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355" windowHeight="6645"/>
  </bookViews>
  <sheets>
    <sheet name="ADJ 3.00" sheetId="1" r:id="rId1"/>
    <sheet name="E-PPS-1" sheetId="3" r:id="rId2"/>
    <sheet name="DR 223 WGJ-2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ctualsDate">#REF!</definedName>
    <definedName name="ALLOCATION_OF_CUSTOMER_ASSISTANCE">#REF!</definedName>
    <definedName name="Allocators">'[1]G-ALL'!$A$6:$I$141</definedName>
    <definedName name="_xlnm.Auto_Open">#REF!</definedName>
    <definedName name="Average_of_Monthly_Averages_Basis">#REF!</definedName>
    <definedName name="Base1_Billing2">'[2]Pres &amp; Prop Rev'!$N$8</definedName>
    <definedName name="BaseRev60_EntryLookup">INDEX('[3]Rev Summary'!$F$1176:$F$1177,2):'[3]Rev Summary'!$F$1221</definedName>
    <definedName name="Basic">'[3]Rev Summary'!$I$1279:$I$1322</definedName>
    <definedName name="BilledRev60_EntryLookup">INDEX('[3]Rev Summary'!$F$70:$F$71,2):'[3]Rev Summary'!$F$115</definedName>
    <definedName name="btime">[1]DATA!#REF!</definedName>
    <definedName name="C_AAM">'[1]C-AAM'!$A$2:$I$29</definedName>
    <definedName name="C_AAM_Titles">#REF!,#REF!</definedName>
    <definedName name="C_ADP">'[1]C-ADP'!$A$2:$I$36</definedName>
    <definedName name="C_ADP_Titles">#REF!,#REF!</definedName>
    <definedName name="C_DTX_Titles">#REF!,#REF!</definedName>
    <definedName name="C_GPL">'[1]C-GPL'!$A$2:$Q$123</definedName>
    <definedName name="C_GPL_Titles">#REF!,#REF!</definedName>
    <definedName name="C_IPL">'[1]C-IPL'!$A$2:$P$36</definedName>
    <definedName name="C_IPL_Titles">#REF!,#REF!</definedName>
    <definedName name="CalRev60_EntryLookup">INDEX('[3]Rev Summary'!$F$373:$F$374,2):'[3]Rev Summary'!$F$418</definedName>
    <definedName name="CDADivE">#REF!</definedName>
    <definedName name="CDADivG">#REF!</definedName>
    <definedName name="ClassEntry">'[3]Rev Summary'!$D$2</definedName>
    <definedName name="ClassEntryNo">'[3]Rev Summary'!$D$3</definedName>
    <definedName name="CopyClasses">'[3]Rev Summary'!$F$1279:INDEX('[3]Rev Summary'!$F$1279:$F$1323,COUNTA('[3]Rev Summary'!$F$1279:$F$1323))</definedName>
    <definedName name="ctime">[1]DATA!#REF!</definedName>
    <definedName name="d">[4]Sheet2!$B$8</definedName>
    <definedName name="_xlnm.Database">[5]!_xlnm.Database</definedName>
    <definedName name="dfadf">[6]Sheet2!$B$8</definedName>
    <definedName name="Down_vars">[1]DATA!$A$33</definedName>
    <definedName name="downloaded2">'[1]Downloaded-Data'!$H$8:$M$2200</definedName>
    <definedName name="DSMFlag">'[3]Exp Summary'!$E$30</definedName>
    <definedName name="E_454">#REF!</definedName>
    <definedName name="E_903_Titles">#REF!,#REF!</definedName>
    <definedName name="E_908">'[7]E-908'!$A$2:$A$25</definedName>
    <definedName name="E_908_Titles">#REF!,#REF!</definedName>
    <definedName name="E_928">#REF!</definedName>
    <definedName name="E_928_Area">#REF!</definedName>
    <definedName name="E_928_Titles">#REF!,#REF!</definedName>
    <definedName name="E_ADP">'[7]E-ADP'!$A$2:$A$29</definedName>
    <definedName name="E_ADP_Titles">#REF!,#REF!</definedName>
    <definedName name="E_ALL">'[7]E-ALL'!$A$2:$A$34</definedName>
    <definedName name="E_ALL_Titles">#REF!,#REF!</definedName>
    <definedName name="E_APL">'[7]E-APL'!$A$2:$N$52</definedName>
    <definedName name="E_APL_Titles">#REF!,#REF!</definedName>
    <definedName name="E_CAM">'[7]E-CAM'!$A$2:$A$22</definedName>
    <definedName name="E_CAM_Titles">#REF!,#REF!</definedName>
    <definedName name="E_CHK">'[7]E-CHK'!$A$2:$B$148</definedName>
    <definedName name="E_CHK_Titles">#REF!</definedName>
    <definedName name="E_DTE">'[7]E-DTE'!$A$2:$A$25</definedName>
    <definedName name="E_DTE_Titles">#REF!,#REF!</definedName>
    <definedName name="E_FIT">'[7]E-FIT'!$A$2:$A$29</definedName>
    <definedName name="E_FIT_OM">#REF!</definedName>
    <definedName name="E_FIT_Titles">#REF!,#REF!</definedName>
    <definedName name="E_INDEX_Titles">#REF!</definedName>
    <definedName name="E_OPS_OM">#REF!</definedName>
    <definedName name="E_OPS_Titles">#REF!,#REF!</definedName>
    <definedName name="E_OTX">'[7]E-OTX'!$A$2:$A$26</definedName>
    <definedName name="E_OTX_Titles">#REF!,#REF!</definedName>
    <definedName name="E_PLT_Titles">#REF!,#REF!</definedName>
    <definedName name="E_ROR">'[7]E-ROR'!$A$2:$A$16</definedName>
    <definedName name="E_ROR_OM">#REF!</definedName>
    <definedName name="E_ROR_Titles">#REF!,#REF!</definedName>
    <definedName name="E_SCM">'[7]E-SCM'!$A$2:$N$106</definedName>
    <definedName name="E_SCM_Titles">#REF!,#REF!</definedName>
    <definedName name="Electric_Data_Matrix">[7]Data!$A$37</definedName>
    <definedName name="ERM">'[8]Rate Design'!$D$45</definedName>
    <definedName name="etime">[1]DATA!#REF!</definedName>
    <definedName name="EXPENSE__ACCOUNT_0908">#REF!</definedName>
    <definedName name="fasd">[6]Sheet2!$B$8</definedName>
    <definedName name="For_Twelve_Months_Ended_October_31__1993">#REF!</definedName>
    <definedName name="G_804">'[1]G-804'!$A$2:$Q$31</definedName>
    <definedName name="G_804_Titles">#REF!,#REF!</definedName>
    <definedName name="G_807">'[1]C-AMT'!#REF!</definedName>
    <definedName name="G_807_Area">'[1]C-AMT'!#REF!</definedName>
    <definedName name="G_807_Titles">#REF!,#REF!</definedName>
    <definedName name="G_928">'[1]C-DEP'!$A$2:$A$20</definedName>
    <definedName name="G_928_Titles">#REF!,#REF!</definedName>
    <definedName name="G_ADP">'[1]G-ADP'!$A$2:$A$22</definedName>
    <definedName name="G_ADP_Titles">#REF!,#REF!</definedName>
    <definedName name="G_ALL">'[1]G-ALL'!$A$2:$A$35</definedName>
    <definedName name="G_ALL_Titles">#REF!,#REF!</definedName>
    <definedName name="G_APL_Titles">#REF!,#REF!</definedName>
    <definedName name="G_CAM">'[1]G-CAM'!$A$2:$A$28</definedName>
    <definedName name="G_CAM_Titles">#REF!,#REF!</definedName>
    <definedName name="G_CHK">'[1]G-CHK'!$A$2:$A$121</definedName>
    <definedName name="G_CHK_Titles">#REF!</definedName>
    <definedName name="G_DTE">'[1]G-DTE'!$A$2:$A$21</definedName>
    <definedName name="G_DTE_Titles">#REF!,#REF!</definedName>
    <definedName name="G_FIT">'[1]G-FIT'!$A$2:$A$29</definedName>
    <definedName name="G_FIT_OM">#REF!</definedName>
    <definedName name="G_FIT_Titles">#REF!,#REF!</definedName>
    <definedName name="G_OPS_OM">#REF!</definedName>
    <definedName name="G_OPS_Titles">#REF!,#REF!</definedName>
    <definedName name="G_OTX">'[1]G-OTX'!$A$2:$A$25</definedName>
    <definedName name="G_OTX_Titles">#REF!,#REF!</definedName>
    <definedName name="G_PLT_Titles">#REF!,#REF!</definedName>
    <definedName name="G_ROR">'[1]G-ROR'!$A$2:$A$16</definedName>
    <definedName name="G_ROR_OM">#REF!</definedName>
    <definedName name="G_ROR_Titles">#REF!,#REF!</definedName>
    <definedName name="G_SCM">'[1]G-SCH'!$A$2:$A$50</definedName>
    <definedName name="G_SCM_Titles">#REF!,#REF!</definedName>
    <definedName name="Gas_Data_Matrix">[1]DATA!$A$35</definedName>
    <definedName name="GRCRev60_EntryLookup">INDEX('[3]Rev Summary'!$F$1075:$F$1076,2):'[3]Rev Summary'!$F$1120</definedName>
    <definedName name="GrossUnbillAccrRev60_EntryLookup">INDEX('[3]Rev Summary'!$F$873:$F$874,2):'[3]Rev Summary'!$F$918</definedName>
    <definedName name="GrossUnbillRevRev60_EntryLookup">INDEX('[3]Rev Summary'!$F$974:$F$975,2):'[3]Rev Summary'!$F$1019</definedName>
    <definedName name="ID">'[9]DEBT CALC'!#REF!</definedName>
    <definedName name="ID_Gas">'[9]DEBT CALC'!#REF!</definedName>
    <definedName name="ID04X">[3]Rates!$O$121:$V$121</definedName>
    <definedName name="IDPPRider">[3]Rates!$O$124:$V$124</definedName>
    <definedName name="IDResEx">[3]Rates!$O$125:$V$125</definedName>
    <definedName name="IDSurch">[3]Rates!$O$122:$V$122</definedName>
    <definedName name="INDEX_Titles">#REF!</definedName>
    <definedName name="L_CDivIdE">#REF!</definedName>
    <definedName name="L_CDivIdG">#REF!</definedName>
    <definedName name="L_CDivWaE">#REF!</definedName>
    <definedName name="L_CDivWaG">#REF!</definedName>
    <definedName name="Macro1">#REF!</definedName>
    <definedName name="Macro10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nualSched">'[3]Rev Summary'!$B$36</definedName>
    <definedName name="marker">[1]DATA!#REF!</definedName>
    <definedName name="Month1">[3]Setup!$B$3</definedName>
    <definedName name="months">[10]DATA!$H$2</definedName>
    <definedName name="NetUnbillRev60_EntryLookup">INDEX('[3]Rev Summary'!$F$272:$F$273,2):'[3]Rev Summary'!$F$317</definedName>
    <definedName name="NEW">'[9]ADJ SUMMARY'!#REF!:'[9]ADJ SUMMARY'!#REF!</definedName>
    <definedName name="PPRev60_EntryLookup">INDEX('[3]Rev Summary'!$F$671:$F$672,2):'[3]Rev Summary'!$F$716</definedName>
    <definedName name="PriceDate_E">#REF!</definedName>
    <definedName name="PriceDate_G">#REF!</definedName>
    <definedName name="_xlnm.Print_Area" localSheetId="2">'DR 223 WGJ-2'!$A$8:$I$117</definedName>
    <definedName name="_xlnm.Print_Area" localSheetId="1">'E-PPS-1'!$A$1:$L$49</definedName>
    <definedName name="Print_Corp_only">#REF!</definedName>
    <definedName name="Print_for_CBReport">#REF!</definedName>
    <definedName name="Print_for_Checking">'[9]ADJ SUMMARY'!#REF!:'[9]ADJ SUMMARY'!#REF!</definedName>
    <definedName name="Print_ScenDate">#REF!</definedName>
    <definedName name="_xlnm.Print_Titles" localSheetId="2">'DR 223 WGJ-2'!$1:$7</definedName>
    <definedName name="rbcalc">[10]DATA!$H$3</definedName>
    <definedName name="rbcalc_heading">[10]DATA!$H$5</definedName>
    <definedName name="Recover">[11]Macro1!$A$69</definedName>
    <definedName name="Ref_Basis">#REF!</definedName>
    <definedName name="ResExchRev60_EntryLookup">INDEX('[3]Rev Summary'!$F$772:$F$773,2):'[3]Rev Summary'!$F$817</definedName>
    <definedName name="Scenario_Name">#REF!</definedName>
    <definedName name="Sched">'[3]Rev Summary'!$E$2</definedName>
    <definedName name="SL_RateIncr">'[8]St Lts'!$AD$1</definedName>
    <definedName name="so">[12]Data!$H$2</definedName>
    <definedName name="Start_Page">#REF!</definedName>
    <definedName name="Summary">#REF!</definedName>
    <definedName name="SurchRev60_EntryLookup">INDEX('[3]Rev Summary'!$F$474:$F$475,2):'[3]Rev Summary'!$F$519</definedName>
    <definedName name="TableName">"Dummy"</definedName>
    <definedName name="TaxCreditRev60_EntryLookup">INDEX('[3]Rev Summary'!$F$572:$F$621,2):'[3]Rev Summary'!$F$617</definedName>
    <definedName name="TaxRev60_EntryLookup">INDEX('[3]Rev Summary'!$F$171:$F$216,2):'[3]Rev Summary'!$F$216</definedName>
    <definedName name="TotCoE">'[1]G-ALL'!#REF!</definedName>
    <definedName name="TotCoG">'[1]G-ALL'!#REF!</definedName>
    <definedName name="tp_heading">[10]DATA!$H$4</definedName>
    <definedName name="Utility">[3]Setup!$B$1</definedName>
    <definedName name="WA_Gas">'[9]DEBT CALC'!#REF!</definedName>
    <definedName name="WA04X">[3]Rates!$D$121:$K$121</definedName>
    <definedName name="WAPPRider">[3]Rates!$D$124:$K$124</definedName>
    <definedName name="WAResEx">[3]Rates!$D$125:$K$125</definedName>
    <definedName name="WASurch">[3]Rates!$D$122:$K$122</definedName>
    <definedName name="wrn.All._.Sheets." hidden="1">{"IncSt",#N/A,FALSE,"IS";"BalSht",#N/A,FALSE,"BS";"IntCash",#N/A,FALSE,"Int. Cash";"Stats",#N/A,FALSE,"Stats"}</definedName>
    <definedName name="Year1">[3]Setup!$B$2</definedName>
    <definedName name="yes">[7]Data!$H$5</definedName>
    <definedName name="Z_6E1B8C45_B07F_11D2_B0DC_0000832CDFF0_.wvu.Cols" localSheetId="0" hidden="1">'ADJ 3.00'!#REF!,'ADJ 3.00'!$E:$E</definedName>
    <definedName name="Z_6E1B8C45_B07F_11D2_B0DC_0000832CDFF0_.wvu.PrintArea" localSheetId="0" hidden="1">'ADJ 3.00'!#REF!</definedName>
    <definedName name="Z_6E1B8C45_B07F_11D2_B0DC_0000832CDFF0_.wvu.PrintTitles" localSheetId="0" hidden="1">'ADJ 3.00'!$A:$D,'ADJ 3.00'!$1:$9</definedName>
    <definedName name="Z_A15D1962_B049_11D2_8670_0000832CEEE8_.wvu.Cols" localSheetId="0" hidden="1">'ADJ 3.00'!$E:$E</definedName>
  </definedNames>
  <calcPr calcId="145621"/>
</workbook>
</file>

<file path=xl/calcChain.xml><?xml version="1.0" encoding="utf-8"?>
<calcChain xmlns="http://schemas.openxmlformats.org/spreadsheetml/2006/main">
  <c r="E125" i="2" l="1"/>
  <c r="I124" i="2"/>
  <c r="G124" i="2"/>
  <c r="E124" i="2"/>
  <c r="F29" i="3" l="1"/>
  <c r="J29" i="3" s="1"/>
  <c r="E28" i="3"/>
  <c r="J26" i="3"/>
  <c r="H26" i="3"/>
  <c r="F26" i="3"/>
  <c r="J25" i="3"/>
  <c r="H25" i="3"/>
  <c r="F25" i="3"/>
  <c r="F24" i="3"/>
  <c r="J24" i="3" s="1"/>
  <c r="F22" i="3"/>
  <c r="J22" i="3" s="1"/>
  <c r="F21" i="3"/>
  <c r="J21" i="3" s="1"/>
  <c r="F20" i="3"/>
  <c r="J20" i="3" s="1"/>
  <c r="E16" i="3"/>
  <c r="H15" i="3"/>
  <c r="F14" i="3"/>
  <c r="J14" i="3" s="1"/>
  <c r="F13" i="3"/>
  <c r="J13" i="3" s="1"/>
  <c r="F12" i="3"/>
  <c r="H12" i="3" s="1"/>
  <c r="J9" i="3"/>
  <c r="F15" i="3" l="1"/>
  <c r="J15" i="3" s="1"/>
  <c r="J23" i="3"/>
  <c r="D16" i="3"/>
  <c r="F23" i="3"/>
  <c r="H23" i="3" s="1"/>
  <c r="E22" i="1" s="1"/>
  <c r="F27" i="3"/>
  <c r="H27" i="3" s="1"/>
  <c r="J27" i="3"/>
  <c r="H28" i="3"/>
  <c r="F28" i="3"/>
  <c r="J28" i="3" s="1"/>
  <c r="E31" i="3"/>
  <c r="E33" i="3" s="1"/>
  <c r="F11" i="3"/>
  <c r="H13" i="3"/>
  <c r="H14" i="3"/>
  <c r="F19" i="3"/>
  <c r="H20" i="3"/>
  <c r="H21" i="3"/>
  <c r="H22" i="3"/>
  <c r="H24" i="3"/>
  <c r="H29" i="3"/>
  <c r="J12" i="3"/>
  <c r="J19" i="3"/>
  <c r="D31" i="3" l="1"/>
  <c r="D33" i="3" s="1"/>
  <c r="H11" i="3"/>
  <c r="F16" i="3"/>
  <c r="J31" i="3"/>
  <c r="H19" i="3"/>
  <c r="H31" i="3" s="1"/>
  <c r="E21" i="1" s="1"/>
  <c r="F31" i="3"/>
  <c r="J11" i="3"/>
  <c r="J16" i="3" s="1"/>
  <c r="H16" i="3" l="1"/>
  <c r="E14" i="1"/>
  <c r="J33" i="3"/>
  <c r="F33" i="3"/>
  <c r="H33" i="3" l="1"/>
  <c r="H37" i="3" s="1"/>
  <c r="E16" i="1"/>
  <c r="J37" i="3"/>
  <c r="J35" i="3"/>
  <c r="H39" i="3" l="1"/>
  <c r="H41" i="3"/>
  <c r="J41" i="3"/>
  <c r="J39" i="3"/>
  <c r="F109" i="2" l="1"/>
  <c r="H106" i="2"/>
  <c r="D106" i="2"/>
  <c r="F105" i="2"/>
  <c r="F104" i="2"/>
  <c r="Z103" i="2"/>
  <c r="Y103" i="2"/>
  <c r="X103" i="2"/>
  <c r="W103" i="2"/>
  <c r="V103" i="2"/>
  <c r="U103" i="2"/>
  <c r="T103" i="2"/>
  <c r="S103" i="2"/>
  <c r="R103" i="2"/>
  <c r="Q103" i="2"/>
  <c r="P103" i="2"/>
  <c r="N103" i="2" s="1"/>
  <c r="O103" i="2"/>
  <c r="F103" i="2"/>
  <c r="N99" i="2"/>
  <c r="F99" i="2"/>
  <c r="N98" i="2"/>
  <c r="F98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F97" i="2"/>
  <c r="Z96" i="2"/>
  <c r="Y96" i="2"/>
  <c r="X96" i="2"/>
  <c r="W96" i="2"/>
  <c r="V96" i="2"/>
  <c r="U96" i="2"/>
  <c r="T96" i="2"/>
  <c r="S96" i="2"/>
  <c r="R96" i="2"/>
  <c r="Q96" i="2"/>
  <c r="P96" i="2"/>
  <c r="O96" i="2"/>
  <c r="F96" i="2"/>
  <c r="N95" i="2"/>
  <c r="F95" i="2"/>
  <c r="N94" i="2"/>
  <c r="F94" i="2"/>
  <c r="N92" i="2"/>
  <c r="F92" i="2"/>
  <c r="N91" i="2"/>
  <c r="F91" i="2"/>
  <c r="N90" i="2"/>
  <c r="I90" i="2"/>
  <c r="D90" i="2"/>
  <c r="F84" i="2"/>
  <c r="E84" i="2"/>
  <c r="F81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 s="1"/>
  <c r="H78" i="2"/>
  <c r="D78" i="2"/>
  <c r="N77" i="2"/>
  <c r="F77" i="2"/>
  <c r="N76" i="2"/>
  <c r="F76" i="2"/>
  <c r="E76" i="2"/>
  <c r="N75" i="2"/>
  <c r="F75" i="2"/>
  <c r="N74" i="2"/>
  <c r="F74" i="2"/>
  <c r="N73" i="2"/>
  <c r="F73" i="2"/>
  <c r="N72" i="2"/>
  <c r="F72" i="2"/>
  <c r="N71" i="2"/>
  <c r="F71" i="2"/>
  <c r="N70" i="2"/>
  <c r="F70" i="2"/>
  <c r="N69" i="2"/>
  <c r="F69" i="2"/>
  <c r="N68" i="2"/>
  <c r="F68" i="2"/>
  <c r="D64" i="2"/>
  <c r="F61" i="2"/>
  <c r="F60" i="2"/>
  <c r="N59" i="2"/>
  <c r="F59" i="2"/>
  <c r="N58" i="2"/>
  <c r="F58" i="2"/>
  <c r="N57" i="2"/>
  <c r="F57" i="2"/>
  <c r="N56" i="2"/>
  <c r="F56" i="2"/>
  <c r="N55" i="2"/>
  <c r="F55" i="2"/>
  <c r="F54" i="2"/>
  <c r="N53" i="2"/>
  <c r="I53" i="2"/>
  <c r="F53" i="2"/>
  <c r="D49" i="2"/>
  <c r="N48" i="2"/>
  <c r="F48" i="2"/>
  <c r="F47" i="2"/>
  <c r="N46" i="2"/>
  <c r="F46" i="2"/>
  <c r="H42" i="2"/>
  <c r="D42" i="2"/>
  <c r="N41" i="2"/>
  <c r="F41" i="2"/>
  <c r="F40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F39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F38" i="2"/>
  <c r="N37" i="2"/>
  <c r="F37" i="2"/>
  <c r="N33" i="2"/>
  <c r="F33" i="2"/>
  <c r="N32" i="2"/>
  <c r="F32" i="2"/>
  <c r="N31" i="2"/>
  <c r="F31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F30" i="2"/>
  <c r="X29" i="2"/>
  <c r="N29" i="2"/>
  <c r="F29" i="2"/>
  <c r="N28" i="2"/>
  <c r="F28" i="2"/>
  <c r="N27" i="2"/>
  <c r="F27" i="2"/>
  <c r="E27" i="2"/>
  <c r="N26" i="2"/>
  <c r="F26" i="2"/>
  <c r="N25" i="2"/>
  <c r="I25" i="2"/>
  <c r="F25" i="2"/>
  <c r="N24" i="2"/>
  <c r="F24" i="2"/>
  <c r="N23" i="2"/>
  <c r="F23" i="2"/>
  <c r="N22" i="2"/>
  <c r="F22" i="2"/>
  <c r="N21" i="2"/>
  <c r="F21" i="2"/>
  <c r="N19" i="2"/>
  <c r="F19" i="2"/>
  <c r="N18" i="2"/>
  <c r="F18" i="2"/>
  <c r="N17" i="2"/>
  <c r="F17" i="2"/>
  <c r="F16" i="2"/>
  <c r="N15" i="2"/>
  <c r="F15" i="2"/>
  <c r="N14" i="2"/>
  <c r="F14" i="2"/>
  <c r="N13" i="2"/>
  <c r="F13" i="2"/>
  <c r="Z12" i="2"/>
  <c r="Y12" i="2"/>
  <c r="X12" i="2"/>
  <c r="W12" i="2"/>
  <c r="V12" i="2"/>
  <c r="U12" i="2"/>
  <c r="T12" i="2"/>
  <c r="S12" i="2"/>
  <c r="R12" i="2"/>
  <c r="Q12" i="2"/>
  <c r="N12" i="2" s="1"/>
  <c r="P12" i="2"/>
  <c r="O12" i="2"/>
  <c r="F12" i="2"/>
  <c r="N11" i="2"/>
  <c r="F11" i="2"/>
  <c r="N10" i="2"/>
  <c r="D10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7" i="2" s="1"/>
  <c r="A38" i="2" s="1"/>
  <c r="A39" i="2" s="1"/>
  <c r="A40" i="2" s="1"/>
  <c r="A41" i="2" s="1"/>
  <c r="A42" i="2" s="1"/>
  <c r="A45" i="2" s="1"/>
  <c r="A46" i="2" s="1"/>
  <c r="A47" i="2" s="1"/>
  <c r="A48" i="2" s="1"/>
  <c r="A49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81" i="2" s="1"/>
  <c r="A84" i="2" s="1"/>
  <c r="A86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3" i="2" s="1"/>
  <c r="A104" i="2" s="1"/>
  <c r="A105" i="2" s="1"/>
  <c r="A106" i="2" s="1"/>
  <c r="A109" i="2" s="1"/>
  <c r="A112" i="2" s="1"/>
  <c r="A114" i="2" s="1"/>
  <c r="I109" i="2"/>
  <c r="E69" i="1"/>
  <c r="E62" i="1"/>
  <c r="E70" i="1" s="1"/>
  <c r="E73" i="1" s="1"/>
  <c r="E77" i="1" s="1"/>
  <c r="E42" i="1"/>
  <c r="E32" i="1"/>
  <c r="E26" i="1"/>
  <c r="E43" i="1" s="1"/>
  <c r="E15" i="1"/>
  <c r="E17" i="1" s="1"/>
  <c r="E17" i="2" l="1"/>
  <c r="I18" i="2"/>
  <c r="I40" i="2"/>
  <c r="E30" i="2"/>
  <c r="E33" i="2"/>
  <c r="Q49" i="2"/>
  <c r="I10" i="2"/>
  <c r="G10" i="2" s="1"/>
  <c r="E14" i="2"/>
  <c r="E9" i="2"/>
  <c r="O49" i="2"/>
  <c r="S49" i="2"/>
  <c r="W49" i="2"/>
  <c r="E63" i="2"/>
  <c r="E70" i="2"/>
  <c r="I93" i="2"/>
  <c r="I31" i="2"/>
  <c r="G31" i="2" s="1"/>
  <c r="I37" i="2"/>
  <c r="E45" i="2"/>
  <c r="U49" i="2"/>
  <c r="Y49" i="2"/>
  <c r="I55" i="2"/>
  <c r="I96" i="2"/>
  <c r="I98" i="2"/>
  <c r="E12" i="2"/>
  <c r="I21" i="2"/>
  <c r="E23" i="2"/>
  <c r="I29" i="2"/>
  <c r="H49" i="2"/>
  <c r="F49" i="2" s="1"/>
  <c r="R49" i="2"/>
  <c r="V49" i="2"/>
  <c r="Z49" i="2"/>
  <c r="E48" i="2"/>
  <c r="N60" i="2"/>
  <c r="E68" i="2"/>
  <c r="F93" i="2"/>
  <c r="N45" i="2"/>
  <c r="N54" i="2"/>
  <c r="I12" i="2"/>
  <c r="G12" i="2" s="1"/>
  <c r="I33" i="2"/>
  <c r="F45" i="2"/>
  <c r="E47" i="2"/>
  <c r="I57" i="2"/>
  <c r="E72" i="2"/>
  <c r="Q100" i="2"/>
  <c r="U100" i="2"/>
  <c r="Y100" i="2"/>
  <c r="I92" i="2"/>
  <c r="N93" i="2"/>
  <c r="S100" i="2"/>
  <c r="E105" i="2"/>
  <c r="E109" i="2"/>
  <c r="N47" i="2"/>
  <c r="O34" i="2"/>
  <c r="S34" i="2"/>
  <c r="W34" i="2"/>
  <c r="I14" i="2"/>
  <c r="G14" i="2" s="1"/>
  <c r="E16" i="2"/>
  <c r="E19" i="2"/>
  <c r="N20" i="2"/>
  <c r="E21" i="2"/>
  <c r="I23" i="2"/>
  <c r="E25" i="2"/>
  <c r="G25" i="2" s="1"/>
  <c r="I27" i="2"/>
  <c r="G27" i="2" s="1"/>
  <c r="E29" i="2"/>
  <c r="I54" i="2"/>
  <c r="I59" i="2"/>
  <c r="E74" i="2"/>
  <c r="E81" i="2"/>
  <c r="I94" i="2"/>
  <c r="W64" i="2"/>
  <c r="O100" i="2"/>
  <c r="R34" i="2"/>
  <c r="Z34" i="2"/>
  <c r="V100" i="2"/>
  <c r="S64" i="2"/>
  <c r="N61" i="2"/>
  <c r="W100" i="2"/>
  <c r="Q34" i="2"/>
  <c r="Q64" i="2"/>
  <c r="Y64" i="2"/>
  <c r="P100" i="2"/>
  <c r="T100" i="2"/>
  <c r="X100" i="2"/>
  <c r="D34" i="2"/>
  <c r="D86" i="2" s="1"/>
  <c r="F10" i="2"/>
  <c r="F20" i="2"/>
  <c r="I20" i="2"/>
  <c r="P34" i="2"/>
  <c r="X34" i="2"/>
  <c r="F52" i="2"/>
  <c r="I52" i="2"/>
  <c r="H64" i="2"/>
  <c r="F64" i="2" s="1"/>
  <c r="R64" i="2"/>
  <c r="V64" i="2"/>
  <c r="Z64" i="2"/>
  <c r="Z100" i="2"/>
  <c r="H34" i="2"/>
  <c r="F9" i="2"/>
  <c r="U34" i="2"/>
  <c r="Y34" i="2"/>
  <c r="O64" i="2"/>
  <c r="N52" i="2"/>
  <c r="U64" i="2"/>
  <c r="H100" i="2"/>
  <c r="F89" i="2"/>
  <c r="I89" i="2"/>
  <c r="G109" i="2"/>
  <c r="I9" i="2"/>
  <c r="V34" i="2"/>
  <c r="N16" i="2"/>
  <c r="P64" i="2"/>
  <c r="X64" i="2"/>
  <c r="T64" i="2"/>
  <c r="F63" i="2"/>
  <c r="I63" i="2"/>
  <c r="T34" i="2"/>
  <c r="E10" i="2"/>
  <c r="R100" i="2"/>
  <c r="I16" i="2"/>
  <c r="G16" i="2" s="1"/>
  <c r="G7" i="2"/>
  <c r="N9" i="2"/>
  <c r="I11" i="2"/>
  <c r="I13" i="2"/>
  <c r="I15" i="2"/>
  <c r="E18" i="2"/>
  <c r="E20" i="2"/>
  <c r="I22" i="2"/>
  <c r="I24" i="2"/>
  <c r="I26" i="2"/>
  <c r="I28" i="2"/>
  <c r="I32" i="2"/>
  <c r="P49" i="2"/>
  <c r="T49" i="2"/>
  <c r="X49" i="2"/>
  <c r="E53" i="2"/>
  <c r="G53" i="2" s="1"/>
  <c r="I60" i="2"/>
  <c r="I61" i="2"/>
  <c r="F62" i="2"/>
  <c r="I62" i="2"/>
  <c r="I84" i="2"/>
  <c r="G84" i="2" s="1"/>
  <c r="N89" i="2"/>
  <c r="D100" i="2"/>
  <c r="D112" i="2" s="1"/>
  <c r="F90" i="2"/>
  <c r="E92" i="2"/>
  <c r="G92" i="2" s="1"/>
  <c r="E97" i="2"/>
  <c r="E99" i="2"/>
  <c r="I103" i="2"/>
  <c r="F106" i="2"/>
  <c r="I105" i="2"/>
  <c r="I99" i="2"/>
  <c r="G99" i="2" s="1"/>
  <c r="I97" i="2"/>
  <c r="I95" i="2"/>
  <c r="E93" i="2"/>
  <c r="E91" i="2"/>
  <c r="I81" i="2"/>
  <c r="I76" i="2"/>
  <c r="G76" i="2" s="1"/>
  <c r="I74" i="2"/>
  <c r="I72" i="2"/>
  <c r="I70" i="2"/>
  <c r="G70" i="2" s="1"/>
  <c r="I68" i="2"/>
  <c r="E61" i="2"/>
  <c r="I58" i="2"/>
  <c r="I56" i="2"/>
  <c r="E54" i="2"/>
  <c r="G54" i="2" s="1"/>
  <c r="I48" i="2"/>
  <c r="G48" i="2" s="1"/>
  <c r="E46" i="2"/>
  <c r="E41" i="2"/>
  <c r="I38" i="2"/>
  <c r="E103" i="2"/>
  <c r="E98" i="2"/>
  <c r="E96" i="2"/>
  <c r="G96" i="2" s="1"/>
  <c r="E94" i="2"/>
  <c r="I91" i="2"/>
  <c r="E77" i="2"/>
  <c r="E75" i="2"/>
  <c r="E73" i="2"/>
  <c r="E71" i="2"/>
  <c r="E69" i="2"/>
  <c r="E62" i="2"/>
  <c r="E59" i="2"/>
  <c r="E57" i="2"/>
  <c r="E55" i="2"/>
  <c r="G55" i="2" s="1"/>
  <c r="E52" i="2"/>
  <c r="I46" i="2"/>
  <c r="I41" i="2"/>
  <c r="E40" i="2"/>
  <c r="E39" i="2"/>
  <c r="E37" i="2"/>
  <c r="E11" i="2"/>
  <c r="E13" i="2"/>
  <c r="E15" i="2"/>
  <c r="I17" i="2"/>
  <c r="G17" i="2" s="1"/>
  <c r="I19" i="2"/>
  <c r="E22" i="2"/>
  <c r="E24" i="2"/>
  <c r="E26" i="2"/>
  <c r="E28" i="2"/>
  <c r="I30" i="2"/>
  <c r="G30" i="2" s="1"/>
  <c r="E32" i="2"/>
  <c r="E38" i="2"/>
  <c r="F42" i="2"/>
  <c r="I45" i="2"/>
  <c r="I47" i="2"/>
  <c r="E56" i="2"/>
  <c r="E58" i="2"/>
  <c r="E60" i="2"/>
  <c r="N62" i="2"/>
  <c r="N63" i="2"/>
  <c r="I69" i="2"/>
  <c r="I71" i="2"/>
  <c r="I73" i="2"/>
  <c r="I75" i="2"/>
  <c r="I77" i="2"/>
  <c r="F78" i="2"/>
  <c r="E89" i="2"/>
  <c r="E90" i="2"/>
  <c r="G90" i="2" s="1"/>
  <c r="E95" i="2"/>
  <c r="N96" i="2"/>
  <c r="E104" i="2"/>
  <c r="G104" i="2" s="1"/>
  <c r="E45" i="1"/>
  <c r="G74" i="2" l="1"/>
  <c r="G93" i="2"/>
  <c r="G18" i="2"/>
  <c r="G29" i="2"/>
  <c r="W120" i="2"/>
  <c r="G71" i="2"/>
  <c r="G40" i="2"/>
  <c r="G98" i="2"/>
  <c r="G58" i="2"/>
  <c r="G72" i="2"/>
  <c r="G28" i="2"/>
  <c r="G11" i="2"/>
  <c r="E78" i="2"/>
  <c r="G23" i="2"/>
  <c r="G75" i="2"/>
  <c r="G59" i="2"/>
  <c r="G94" i="2"/>
  <c r="S120" i="2"/>
  <c r="G33" i="2"/>
  <c r="E49" i="2"/>
  <c r="O120" i="2"/>
  <c r="G19" i="2"/>
  <c r="G41" i="2"/>
  <c r="G26" i="2"/>
  <c r="G63" i="2"/>
  <c r="G21" i="2"/>
  <c r="E34" i="2"/>
  <c r="G57" i="2"/>
  <c r="E106" i="2"/>
  <c r="Q120" i="2"/>
  <c r="R120" i="2"/>
  <c r="G105" i="2"/>
  <c r="G47" i="2"/>
  <c r="G81" i="2"/>
  <c r="Y120" i="2"/>
  <c r="N100" i="2"/>
  <c r="N64" i="2"/>
  <c r="P120" i="2"/>
  <c r="N49" i="2"/>
  <c r="V120" i="2"/>
  <c r="Z120" i="2"/>
  <c r="G52" i="2"/>
  <c r="I64" i="2"/>
  <c r="G77" i="2"/>
  <c r="G61" i="2"/>
  <c r="I100" i="2"/>
  <c r="I119" i="2" s="1"/>
  <c r="G89" i="2"/>
  <c r="D114" i="2"/>
  <c r="E42" i="2"/>
  <c r="G46" i="2"/>
  <c r="G38" i="2"/>
  <c r="G68" i="2"/>
  <c r="I78" i="2"/>
  <c r="G95" i="2"/>
  <c r="G60" i="2"/>
  <c r="G24" i="2"/>
  <c r="G15" i="2"/>
  <c r="G9" i="2"/>
  <c r="I34" i="2"/>
  <c r="I125" i="2" s="1"/>
  <c r="N34" i="2"/>
  <c r="G20" i="2"/>
  <c r="I49" i="2"/>
  <c r="G45" i="2"/>
  <c r="G69" i="2"/>
  <c r="G91" i="2"/>
  <c r="I42" i="2"/>
  <c r="H86" i="2"/>
  <c r="F34" i="2"/>
  <c r="E100" i="2"/>
  <c r="G73" i="2"/>
  <c r="E64" i="2"/>
  <c r="G56" i="2"/>
  <c r="G97" i="2"/>
  <c r="I106" i="2"/>
  <c r="G103" i="2"/>
  <c r="G62" i="2"/>
  <c r="G32" i="2"/>
  <c r="G22" i="2"/>
  <c r="G13" i="2"/>
  <c r="T120" i="2"/>
  <c r="H112" i="2"/>
  <c r="F112" i="2" s="1"/>
  <c r="F100" i="2"/>
  <c r="U120" i="2"/>
  <c r="X120" i="2"/>
  <c r="G37" i="2"/>
  <c r="E48" i="1"/>
  <c r="E53" i="1" s="1"/>
  <c r="G42" i="2" l="1"/>
  <c r="E86" i="2"/>
  <c r="G106" i="2"/>
  <c r="G108" i="2" s="1"/>
  <c r="G64" i="2"/>
  <c r="E112" i="2"/>
  <c r="E120" i="2" s="1"/>
  <c r="E119" i="2"/>
  <c r="E121" i="2" s="1"/>
  <c r="E127" i="2" s="1"/>
  <c r="E129" i="2" s="1"/>
  <c r="N120" i="2"/>
  <c r="G34" i="2"/>
  <c r="G125" i="2" s="1"/>
  <c r="H114" i="2"/>
  <c r="F114" i="2" s="1"/>
  <c r="F86" i="2"/>
  <c r="G49" i="2"/>
  <c r="I86" i="2"/>
  <c r="J86" i="2" s="1"/>
  <c r="G100" i="2"/>
  <c r="I112" i="2"/>
  <c r="I120" i="2" s="1"/>
  <c r="I121" i="2" s="1"/>
  <c r="I127" i="2" s="1"/>
  <c r="I129" i="2" s="1"/>
  <c r="G78" i="2"/>
  <c r="G112" i="2" l="1"/>
  <c r="G120" i="2" s="1"/>
  <c r="G119" i="2"/>
  <c r="E114" i="2"/>
  <c r="I114" i="2"/>
  <c r="G86" i="2"/>
  <c r="G114" i="2" s="1"/>
  <c r="G121" i="2" l="1"/>
  <c r="G127" i="2" s="1"/>
  <c r="G129" i="2" s="1"/>
</calcChain>
</file>

<file path=xl/sharedStrings.xml><?xml version="1.0" encoding="utf-8"?>
<sst xmlns="http://schemas.openxmlformats.org/spreadsheetml/2006/main" count="276" uniqueCount="227">
  <si>
    <t xml:space="preserve">AVISTA UTILITIES  </t>
  </si>
  <si>
    <t xml:space="preserve">WASHINGTON ELECTRIC RESULTS  </t>
  </si>
  <si>
    <t>TWELVE MONTHS ENDED DECEMBER 31, 2011</t>
  </si>
  <si>
    <t xml:space="preserve">(000'S OF DOLLARS)  </t>
  </si>
  <si>
    <t xml:space="preserve">Pro Forma </t>
  </si>
  <si>
    <t>Line</t>
  </si>
  <si>
    <t>Power</t>
  </si>
  <si>
    <t>No.</t>
  </si>
  <si>
    <t>DESCRIPTION</t>
  </si>
  <si>
    <t>Supply</t>
  </si>
  <si>
    <t xml:space="preserve">Adjustment Number </t>
  </si>
  <si>
    <t xml:space="preserve">REVENUES  </t>
  </si>
  <si>
    <t xml:space="preserve">Total General Business  </t>
  </si>
  <si>
    <t xml:space="preserve">Interdepartmental Sales  </t>
  </si>
  <si>
    <t xml:space="preserve">Sales for Resale  </t>
  </si>
  <si>
    <t xml:space="preserve">Total Sales of Electricity  </t>
  </si>
  <si>
    <t xml:space="preserve">Other Revenue  </t>
  </si>
  <si>
    <t xml:space="preserve">Total Electric Revenue  </t>
  </si>
  <si>
    <t xml:space="preserve">EXPENSES  </t>
  </si>
  <si>
    <t xml:space="preserve">Production and Transmission  </t>
  </si>
  <si>
    <t xml:space="preserve">Operating Expenses  </t>
  </si>
  <si>
    <t xml:space="preserve">Purchased Power  </t>
  </si>
  <si>
    <t xml:space="preserve">Depreciation/Amortization  </t>
  </si>
  <si>
    <t>Regulatory Amortization</t>
  </si>
  <si>
    <t xml:space="preserve">Taxes  </t>
  </si>
  <si>
    <t xml:space="preserve">Total Production &amp; Transmission  </t>
  </si>
  <si>
    <t xml:space="preserve">Distribution  </t>
  </si>
  <si>
    <t>Depreciation/Amortization</t>
  </si>
  <si>
    <t xml:space="preserve">Total Distribution  </t>
  </si>
  <si>
    <t xml:space="preserve">Customer Accounting  </t>
  </si>
  <si>
    <t xml:space="preserve">Customer Service &amp; Information  </t>
  </si>
  <si>
    <t xml:space="preserve">Sales Expenses  </t>
  </si>
  <si>
    <t xml:space="preserve">Administrative &amp; General  </t>
  </si>
  <si>
    <t xml:space="preserve">Total Admin. &amp; General  </t>
  </si>
  <si>
    <t xml:space="preserve">Total Electric Expenses  </t>
  </si>
  <si>
    <t xml:space="preserve">OPERATING INCOME BEFORE FIT  </t>
  </si>
  <si>
    <t xml:space="preserve">FEDERAL INCOME TAX  </t>
  </si>
  <si>
    <t xml:space="preserve">Current Accrual </t>
  </si>
  <si>
    <t>Debt Interest</t>
  </si>
  <si>
    <t xml:space="preserve">Deferred Income Taxes  </t>
  </si>
  <si>
    <t>Amortized ITC - Noxon</t>
  </si>
  <si>
    <t xml:space="preserve">NET OPERATING INCOME  </t>
  </si>
  <si>
    <t xml:space="preserve">RATE BASE  </t>
  </si>
  <si>
    <t xml:space="preserve">PLANT IN SERVICE  </t>
  </si>
  <si>
    <t xml:space="preserve">Intangible  </t>
  </si>
  <si>
    <t xml:space="preserve">Production  </t>
  </si>
  <si>
    <t xml:space="preserve">Transmission  </t>
  </si>
  <si>
    <t xml:space="preserve">General  </t>
  </si>
  <si>
    <t xml:space="preserve">Total Plant in Service  </t>
  </si>
  <si>
    <t>ACCUMULATED DEPRECIATION/AMORT</t>
  </si>
  <si>
    <t>Total Accumulated Depreciation</t>
  </si>
  <si>
    <t xml:space="preserve">NET PLANT </t>
  </si>
  <si>
    <t xml:space="preserve">DEFERRED TAXES  </t>
  </si>
  <si>
    <t>Net Plant After DFIT</t>
  </si>
  <si>
    <t xml:space="preserve">DEFERRED DEBITS AND CREDITS </t>
  </si>
  <si>
    <t xml:space="preserve">WORKING CAPITAL </t>
  </si>
  <si>
    <t xml:space="preserve">TOTAL RATE BASE  </t>
  </si>
  <si>
    <t xml:space="preserve">RATE OF RETURN  </t>
  </si>
  <si>
    <t>Avista Corp.</t>
  </si>
  <si>
    <t>Power Supply Pro forma - Washington Jurisdiction</t>
  </si>
  <si>
    <t>System Numbers - Jan 2011 - Dec 2011 Actual and Jan 2013 - Dec 2013 Pro Forma</t>
  </si>
  <si>
    <t>2011 Weather Normalized Load</t>
  </si>
  <si>
    <t>Authorized</t>
  </si>
  <si>
    <t>Jan 11 - Dec 11</t>
  </si>
  <si>
    <t xml:space="preserve">Washington </t>
  </si>
  <si>
    <t>Jan 13 - Dec 13</t>
  </si>
  <si>
    <t>Jan 06 - Dec 06</t>
  </si>
  <si>
    <t>Actuals</t>
  </si>
  <si>
    <t>Adjustment</t>
  </si>
  <si>
    <t>Pro forma</t>
  </si>
  <si>
    <t>Comment</t>
  </si>
  <si>
    <t>Total</t>
  </si>
  <si>
    <t>555 PURCHASED POWER</t>
  </si>
  <si>
    <t>Modeled Short-Term Market Purchases</t>
  </si>
  <si>
    <t>model</t>
  </si>
  <si>
    <t>Actual ST Market Purchases - Physical</t>
  </si>
  <si>
    <t>Actual ST Purchases - Financial  M-to-M</t>
  </si>
  <si>
    <t>Rocky Reach</t>
  </si>
  <si>
    <t>Rocky Reach/Rock Island Purchase</t>
  </si>
  <si>
    <t>Wells - Avista Share</t>
  </si>
  <si>
    <t>Wells - Colville Tribe's Share</t>
  </si>
  <si>
    <t>Priest Rapids Project</t>
  </si>
  <si>
    <t>index</t>
  </si>
  <si>
    <t>includes Mean Pri &amp; Reas Port</t>
  </si>
  <si>
    <t>Grant Displacement</t>
  </si>
  <si>
    <t>Douglas Settlement</t>
  </si>
  <si>
    <t>Lancaster Capacity Payment</t>
  </si>
  <si>
    <t>Lancaster Variable O&amp;M Payments</t>
  </si>
  <si>
    <t>Lancaster BPA Reserves</t>
  </si>
  <si>
    <t>Palouse Wind</t>
  </si>
  <si>
    <t>WNP-3</t>
  </si>
  <si>
    <t>check energy</t>
  </si>
  <si>
    <t>modeled MWh x Actual</t>
  </si>
  <si>
    <t>Deer Lake-IP&amp;L</t>
  </si>
  <si>
    <t>Small Power</t>
  </si>
  <si>
    <t>Stimson</t>
  </si>
  <si>
    <t>modeled MWh x new contract rate</t>
  </si>
  <si>
    <t>Spokane-Upriver</t>
  </si>
  <si>
    <t>Spokane Waste-to-Energy</t>
  </si>
  <si>
    <t>Black Creek Index Purchase</t>
  </si>
  <si>
    <t xml:space="preserve">Non-Monetary </t>
  </si>
  <si>
    <t>normal $0</t>
  </si>
  <si>
    <t>Clearwater Paper Co-Gen Purchase</t>
  </si>
  <si>
    <t>Ancillary Services</t>
  </si>
  <si>
    <t>Stateline Wind Purchase</t>
  </si>
  <si>
    <t>check MWh</t>
  </si>
  <si>
    <t>modeled energy higher than actual</t>
  </si>
  <si>
    <t>Total Account 555</t>
  </si>
  <si>
    <t>557 OTHER EXPENSES</t>
  </si>
  <si>
    <t>Broker Commission Fees</t>
  </si>
  <si>
    <t>check with Rick</t>
  </si>
  <si>
    <t>Non WA EIA REC Purchase</t>
  </si>
  <si>
    <t>WA EIA REC Purchase</t>
  </si>
  <si>
    <t>Optional Renewable Power Expense Offset</t>
  </si>
  <si>
    <t>Natural Gas Fuel Purchases</t>
  </si>
  <si>
    <t>only gas burned modeled</t>
  </si>
  <si>
    <t>Total Account 557</t>
  </si>
  <si>
    <t>501 THERMAL FUEL EXPENSE</t>
  </si>
  <si>
    <t>Kettle Falls - Wood Fuel</t>
  </si>
  <si>
    <t>Kettle Falls - Start-up Gas</t>
  </si>
  <si>
    <t>Colstrip - Coal</t>
  </si>
  <si>
    <t>Colstrip - Oil</t>
  </si>
  <si>
    <t>use 5 yr avg</t>
  </si>
  <si>
    <t>Total Account 501</t>
  </si>
  <si>
    <t>547 OTHER FUEL EXPENSE</t>
  </si>
  <si>
    <t>Coyote Springs Gas</t>
  </si>
  <si>
    <t>Coyote Springs 2 Gas Transportation</t>
  </si>
  <si>
    <t>Lancaster Gas</t>
  </si>
  <si>
    <t>Lancaster Gas Transportation</t>
  </si>
  <si>
    <t>Gas Transportation Optimization</t>
  </si>
  <si>
    <t>Actual Physical Gas Transactions M-to-M</t>
  </si>
  <si>
    <t>Actual Financial Gas Transactions M-to-M</t>
  </si>
  <si>
    <t>Gas Transportation for BP, NE and KFCT</t>
  </si>
  <si>
    <t>Rathdrum  Gas</t>
  </si>
  <si>
    <t>Northeast CT Gas</t>
  </si>
  <si>
    <t>test power</t>
  </si>
  <si>
    <t>Boulder Park Gas</t>
  </si>
  <si>
    <t>Kettle Falls CT Gas</t>
  </si>
  <si>
    <t>Total Account 547</t>
  </si>
  <si>
    <t>565 TRANSMISSION OF ELECTRICITY BY OTHERS</t>
  </si>
  <si>
    <t xml:space="preserve"> </t>
  </si>
  <si>
    <t>Black Creek Wheeling</t>
  </si>
  <si>
    <t>Wheeling for System Sales &amp; Purchases</t>
  </si>
  <si>
    <t>BPA PTP for Colstrip, Coyote &amp; Lancaster</t>
  </si>
  <si>
    <t>BPA Townsend-Garrison Wheeling</t>
  </si>
  <si>
    <t>new rate</t>
  </si>
  <si>
    <t>Avista on BPA - Borderline</t>
  </si>
  <si>
    <t>Kootenai for Worley</t>
  </si>
  <si>
    <t>Sagle-Northern Lights</t>
  </si>
  <si>
    <t>Northwestern for Colstrip</t>
  </si>
  <si>
    <t>PGE Firm Wheeling</t>
  </si>
  <si>
    <t>Total Account 565</t>
  </si>
  <si>
    <t>536 WATER FOR POWER</t>
  </si>
  <si>
    <t>Headwater Benefits Payments</t>
  </si>
  <si>
    <t>549 MISC OTHER GENERATION EXPENSE</t>
  </si>
  <si>
    <t>Rathdrum Municipal Payment</t>
  </si>
  <si>
    <t>TOTAL EXPENSE</t>
  </si>
  <si>
    <t>447 SALES FOR RESALE</t>
  </si>
  <si>
    <t>Modeled Short-Term Market Sales</t>
  </si>
  <si>
    <t>Actual ST Market Sales - Physical</t>
  </si>
  <si>
    <t>Actual ST Market Sales - Financial M-to-M</t>
  </si>
  <si>
    <t>Peaker (PGE) Capacity Sale</t>
  </si>
  <si>
    <t>Nichols Pumping Sale</t>
  </si>
  <si>
    <t>Sovereign/Kaiser DES</t>
  </si>
  <si>
    <t>Pend Oreille DES &amp; Spinning</t>
  </si>
  <si>
    <t>Northwestern Load Following</t>
  </si>
  <si>
    <t>NaturEner</t>
  </si>
  <si>
    <t>SMUD Sale - Energy and REC</t>
  </si>
  <si>
    <t>Total Account 447</t>
  </si>
  <si>
    <t>456 OTHER ELECTRIC REVENUE</t>
  </si>
  <si>
    <t>Non WA EIA REC Sales</t>
  </si>
  <si>
    <t>WA EIA REC Sales</t>
  </si>
  <si>
    <t>Gas Not Consumed Sales Revenue</t>
  </si>
  <si>
    <t>Total Account 456</t>
  </si>
  <si>
    <t>453 SALES OF WATER AND WATER POWER</t>
  </si>
  <si>
    <t>Upstream Storage Revenue</t>
  </si>
  <si>
    <t>TOTAL REVENUE</t>
  </si>
  <si>
    <t>TOTAL NET EXPENSE</t>
  </si>
  <si>
    <t>Avista Corporation</t>
  </si>
  <si>
    <t>WA Power Supply Adjustment</t>
  </si>
  <si>
    <t>Proforma - 2011 Historical Loads</t>
  </si>
  <si>
    <t xml:space="preserve">Less </t>
  </si>
  <si>
    <t>System</t>
  </si>
  <si>
    <t>Idaho Direct</t>
  </si>
  <si>
    <t>Net Power</t>
  </si>
  <si>
    <t>Clearwater Paper</t>
  </si>
  <si>
    <t>Washington</t>
  </si>
  <si>
    <t>Idaho</t>
  </si>
  <si>
    <r>
      <t xml:space="preserve">Adjustment </t>
    </r>
    <r>
      <rPr>
        <b/>
        <u/>
        <sz val="10"/>
        <rFont val="Arial"/>
        <family val="2"/>
      </rPr>
      <t>(1) (2)</t>
    </r>
  </si>
  <si>
    <t>P/T Allocation Percentages</t>
  </si>
  <si>
    <t>447 Sales for Resale</t>
  </si>
  <si>
    <t>453 Sales of Water and Water Power</t>
  </si>
  <si>
    <t>454 Misc Rents</t>
  </si>
  <si>
    <t>456 Other Electric Revenue</t>
  </si>
  <si>
    <t>456 Other Electric Revenue - Direct WA</t>
  </si>
  <si>
    <t xml:space="preserve">   Total Revenue</t>
  </si>
  <si>
    <t>501 Thermal Fuel Expense</t>
  </si>
  <si>
    <t>546 Other Power Gen Supvsn &amp; Eng</t>
  </si>
  <si>
    <t>547 Other Fuel Expense</t>
  </si>
  <si>
    <t>536 Water for Power</t>
  </si>
  <si>
    <t>555 Purchased Power</t>
  </si>
  <si>
    <t>549 Misc Other Gen Expense</t>
  </si>
  <si>
    <t>550 Rents</t>
  </si>
  <si>
    <t>556 System Control &amp; Dispatch</t>
  </si>
  <si>
    <t>557 Other Expenses</t>
  </si>
  <si>
    <t>557 Other Expenses - Direct WA</t>
  </si>
  <si>
    <t>565 Trans. of Elec. by Others</t>
  </si>
  <si>
    <t xml:space="preserve">   Total Expense</t>
  </si>
  <si>
    <t>Net Income Before Income Taxes</t>
  </si>
  <si>
    <t>Idaho State Income Tax</t>
  </si>
  <si>
    <t>Net Income before FIT</t>
  </si>
  <si>
    <t>Federal Income Tax</t>
  </si>
  <si>
    <t>Net Income</t>
  </si>
  <si>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The Clearwater Paper cogeneration purchase is directly assigned to Idaho.  The power supply worksheets remove Clearwater Paper cogeneration.</t>
    </r>
  </si>
  <si>
    <t>It is necessary to add back the Potlatch cogeneration removal so that the adjustment only reflects system power supply revenue</t>
  </si>
  <si>
    <t>and expense amounts that are allocated to jurisdictions.</t>
  </si>
  <si>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EIA Rec Purchases are direct assigned to WA </t>
    </r>
  </si>
  <si>
    <t>If it was determined necessary to normalize the Clearwater Paper cogeneration amount, any adjustment would be directly assigned to Idaho.</t>
  </si>
  <si>
    <t>Source: Avista Response to Staff Data Request 223</t>
  </si>
  <si>
    <t>Sales for Resale</t>
  </si>
  <si>
    <t>Other Revenue</t>
  </si>
  <si>
    <t xml:space="preserve">  Total Revenue</t>
  </si>
  <si>
    <t>Production and Transmission Expense</t>
  </si>
  <si>
    <t>Operating Expenses</t>
  </si>
  <si>
    <t>Purchases Power</t>
  </si>
  <si>
    <t>FIT</t>
  </si>
  <si>
    <t>Avista Response to Staff Data Request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</si>
</sst>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\(#,##0.00\)"/>
    <numFmt numFmtId="165" formatCode="&quot;$&quot;#,##0"/>
    <numFmt numFmtId="166" formatCode="#,##0.0"/>
    <numFmt numFmtId="167" formatCode="&quot;$&quot;\ #,##0_);\(&quot;$&quot;\ #,##0\)"/>
    <numFmt numFmtId="168" formatCode="&quot;$&quot;\ #,##0.00_);\(&quot;$&quot;\ #,##0.00\)"/>
    <numFmt numFmtId="169" formatCode="@*."/>
    <numFmt numFmtId="170" formatCode="[$-409]mmm\-yy;@"/>
    <numFmt numFmtId="171" formatCode="#,##0,_);\(#,##0,\)"/>
    <numFmt numFmtId="172" formatCode="0.0000%"/>
    <numFmt numFmtId="173" formatCode="_(* #,##0_);_(* \(#,##0\);_(* &quot;-&quot;??_);_(@_)"/>
  </numFmts>
  <fonts count="57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u/>
      <sz val="7.5"/>
      <color theme="0"/>
      <name val="Arial"/>
      <family val="2"/>
    </font>
    <font>
      <b/>
      <sz val="9"/>
      <color rgb="FF0033CC"/>
      <name val="Times New Roman"/>
      <family val="1"/>
    </font>
    <font>
      <sz val="9"/>
      <color rgb="FF0033CC"/>
      <name val="Times New Roman"/>
      <family val="1"/>
    </font>
    <font>
      <sz val="10"/>
      <name val="Tahoma"/>
      <family val="2"/>
    </font>
    <font>
      <sz val="12"/>
      <color indexed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sz val="10"/>
      <name val="Geneva"/>
    </font>
    <font>
      <b/>
      <sz val="10"/>
      <name val="Geneva"/>
    </font>
    <font>
      <b/>
      <sz val="10"/>
      <color rgb="FFFF0000"/>
      <name val="Geneva"/>
    </font>
    <font>
      <sz val="9"/>
      <name val="Geneva"/>
    </font>
    <font>
      <u/>
      <sz val="10"/>
      <name val="Geneva"/>
    </font>
    <font>
      <b/>
      <u/>
      <sz val="10"/>
      <name val="Geneva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ms Rmn"/>
    </font>
    <font>
      <sz val="10"/>
      <color indexed="12"/>
      <name val="Times New Roman"/>
      <family val="1"/>
    </font>
    <font>
      <u/>
      <sz val="7.5"/>
      <color indexed="9"/>
      <name val="Arial"/>
      <family val="2"/>
    </font>
    <font>
      <u/>
      <sz val="10"/>
      <color theme="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b/>
      <sz val="10"/>
      <name val="Times New Roman"/>
      <family val="1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016">
    <xf numFmtId="0" fontId="0" fillId="0" borderId="0"/>
    <xf numFmtId="9" fontId="19" fillId="0" borderId="0" applyFont="0" applyFill="0" applyBorder="0" applyAlignment="0" applyProtection="0"/>
    <xf numFmtId="0" fontId="17" fillId="0" borderId="0"/>
    <xf numFmtId="0" fontId="1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7" fillId="0" borderId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5" fillId="33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19" fillId="0" borderId="0"/>
    <xf numFmtId="0" fontId="27" fillId="0" borderId="0"/>
    <xf numFmtId="0" fontId="27" fillId="0" borderId="0"/>
    <xf numFmtId="0" fontId="1" fillId="0" borderId="0"/>
    <xf numFmtId="164" fontId="28" fillId="34" borderId="0" applyBorder="0">
      <alignment horizontal="right"/>
    </xf>
    <xf numFmtId="0" fontId="29" fillId="35" borderId="0" applyBorder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39" fontId="36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37" fillId="34" borderId="0">
      <alignment horizontal="left"/>
    </xf>
    <xf numFmtId="0" fontId="38" fillId="34" borderId="0">
      <alignment horizontal="right"/>
    </xf>
    <xf numFmtId="0" fontId="38" fillId="34" borderId="0">
      <alignment horizontal="center"/>
    </xf>
    <xf numFmtId="0" fontId="38" fillId="34" borderId="0">
      <alignment horizontal="right"/>
    </xf>
    <xf numFmtId="0" fontId="39" fillId="34" borderId="0">
      <alignment horizontal="left"/>
    </xf>
    <xf numFmtId="41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0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5" fontId="41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169" fontId="36" fillId="0" borderId="0" applyFont="0" applyFill="0" applyBorder="0" applyAlignment="0" applyProtection="0">
      <alignment horizontal="left" indent="1"/>
    </xf>
    <xf numFmtId="0" fontId="37" fillId="34" borderId="0">
      <alignment horizontal="left"/>
    </xf>
    <xf numFmtId="0" fontId="37" fillId="34" borderId="0">
      <alignment horizontal="left"/>
    </xf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41" fontId="25" fillId="33" borderId="0" applyBorder="0" applyAlignment="0" applyProtection="0"/>
    <xf numFmtId="170" fontId="36" fillId="36" borderId="0" applyFon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>
      <alignment readingOrder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9" fillId="0" borderId="0"/>
    <xf numFmtId="0" fontId="44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164" fontId="45" fillId="34" borderId="0">
      <alignment horizontal="right"/>
    </xf>
    <xf numFmtId="0" fontId="46" fillId="37" borderId="0">
      <alignment horizontal="right"/>
    </xf>
    <xf numFmtId="0" fontId="47" fillId="0" borderId="0" applyBorder="0">
      <alignment horizontal="centerContinuous"/>
    </xf>
    <xf numFmtId="0" fontId="48" fillId="0" borderId="0" applyBorder="0">
      <alignment horizontal="centerContinuous"/>
    </xf>
    <xf numFmtId="9" fontId="4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34" borderId="0">
      <alignment horizontal="center"/>
    </xf>
    <xf numFmtId="49" fontId="49" fillId="34" borderId="0">
      <alignment horizontal="center"/>
    </xf>
    <xf numFmtId="0" fontId="38" fillId="34" borderId="0">
      <alignment horizontal="center"/>
    </xf>
    <xf numFmtId="0" fontId="38" fillId="34" borderId="0">
      <alignment horizontal="centerContinuous"/>
    </xf>
    <xf numFmtId="0" fontId="50" fillId="34" borderId="0">
      <alignment horizontal="left"/>
    </xf>
    <xf numFmtId="49" fontId="50" fillId="34" borderId="0">
      <alignment horizontal="center"/>
    </xf>
    <xf numFmtId="0" fontId="37" fillId="34" borderId="0">
      <alignment horizontal="left"/>
    </xf>
    <xf numFmtId="49" fontId="50" fillId="34" borderId="0">
      <alignment horizontal="left"/>
    </xf>
    <xf numFmtId="0" fontId="37" fillId="34" borderId="0">
      <alignment horizontal="centerContinuous"/>
    </xf>
    <xf numFmtId="0" fontId="37" fillId="34" borderId="0">
      <alignment horizontal="right"/>
    </xf>
    <xf numFmtId="49" fontId="37" fillId="34" borderId="0">
      <alignment horizontal="left"/>
    </xf>
    <xf numFmtId="0" fontId="38" fillId="34" borderId="0">
      <alignment horizontal="right"/>
    </xf>
    <xf numFmtId="0" fontId="50" fillId="38" borderId="0">
      <alignment horizontal="center"/>
    </xf>
    <xf numFmtId="0" fontId="51" fillId="38" borderId="0">
      <alignment horizontal="center"/>
    </xf>
    <xf numFmtId="171" fontId="36" fillId="0" borderId="0" applyFon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52" fillId="34" borderId="0">
      <alignment horizont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3" fillId="0" borderId="0" applyFill="0" applyBorder="0" applyAlignment="0" applyProtection="0"/>
    <xf numFmtId="43" fontId="19" fillId="0" borderId="0" applyFont="0" applyFill="0" applyBorder="0" applyAlignment="0" applyProtection="0"/>
  </cellStyleXfs>
  <cellXfs count="144">
    <xf numFmtId="0" fontId="0" fillId="0" borderId="0" xfId="0"/>
    <xf numFmtId="0" fontId="18" fillId="0" borderId="0" xfId="2" applyNumberFormat="1" applyFont="1" applyAlignment="1">
      <alignment horizontal="left"/>
    </xf>
    <xf numFmtId="0" fontId="18" fillId="0" borderId="0" xfId="2" applyFont="1"/>
    <xf numFmtId="0" fontId="18" fillId="0" borderId="0" xfId="2" applyNumberFormat="1" applyFont="1" applyAlignment="1">
      <alignment horizontal="center"/>
    </xf>
    <xf numFmtId="41" fontId="18" fillId="0" borderId="0" xfId="2" applyNumberFormat="1" applyFont="1" applyFill="1"/>
    <xf numFmtId="0" fontId="20" fillId="0" borderId="0" xfId="2" applyNumberFormat="1" applyFont="1" applyAlignment="1">
      <alignment horizontal="center"/>
    </xf>
    <xf numFmtId="0" fontId="20" fillId="0" borderId="0" xfId="2" applyFont="1" applyAlignment="1">
      <alignment horizontal="center"/>
    </xf>
    <xf numFmtId="41" fontId="20" fillId="0" borderId="0" xfId="2" applyNumberFormat="1" applyFont="1" applyFill="1" applyAlignment="1">
      <alignment horizontal="center"/>
    </xf>
    <xf numFmtId="0" fontId="20" fillId="0" borderId="10" xfId="2" applyNumberFormat="1" applyFont="1" applyBorder="1" applyAlignment="1">
      <alignment horizontal="center"/>
    </xf>
    <xf numFmtId="0" fontId="20" fillId="0" borderId="11" xfId="2" applyFont="1" applyBorder="1" applyAlignment="1">
      <alignment horizontal="center"/>
    </xf>
    <xf numFmtId="0" fontId="20" fillId="0" borderId="12" xfId="2" applyFont="1" applyBorder="1" applyAlignment="1">
      <alignment horizontal="center"/>
    </xf>
    <xf numFmtId="41" fontId="20" fillId="0" borderId="10" xfId="3" applyNumberFormat="1" applyFont="1" applyFill="1" applyBorder="1" applyAlignment="1">
      <alignment horizontal="center"/>
    </xf>
    <xf numFmtId="0" fontId="20" fillId="0" borderId="13" xfId="2" applyNumberFormat="1" applyFont="1" applyBorder="1" applyAlignment="1">
      <alignment horizontal="center"/>
    </xf>
    <xf numFmtId="0" fontId="20" fillId="0" borderId="14" xfId="2" applyFont="1" applyBorder="1" applyAlignment="1">
      <alignment horizontal="center"/>
    </xf>
    <xf numFmtId="0" fontId="20" fillId="0" borderId="0" xfId="2" applyFont="1" applyBorder="1" applyAlignment="1">
      <alignment horizontal="center"/>
    </xf>
    <xf numFmtId="41" fontId="20" fillId="0" borderId="13" xfId="3" applyNumberFormat="1" applyFont="1" applyFill="1" applyBorder="1" applyAlignment="1">
      <alignment horizontal="center"/>
    </xf>
    <xf numFmtId="0" fontId="20" fillId="0" borderId="15" xfId="2" applyNumberFormat="1" applyFont="1" applyBorder="1" applyAlignment="1">
      <alignment horizontal="center"/>
    </xf>
    <xf numFmtId="0" fontId="20" fillId="0" borderId="16" xfId="2" applyFont="1" applyBorder="1" applyAlignment="1">
      <alignment horizontal="center"/>
    </xf>
    <xf numFmtId="0" fontId="20" fillId="0" borderId="17" xfId="2" applyFont="1" applyBorder="1" applyAlignment="1">
      <alignment horizontal="center"/>
    </xf>
    <xf numFmtId="41" fontId="20" fillId="0" borderId="15" xfId="2" applyNumberFormat="1" applyFont="1" applyFill="1" applyBorder="1" applyAlignment="1">
      <alignment horizontal="center"/>
    </xf>
    <xf numFmtId="2" fontId="20" fillId="0" borderId="0" xfId="2" applyNumberFormat="1" applyFont="1" applyAlignment="1">
      <alignment horizontal="center"/>
    </xf>
    <xf numFmtId="2" fontId="18" fillId="0" borderId="0" xfId="2" applyNumberFormat="1" applyFont="1" applyAlignment="1">
      <alignment horizontal="left"/>
    </xf>
    <xf numFmtId="2" fontId="22" fillId="0" borderId="0" xfId="4" applyNumberFormat="1" applyFont="1" applyFill="1" applyAlignment="1" applyProtection="1">
      <alignment horizontal="center"/>
    </xf>
    <xf numFmtId="2" fontId="20" fillId="0" borderId="0" xfId="4" applyNumberFormat="1" applyFont="1" applyFill="1" applyAlignment="1" applyProtection="1">
      <alignment horizontal="center"/>
    </xf>
    <xf numFmtId="41" fontId="18" fillId="0" borderId="0" xfId="2" applyNumberFormat="1" applyFont="1" applyFill="1" applyBorder="1"/>
    <xf numFmtId="37" fontId="18" fillId="0" borderId="0" xfId="2" applyNumberFormat="1" applyFont="1" applyAlignment="1">
      <alignment horizontal="center"/>
    </xf>
    <xf numFmtId="5" fontId="18" fillId="0" borderId="0" xfId="2" applyNumberFormat="1" applyFont="1"/>
    <xf numFmtId="5" fontId="23" fillId="0" borderId="0" xfId="3" applyNumberFormat="1" applyFont="1" applyFill="1" applyBorder="1"/>
    <xf numFmtId="37" fontId="18" fillId="0" borderId="0" xfId="2" applyNumberFormat="1" applyFont="1"/>
    <xf numFmtId="41" fontId="23" fillId="0" borderId="0" xfId="2" applyNumberFormat="1" applyFont="1" applyFill="1"/>
    <xf numFmtId="41" fontId="23" fillId="0" borderId="17" xfId="2" applyNumberFormat="1" applyFont="1" applyFill="1" applyBorder="1"/>
    <xf numFmtId="37" fontId="18" fillId="0" borderId="0" xfId="2" applyNumberFormat="1" applyFont="1" applyFill="1"/>
    <xf numFmtId="37" fontId="18" fillId="0" borderId="0" xfId="2" applyNumberFormat="1" applyFont="1" applyFill="1" applyAlignment="1">
      <alignment horizontal="center"/>
    </xf>
    <xf numFmtId="41" fontId="18" fillId="0" borderId="17" xfId="2" applyNumberFormat="1" applyFont="1" applyFill="1" applyBorder="1"/>
    <xf numFmtId="1" fontId="18" fillId="0" borderId="0" xfId="5" applyNumberFormat="1" applyFont="1" applyAlignment="1">
      <alignment horizontal="center"/>
    </xf>
    <xf numFmtId="9" fontId="18" fillId="0" borderId="0" xfId="1" applyFont="1"/>
    <xf numFmtId="41" fontId="18" fillId="0" borderId="0" xfId="2" applyNumberFormat="1" applyFont="1"/>
    <xf numFmtId="3" fontId="18" fillId="0" borderId="0" xfId="5" applyNumberFormat="1" applyFont="1" applyAlignment="1">
      <alignment horizontal="center"/>
    </xf>
    <xf numFmtId="5" fontId="18" fillId="0" borderId="18" xfId="2" applyNumberFormat="1" applyFont="1" applyFill="1" applyBorder="1"/>
    <xf numFmtId="3" fontId="18" fillId="0" borderId="0" xfId="5" applyNumberFormat="1" applyFont="1" applyFill="1" applyAlignment="1">
      <alignment horizontal="center"/>
    </xf>
    <xf numFmtId="5" fontId="23" fillId="0" borderId="0" xfId="2" applyNumberFormat="1" applyFont="1" applyFill="1"/>
    <xf numFmtId="41" fontId="23" fillId="0" borderId="0" xfId="2" applyNumberFormat="1" applyFont="1"/>
    <xf numFmtId="41" fontId="18" fillId="0" borderId="12" xfId="2" applyNumberFormat="1" applyFont="1" applyFill="1" applyBorder="1"/>
    <xf numFmtId="14" fontId="30" fillId="0" borderId="0" xfId="26" applyNumberFormat="1" applyAlignment="1">
      <alignment horizontal="left"/>
    </xf>
    <xf numFmtId="0" fontId="31" fillId="0" borderId="0" xfId="26" applyFont="1" applyAlignment="1">
      <alignment horizontal="center"/>
    </xf>
    <xf numFmtId="0" fontId="30" fillId="0" borderId="0" xfId="26"/>
    <xf numFmtId="14" fontId="30" fillId="0" borderId="0" xfId="26" applyNumberFormat="1" applyAlignment="1">
      <alignment horizontal="center"/>
    </xf>
    <xf numFmtId="0" fontId="30" fillId="0" borderId="0" xfId="26" applyAlignment="1">
      <alignment horizontal="right"/>
    </xf>
    <xf numFmtId="0" fontId="32" fillId="0" borderId="0" xfId="26" applyFont="1" applyAlignment="1">
      <alignment horizontal="center"/>
    </xf>
    <xf numFmtId="0" fontId="30" fillId="0" borderId="0" xfId="26" applyAlignment="1">
      <alignment horizontal="center"/>
    </xf>
    <xf numFmtId="0" fontId="30" fillId="0" borderId="0" xfId="26" applyBorder="1" applyAlignment="1">
      <alignment horizontal="center"/>
    </xf>
    <xf numFmtId="0" fontId="30" fillId="0" borderId="0" xfId="26" applyBorder="1" applyAlignment="1">
      <alignment horizontal="right"/>
    </xf>
    <xf numFmtId="0" fontId="30" fillId="0" borderId="0" xfId="26" applyFont="1" applyBorder="1" applyAlignment="1">
      <alignment horizontal="center"/>
    </xf>
    <xf numFmtId="0" fontId="33" fillId="0" borderId="0" xfId="26" applyFont="1" applyBorder="1" applyAlignment="1">
      <alignment horizontal="right"/>
    </xf>
    <xf numFmtId="0" fontId="34" fillId="0" borderId="0" xfId="26" applyFont="1" applyBorder="1" applyAlignment="1">
      <alignment horizontal="center"/>
    </xf>
    <xf numFmtId="0" fontId="31" fillId="0" borderId="17" xfId="26" applyFont="1" applyBorder="1" applyAlignment="1">
      <alignment horizontal="center"/>
    </xf>
    <xf numFmtId="0" fontId="30" fillId="0" borderId="17" xfId="26" applyBorder="1" applyAlignment="1">
      <alignment horizontal="center"/>
    </xf>
    <xf numFmtId="10" fontId="31" fillId="0" borderId="17" xfId="26" applyNumberFormat="1" applyFont="1" applyBorder="1" applyAlignment="1">
      <alignment horizontal="center"/>
    </xf>
    <xf numFmtId="0" fontId="30" fillId="0" borderId="17" xfId="26" applyFont="1" applyBorder="1" applyAlignment="1">
      <alignment horizontal="center"/>
    </xf>
    <xf numFmtId="0" fontId="31" fillId="0" borderId="0" xfId="26" applyFont="1" applyFill="1" applyBorder="1" applyAlignment="1">
      <alignment horizontal="center"/>
    </xf>
    <xf numFmtId="17" fontId="30" fillId="0" borderId="17" xfId="26" applyNumberFormat="1" applyBorder="1"/>
    <xf numFmtId="0" fontId="34" fillId="0" borderId="0" xfId="26" applyFont="1"/>
    <xf numFmtId="3" fontId="30" fillId="0" borderId="0" xfId="26" applyNumberFormat="1" applyBorder="1"/>
    <xf numFmtId="0" fontId="30" fillId="0" borderId="0" xfId="26" applyBorder="1"/>
    <xf numFmtId="3" fontId="30" fillId="0" borderId="0" xfId="26" applyNumberFormat="1" applyBorder="1" applyAlignment="1">
      <alignment horizontal="right"/>
    </xf>
    <xf numFmtId="165" fontId="30" fillId="0" borderId="0" xfId="26" applyNumberFormat="1" applyBorder="1" applyAlignment="1">
      <alignment horizontal="right"/>
    </xf>
    <xf numFmtId="3" fontId="30" fillId="0" borderId="0" xfId="26" applyNumberFormat="1" applyFill="1" applyBorder="1" applyAlignment="1">
      <alignment horizontal="right"/>
    </xf>
    <xf numFmtId="165" fontId="30" fillId="0" borderId="0" xfId="26" applyNumberFormat="1" applyBorder="1" applyAlignment="1">
      <alignment horizontal="left"/>
    </xf>
    <xf numFmtId="3" fontId="30" fillId="0" borderId="0" xfId="26" applyNumberFormat="1"/>
    <xf numFmtId="1" fontId="30" fillId="0" borderId="0" xfId="26" applyNumberFormat="1"/>
    <xf numFmtId="3" fontId="30" fillId="0" borderId="0" xfId="26" applyNumberFormat="1" applyFont="1" applyFill="1" applyBorder="1" applyAlignment="1">
      <alignment horizontal="right"/>
    </xf>
    <xf numFmtId="3" fontId="30" fillId="0" borderId="0" xfId="26" applyNumberFormat="1" applyFont="1" applyBorder="1" applyAlignment="1">
      <alignment horizontal="right"/>
    </xf>
    <xf numFmtId="1" fontId="30" fillId="0" borderId="0" xfId="26" applyNumberFormat="1" applyAlignment="1">
      <alignment horizontal="right"/>
    </xf>
    <xf numFmtId="3" fontId="30" fillId="0" borderId="0" xfId="26" applyNumberFormat="1" applyBorder="1" applyAlignment="1">
      <alignment horizontal="left"/>
    </xf>
    <xf numFmtId="166" fontId="30" fillId="0" borderId="0" xfId="26" applyNumberFormat="1" applyBorder="1" applyAlignment="1">
      <alignment horizontal="left"/>
    </xf>
    <xf numFmtId="0" fontId="30" fillId="0" borderId="17" xfId="26" applyBorder="1"/>
    <xf numFmtId="3" fontId="30" fillId="0" borderId="17" xfId="26" applyNumberFormat="1" applyFill="1" applyBorder="1" applyAlignment="1">
      <alignment horizontal="right"/>
    </xf>
    <xf numFmtId="3" fontId="30" fillId="0" borderId="17" xfId="26" applyNumberFormat="1" applyBorder="1" applyAlignment="1">
      <alignment horizontal="right"/>
    </xf>
    <xf numFmtId="3" fontId="30" fillId="0" borderId="17" xfId="26" applyNumberFormat="1" applyFont="1" applyFill="1" applyBorder="1" applyAlignment="1">
      <alignment horizontal="right"/>
    </xf>
    <xf numFmtId="3" fontId="30" fillId="0" borderId="17" xfId="26" applyNumberFormat="1" applyBorder="1"/>
    <xf numFmtId="1" fontId="30" fillId="0" borderId="17" xfId="26" applyNumberFormat="1" applyBorder="1" applyAlignment="1">
      <alignment horizontal="right"/>
    </xf>
    <xf numFmtId="3" fontId="30" fillId="0" borderId="12" xfId="26" applyNumberFormat="1" applyFill="1" applyBorder="1" applyAlignment="1">
      <alignment horizontal="right"/>
    </xf>
    <xf numFmtId="3" fontId="30" fillId="0" borderId="12" xfId="26" applyNumberFormat="1" applyBorder="1" applyAlignment="1">
      <alignment horizontal="right"/>
    </xf>
    <xf numFmtId="165" fontId="30" fillId="0" borderId="0" xfId="26" applyNumberFormat="1"/>
    <xf numFmtId="0" fontId="30" fillId="0" borderId="0" xfId="26" applyNumberFormat="1" applyAlignment="1">
      <alignment horizontal="center"/>
    </xf>
    <xf numFmtId="5" fontId="30" fillId="0" borderId="0" xfId="26" applyNumberFormat="1"/>
    <xf numFmtId="0" fontId="30" fillId="0" borderId="17" xfId="26" applyNumberFormat="1" applyBorder="1" applyAlignment="1">
      <alignment horizontal="center"/>
    </xf>
    <xf numFmtId="3" fontId="30" fillId="0" borderId="17" xfId="26" applyNumberFormat="1" applyFont="1" applyBorder="1" applyAlignment="1">
      <alignment horizontal="right"/>
    </xf>
    <xf numFmtId="165" fontId="30" fillId="0" borderId="17" xfId="26" applyNumberFormat="1" applyBorder="1" applyAlignment="1">
      <alignment horizontal="right"/>
    </xf>
    <xf numFmtId="0" fontId="30" fillId="0" borderId="0" xfId="26" applyFont="1"/>
    <xf numFmtId="165" fontId="30" fillId="0" borderId="0" xfId="26" applyNumberFormat="1" applyAlignment="1">
      <alignment horizontal="right"/>
    </xf>
    <xf numFmtId="165" fontId="0" fillId="0" borderId="0" xfId="27" applyNumberFormat="1" applyFont="1" applyAlignment="1">
      <alignment horizontal="right"/>
    </xf>
    <xf numFmtId="0" fontId="30" fillId="0" borderId="17" xfId="26" applyFont="1" applyBorder="1"/>
    <xf numFmtId="165" fontId="30" fillId="0" borderId="17" xfId="26" applyNumberFormat="1" applyBorder="1"/>
    <xf numFmtId="3" fontId="30" fillId="0" borderId="0" xfId="26" applyNumberFormat="1" applyFill="1" applyBorder="1" applyAlignment="1">
      <alignment horizontal="left"/>
    </xf>
    <xf numFmtId="1" fontId="30" fillId="0" borderId="17" xfId="26" applyNumberFormat="1" applyBorder="1"/>
    <xf numFmtId="0" fontId="31" fillId="0" borderId="19" xfId="26" applyFont="1" applyBorder="1"/>
    <xf numFmtId="0" fontId="30" fillId="0" borderId="20" xfId="26" applyBorder="1"/>
    <xf numFmtId="3" fontId="30" fillId="0" borderId="20" xfId="26" applyNumberFormat="1" applyBorder="1" applyAlignment="1">
      <alignment horizontal="right"/>
    </xf>
    <xf numFmtId="3" fontId="30" fillId="0" borderId="21" xfId="26" applyNumberFormat="1" applyBorder="1" applyAlignment="1">
      <alignment horizontal="right"/>
    </xf>
    <xf numFmtId="3" fontId="31" fillId="0" borderId="22" xfId="26" applyNumberFormat="1" applyFont="1" applyBorder="1" applyAlignment="1">
      <alignment horizontal="right"/>
    </xf>
    <xf numFmtId="0" fontId="31" fillId="0" borderId="0" xfId="26" applyFont="1"/>
    <xf numFmtId="165" fontId="30" fillId="0" borderId="0" xfId="26" applyNumberFormat="1" applyBorder="1" applyProtection="1">
      <protection locked="0"/>
    </xf>
    <xf numFmtId="3" fontId="30" fillId="0" borderId="0" xfId="26" applyNumberFormat="1" applyFill="1" applyAlignment="1">
      <alignment horizontal="right"/>
    </xf>
    <xf numFmtId="3" fontId="30" fillId="0" borderId="0" xfId="26" applyNumberFormat="1" applyFill="1" applyAlignment="1">
      <alignment horizontal="left"/>
    </xf>
    <xf numFmtId="3" fontId="30" fillId="0" borderId="0" xfId="26" applyNumberFormat="1" applyAlignment="1">
      <alignment horizontal="left"/>
    </xf>
    <xf numFmtId="3" fontId="30" fillId="0" borderId="0" xfId="26" applyNumberFormat="1" applyAlignment="1">
      <alignment horizontal="right"/>
    </xf>
    <xf numFmtId="3" fontId="30" fillId="0" borderId="0" xfId="26" applyNumberFormat="1" applyFont="1" applyAlignment="1">
      <alignment horizontal="right"/>
    </xf>
    <xf numFmtId="0" fontId="34" fillId="0" borderId="0" xfId="26" applyFont="1" applyBorder="1"/>
    <xf numFmtId="0" fontId="35" fillId="0" borderId="0" xfId="26" applyFont="1"/>
    <xf numFmtId="0" fontId="30" fillId="0" borderId="0" xfId="26" applyAlignment="1">
      <alignment horizontal="left"/>
    </xf>
    <xf numFmtId="0" fontId="19" fillId="0" borderId="0" xfId="14" applyAlignment="1">
      <alignment horizontal="centerContinuous"/>
    </xf>
    <xf numFmtId="0" fontId="19" fillId="0" borderId="0" xfId="14"/>
    <xf numFmtId="0" fontId="54" fillId="0" borderId="0" xfId="14" applyFont="1" applyAlignment="1">
      <alignment horizontal="centerContinuous"/>
    </xf>
    <xf numFmtId="0" fontId="19" fillId="0" borderId="0" xfId="14" applyBorder="1"/>
    <xf numFmtId="0" fontId="19" fillId="0" borderId="0" xfId="14" applyAlignment="1">
      <alignment horizontal="center"/>
    </xf>
    <xf numFmtId="0" fontId="19" fillId="0" borderId="0" xfId="14" applyFont="1" applyAlignment="1">
      <alignment horizontal="center"/>
    </xf>
    <xf numFmtId="0" fontId="54" fillId="0" borderId="0" xfId="14" applyFont="1" applyAlignment="1">
      <alignment horizontal="center"/>
    </xf>
    <xf numFmtId="0" fontId="54" fillId="0" borderId="0" xfId="14" applyFont="1" applyBorder="1" applyAlignment="1">
      <alignment horizontal="center"/>
    </xf>
    <xf numFmtId="10" fontId="0" fillId="0" borderId="0" xfId="24" applyNumberFormat="1" applyFont="1" applyAlignment="1">
      <alignment horizontal="center"/>
    </xf>
    <xf numFmtId="10" fontId="0" fillId="39" borderId="0" xfId="24" applyNumberFormat="1" applyFont="1" applyFill="1" applyAlignment="1">
      <alignment horizontal="center"/>
    </xf>
    <xf numFmtId="10" fontId="0" fillId="0" borderId="0" xfId="24" applyNumberFormat="1" applyFont="1" applyBorder="1" applyAlignment="1">
      <alignment horizontal="center"/>
    </xf>
    <xf numFmtId="165" fontId="19" fillId="0" borderId="0" xfId="14" applyNumberFormat="1"/>
    <xf numFmtId="165" fontId="19" fillId="0" borderId="0" xfId="14" applyNumberFormat="1" applyBorder="1"/>
    <xf numFmtId="3" fontId="19" fillId="0" borderId="0" xfId="14" applyNumberFormat="1"/>
    <xf numFmtId="3" fontId="19" fillId="0" borderId="0" xfId="14" applyNumberFormat="1" applyBorder="1"/>
    <xf numFmtId="3" fontId="19" fillId="0" borderId="17" xfId="14" applyNumberFormat="1" applyBorder="1"/>
    <xf numFmtId="165" fontId="19" fillId="0" borderId="17" xfId="14" applyNumberFormat="1" applyBorder="1"/>
    <xf numFmtId="3" fontId="19" fillId="40" borderId="17" xfId="14" applyNumberFormat="1" applyFill="1" applyBorder="1"/>
    <xf numFmtId="3" fontId="19" fillId="0" borderId="0" xfId="14" applyNumberFormat="1" applyFill="1"/>
    <xf numFmtId="0" fontId="19" fillId="0" borderId="0" xfId="14" applyFill="1"/>
    <xf numFmtId="165" fontId="19" fillId="0" borderId="0" xfId="14" applyNumberFormat="1" applyFill="1"/>
    <xf numFmtId="3" fontId="19" fillId="0" borderId="0" xfId="14" applyNumberFormat="1" applyFill="1" applyBorder="1"/>
    <xf numFmtId="0" fontId="19" fillId="0" borderId="0" xfId="14" applyFont="1" applyFill="1"/>
    <xf numFmtId="3" fontId="19" fillId="40" borderId="0" xfId="14" applyNumberFormat="1" applyFill="1"/>
    <xf numFmtId="3" fontId="19" fillId="0" borderId="20" xfId="14" applyNumberFormat="1" applyBorder="1"/>
    <xf numFmtId="172" fontId="0" fillId="0" borderId="0" xfId="24" applyNumberFormat="1" applyFont="1"/>
    <xf numFmtId="9" fontId="19" fillId="0" borderId="0" xfId="14" applyNumberFormat="1"/>
    <xf numFmtId="0" fontId="19" fillId="0" borderId="0" xfId="14" applyFont="1"/>
    <xf numFmtId="0" fontId="19" fillId="40" borderId="0" xfId="14" applyFont="1" applyFill="1"/>
    <xf numFmtId="0" fontId="19" fillId="40" borderId="0" xfId="14" applyFill="1"/>
    <xf numFmtId="0" fontId="0" fillId="0" borderId="0" xfId="14" applyFont="1"/>
    <xf numFmtId="173" fontId="30" fillId="0" borderId="0" xfId="3015" applyNumberFormat="1" applyFont="1"/>
    <xf numFmtId="173" fontId="30" fillId="0" borderId="0" xfId="26" applyNumberFormat="1"/>
  </cellXfs>
  <cellStyles count="3016">
    <cellStyle name="20% - Accent1 10" xfId="28"/>
    <cellStyle name="20% - Accent1 11" xfId="29"/>
    <cellStyle name="20% - Accent1 12" xfId="30"/>
    <cellStyle name="20% - Accent1 13" xfId="31"/>
    <cellStyle name="20% - Accent1 14" xfId="32"/>
    <cellStyle name="20% - Accent1 15" xfId="33"/>
    <cellStyle name="20% - Accent1 16" xfId="34"/>
    <cellStyle name="20% - Accent1 17" xfId="35"/>
    <cellStyle name="20% - Accent1 18" xfId="36"/>
    <cellStyle name="20% - Accent1 19" xfId="37"/>
    <cellStyle name="20% - Accent1 2" xfId="38"/>
    <cellStyle name="20% - Accent1 20" xfId="39"/>
    <cellStyle name="20% - Accent1 21" xfId="40"/>
    <cellStyle name="20% - Accent1 22" xfId="41"/>
    <cellStyle name="20% - Accent1 23" xfId="42"/>
    <cellStyle name="20% - Accent1 24" xfId="43"/>
    <cellStyle name="20% - Accent1 25" xfId="44"/>
    <cellStyle name="20% - Accent1 26" xfId="45"/>
    <cellStyle name="20% - Accent1 27" xfId="46"/>
    <cellStyle name="20% - Accent1 28" xfId="47"/>
    <cellStyle name="20% - Accent1 29" xfId="48"/>
    <cellStyle name="20% - Accent1 3" xfId="49"/>
    <cellStyle name="20% - Accent1 30" xfId="50"/>
    <cellStyle name="20% - Accent1 31" xfId="51"/>
    <cellStyle name="20% - Accent1 32" xfId="52"/>
    <cellStyle name="20% - Accent1 33" xfId="53"/>
    <cellStyle name="20% - Accent1 34" xfId="54"/>
    <cellStyle name="20% - Accent1 35" xfId="55"/>
    <cellStyle name="20% - Accent1 36" xfId="56"/>
    <cellStyle name="20% - Accent1 37" xfId="57"/>
    <cellStyle name="20% - Accent1 38" xfId="58"/>
    <cellStyle name="20% - Accent1 39" xfId="59"/>
    <cellStyle name="20% - Accent1 4" xfId="60"/>
    <cellStyle name="20% - Accent1 40" xfId="61"/>
    <cellStyle name="20% - Accent1 41" xfId="62"/>
    <cellStyle name="20% - Accent1 42" xfId="63"/>
    <cellStyle name="20% - Accent1 43" xfId="64"/>
    <cellStyle name="20% - Accent1 44" xfId="65"/>
    <cellStyle name="20% - Accent1 45" xfId="66"/>
    <cellStyle name="20% - Accent1 46" xfId="67"/>
    <cellStyle name="20% - Accent1 47" xfId="68"/>
    <cellStyle name="20% - Accent1 48" xfId="69"/>
    <cellStyle name="20% - Accent1 49" xfId="70"/>
    <cellStyle name="20% - Accent1 5" xfId="71"/>
    <cellStyle name="20% - Accent1 50" xfId="72"/>
    <cellStyle name="20% - Accent1 51" xfId="73"/>
    <cellStyle name="20% - Accent1 52" xfId="74"/>
    <cellStyle name="20% - Accent1 53" xfId="75"/>
    <cellStyle name="20% - Accent1 54" xfId="76"/>
    <cellStyle name="20% - Accent1 55" xfId="77"/>
    <cellStyle name="20% - Accent1 56" xfId="78"/>
    <cellStyle name="20% - Accent1 57" xfId="79"/>
    <cellStyle name="20% - Accent1 58" xfId="80"/>
    <cellStyle name="20% - Accent1 59" xfId="81"/>
    <cellStyle name="20% - Accent1 6" xfId="82"/>
    <cellStyle name="20% - Accent1 60" xfId="83"/>
    <cellStyle name="20% - Accent1 61" xfId="84"/>
    <cellStyle name="20% - Accent1 62" xfId="85"/>
    <cellStyle name="20% - Accent1 63" xfId="86"/>
    <cellStyle name="20% - Accent1 64" xfId="87"/>
    <cellStyle name="20% - Accent1 65" xfId="88"/>
    <cellStyle name="20% - Accent1 66" xfId="89"/>
    <cellStyle name="20% - Accent1 67" xfId="90"/>
    <cellStyle name="20% - Accent1 68" xfId="91"/>
    <cellStyle name="20% - Accent1 69" xfId="92"/>
    <cellStyle name="20% - Accent1 7" xfId="93"/>
    <cellStyle name="20% - Accent1 70" xfId="94"/>
    <cellStyle name="20% - Accent1 71" xfId="95"/>
    <cellStyle name="20% - Accent1 72" xfId="96"/>
    <cellStyle name="20% - Accent1 8" xfId="97"/>
    <cellStyle name="20% - Accent1 9" xfId="98"/>
    <cellStyle name="20% - Accent2 10" xfId="99"/>
    <cellStyle name="20% - Accent2 11" xfId="100"/>
    <cellStyle name="20% - Accent2 12" xfId="101"/>
    <cellStyle name="20% - Accent2 13" xfId="102"/>
    <cellStyle name="20% - Accent2 14" xfId="103"/>
    <cellStyle name="20% - Accent2 15" xfId="104"/>
    <cellStyle name="20% - Accent2 16" xfId="105"/>
    <cellStyle name="20% - Accent2 17" xfId="106"/>
    <cellStyle name="20% - Accent2 18" xfId="107"/>
    <cellStyle name="20% - Accent2 19" xfId="108"/>
    <cellStyle name="20% - Accent2 2" xfId="109"/>
    <cellStyle name="20% - Accent2 20" xfId="110"/>
    <cellStyle name="20% - Accent2 21" xfId="111"/>
    <cellStyle name="20% - Accent2 22" xfId="112"/>
    <cellStyle name="20% - Accent2 23" xfId="113"/>
    <cellStyle name="20% - Accent2 24" xfId="114"/>
    <cellStyle name="20% - Accent2 25" xfId="115"/>
    <cellStyle name="20% - Accent2 26" xfId="116"/>
    <cellStyle name="20% - Accent2 27" xfId="117"/>
    <cellStyle name="20% - Accent2 28" xfId="118"/>
    <cellStyle name="20% - Accent2 29" xfId="119"/>
    <cellStyle name="20% - Accent2 3" xfId="120"/>
    <cellStyle name="20% - Accent2 30" xfId="121"/>
    <cellStyle name="20% - Accent2 31" xfId="122"/>
    <cellStyle name="20% - Accent2 32" xfId="123"/>
    <cellStyle name="20% - Accent2 33" xfId="124"/>
    <cellStyle name="20% - Accent2 34" xfId="125"/>
    <cellStyle name="20% - Accent2 35" xfId="126"/>
    <cellStyle name="20% - Accent2 36" xfId="127"/>
    <cellStyle name="20% - Accent2 37" xfId="128"/>
    <cellStyle name="20% - Accent2 38" xfId="129"/>
    <cellStyle name="20% - Accent2 39" xfId="130"/>
    <cellStyle name="20% - Accent2 4" xfId="131"/>
    <cellStyle name="20% - Accent2 40" xfId="132"/>
    <cellStyle name="20% - Accent2 41" xfId="133"/>
    <cellStyle name="20% - Accent2 42" xfId="134"/>
    <cellStyle name="20% - Accent2 43" xfId="135"/>
    <cellStyle name="20% - Accent2 44" xfId="136"/>
    <cellStyle name="20% - Accent2 45" xfId="137"/>
    <cellStyle name="20% - Accent2 46" xfId="138"/>
    <cellStyle name="20% - Accent2 47" xfId="139"/>
    <cellStyle name="20% - Accent2 48" xfId="140"/>
    <cellStyle name="20% - Accent2 49" xfId="141"/>
    <cellStyle name="20% - Accent2 5" xfId="142"/>
    <cellStyle name="20% - Accent2 50" xfId="143"/>
    <cellStyle name="20% - Accent2 51" xfId="144"/>
    <cellStyle name="20% - Accent2 52" xfId="145"/>
    <cellStyle name="20% - Accent2 53" xfId="146"/>
    <cellStyle name="20% - Accent2 54" xfId="147"/>
    <cellStyle name="20% - Accent2 55" xfId="148"/>
    <cellStyle name="20% - Accent2 56" xfId="149"/>
    <cellStyle name="20% - Accent2 57" xfId="150"/>
    <cellStyle name="20% - Accent2 58" xfId="151"/>
    <cellStyle name="20% - Accent2 59" xfId="152"/>
    <cellStyle name="20% - Accent2 6" xfId="153"/>
    <cellStyle name="20% - Accent2 60" xfId="154"/>
    <cellStyle name="20% - Accent2 61" xfId="155"/>
    <cellStyle name="20% - Accent2 62" xfId="156"/>
    <cellStyle name="20% - Accent2 63" xfId="157"/>
    <cellStyle name="20% - Accent2 64" xfId="158"/>
    <cellStyle name="20% - Accent2 65" xfId="159"/>
    <cellStyle name="20% - Accent2 66" xfId="160"/>
    <cellStyle name="20% - Accent2 67" xfId="161"/>
    <cellStyle name="20% - Accent2 68" xfId="162"/>
    <cellStyle name="20% - Accent2 69" xfId="163"/>
    <cellStyle name="20% - Accent2 7" xfId="164"/>
    <cellStyle name="20% - Accent2 70" xfId="165"/>
    <cellStyle name="20% - Accent2 71" xfId="166"/>
    <cellStyle name="20% - Accent2 72" xfId="167"/>
    <cellStyle name="20% - Accent2 8" xfId="168"/>
    <cellStyle name="20% - Accent2 9" xfId="169"/>
    <cellStyle name="20% - Accent3 10" xfId="170"/>
    <cellStyle name="20% - Accent3 11" xfId="171"/>
    <cellStyle name="20% - Accent3 12" xfId="172"/>
    <cellStyle name="20% - Accent3 13" xfId="173"/>
    <cellStyle name="20% - Accent3 14" xfId="174"/>
    <cellStyle name="20% - Accent3 15" xfId="175"/>
    <cellStyle name="20% - Accent3 16" xfId="176"/>
    <cellStyle name="20% - Accent3 17" xfId="177"/>
    <cellStyle name="20% - Accent3 18" xfId="178"/>
    <cellStyle name="20% - Accent3 19" xfId="179"/>
    <cellStyle name="20% - Accent3 2" xfId="180"/>
    <cellStyle name="20% - Accent3 20" xfId="181"/>
    <cellStyle name="20% - Accent3 21" xfId="182"/>
    <cellStyle name="20% - Accent3 22" xfId="183"/>
    <cellStyle name="20% - Accent3 23" xfId="184"/>
    <cellStyle name="20% - Accent3 24" xfId="185"/>
    <cellStyle name="20% - Accent3 25" xfId="186"/>
    <cellStyle name="20% - Accent3 26" xfId="187"/>
    <cellStyle name="20% - Accent3 27" xfId="188"/>
    <cellStyle name="20% - Accent3 28" xfId="189"/>
    <cellStyle name="20% - Accent3 29" xfId="190"/>
    <cellStyle name="20% - Accent3 3" xfId="191"/>
    <cellStyle name="20% - Accent3 30" xfId="192"/>
    <cellStyle name="20% - Accent3 31" xfId="193"/>
    <cellStyle name="20% - Accent3 32" xfId="194"/>
    <cellStyle name="20% - Accent3 33" xfId="195"/>
    <cellStyle name="20% - Accent3 34" xfId="196"/>
    <cellStyle name="20% - Accent3 35" xfId="197"/>
    <cellStyle name="20% - Accent3 36" xfId="198"/>
    <cellStyle name="20% - Accent3 37" xfId="199"/>
    <cellStyle name="20% - Accent3 38" xfId="200"/>
    <cellStyle name="20% - Accent3 39" xfId="201"/>
    <cellStyle name="20% - Accent3 4" xfId="202"/>
    <cellStyle name="20% - Accent3 40" xfId="203"/>
    <cellStyle name="20% - Accent3 41" xfId="204"/>
    <cellStyle name="20% - Accent3 42" xfId="205"/>
    <cellStyle name="20% - Accent3 43" xfId="206"/>
    <cellStyle name="20% - Accent3 44" xfId="207"/>
    <cellStyle name="20% - Accent3 45" xfId="208"/>
    <cellStyle name="20% - Accent3 46" xfId="209"/>
    <cellStyle name="20% - Accent3 47" xfId="210"/>
    <cellStyle name="20% - Accent3 48" xfId="211"/>
    <cellStyle name="20% - Accent3 49" xfId="212"/>
    <cellStyle name="20% - Accent3 5" xfId="213"/>
    <cellStyle name="20% - Accent3 50" xfId="214"/>
    <cellStyle name="20% - Accent3 51" xfId="215"/>
    <cellStyle name="20% - Accent3 52" xfId="216"/>
    <cellStyle name="20% - Accent3 53" xfId="217"/>
    <cellStyle name="20% - Accent3 54" xfId="218"/>
    <cellStyle name="20% - Accent3 55" xfId="219"/>
    <cellStyle name="20% - Accent3 56" xfId="220"/>
    <cellStyle name="20% - Accent3 57" xfId="221"/>
    <cellStyle name="20% - Accent3 58" xfId="222"/>
    <cellStyle name="20% - Accent3 59" xfId="223"/>
    <cellStyle name="20% - Accent3 6" xfId="224"/>
    <cellStyle name="20% - Accent3 60" xfId="225"/>
    <cellStyle name="20% - Accent3 61" xfId="226"/>
    <cellStyle name="20% - Accent3 62" xfId="227"/>
    <cellStyle name="20% - Accent3 63" xfId="228"/>
    <cellStyle name="20% - Accent3 64" xfId="229"/>
    <cellStyle name="20% - Accent3 65" xfId="230"/>
    <cellStyle name="20% - Accent3 66" xfId="231"/>
    <cellStyle name="20% - Accent3 67" xfId="232"/>
    <cellStyle name="20% - Accent3 68" xfId="233"/>
    <cellStyle name="20% - Accent3 69" xfId="234"/>
    <cellStyle name="20% - Accent3 7" xfId="235"/>
    <cellStyle name="20% - Accent3 70" xfId="236"/>
    <cellStyle name="20% - Accent3 71" xfId="237"/>
    <cellStyle name="20% - Accent3 72" xfId="238"/>
    <cellStyle name="20% - Accent3 8" xfId="239"/>
    <cellStyle name="20% - Accent3 9" xfId="240"/>
    <cellStyle name="20% - Accent4 10" xfId="241"/>
    <cellStyle name="20% - Accent4 11" xfId="242"/>
    <cellStyle name="20% - Accent4 12" xfId="243"/>
    <cellStyle name="20% - Accent4 13" xfId="244"/>
    <cellStyle name="20% - Accent4 14" xfId="245"/>
    <cellStyle name="20% - Accent4 15" xfId="246"/>
    <cellStyle name="20% - Accent4 16" xfId="247"/>
    <cellStyle name="20% - Accent4 17" xfId="248"/>
    <cellStyle name="20% - Accent4 18" xfId="249"/>
    <cellStyle name="20% - Accent4 19" xfId="250"/>
    <cellStyle name="20% - Accent4 2" xfId="251"/>
    <cellStyle name="20% - Accent4 20" xfId="252"/>
    <cellStyle name="20% - Accent4 21" xfId="253"/>
    <cellStyle name="20% - Accent4 22" xfId="254"/>
    <cellStyle name="20% - Accent4 23" xfId="255"/>
    <cellStyle name="20% - Accent4 24" xfId="256"/>
    <cellStyle name="20% - Accent4 25" xfId="257"/>
    <cellStyle name="20% - Accent4 26" xfId="258"/>
    <cellStyle name="20% - Accent4 27" xfId="259"/>
    <cellStyle name="20% - Accent4 28" xfId="260"/>
    <cellStyle name="20% - Accent4 29" xfId="261"/>
    <cellStyle name="20% - Accent4 3" xfId="262"/>
    <cellStyle name="20% - Accent4 30" xfId="263"/>
    <cellStyle name="20% - Accent4 31" xfId="264"/>
    <cellStyle name="20% - Accent4 32" xfId="265"/>
    <cellStyle name="20% - Accent4 33" xfId="266"/>
    <cellStyle name="20% - Accent4 34" xfId="267"/>
    <cellStyle name="20% - Accent4 35" xfId="268"/>
    <cellStyle name="20% - Accent4 36" xfId="269"/>
    <cellStyle name="20% - Accent4 37" xfId="270"/>
    <cellStyle name="20% - Accent4 38" xfId="271"/>
    <cellStyle name="20% - Accent4 39" xfId="272"/>
    <cellStyle name="20% - Accent4 4" xfId="273"/>
    <cellStyle name="20% - Accent4 40" xfId="274"/>
    <cellStyle name="20% - Accent4 41" xfId="275"/>
    <cellStyle name="20% - Accent4 42" xfId="276"/>
    <cellStyle name="20% - Accent4 43" xfId="277"/>
    <cellStyle name="20% - Accent4 44" xfId="278"/>
    <cellStyle name="20% - Accent4 45" xfId="279"/>
    <cellStyle name="20% - Accent4 46" xfId="280"/>
    <cellStyle name="20% - Accent4 47" xfId="281"/>
    <cellStyle name="20% - Accent4 48" xfId="282"/>
    <cellStyle name="20% - Accent4 49" xfId="283"/>
    <cellStyle name="20% - Accent4 5" xfId="284"/>
    <cellStyle name="20% - Accent4 50" xfId="285"/>
    <cellStyle name="20% - Accent4 51" xfId="286"/>
    <cellStyle name="20% - Accent4 52" xfId="287"/>
    <cellStyle name="20% - Accent4 53" xfId="288"/>
    <cellStyle name="20% - Accent4 54" xfId="289"/>
    <cellStyle name="20% - Accent4 55" xfId="290"/>
    <cellStyle name="20% - Accent4 56" xfId="291"/>
    <cellStyle name="20% - Accent4 57" xfId="292"/>
    <cellStyle name="20% - Accent4 58" xfId="293"/>
    <cellStyle name="20% - Accent4 59" xfId="294"/>
    <cellStyle name="20% - Accent4 6" xfId="295"/>
    <cellStyle name="20% - Accent4 60" xfId="296"/>
    <cellStyle name="20% - Accent4 61" xfId="297"/>
    <cellStyle name="20% - Accent4 62" xfId="298"/>
    <cellStyle name="20% - Accent4 63" xfId="299"/>
    <cellStyle name="20% - Accent4 64" xfId="300"/>
    <cellStyle name="20% - Accent4 65" xfId="301"/>
    <cellStyle name="20% - Accent4 66" xfId="302"/>
    <cellStyle name="20% - Accent4 67" xfId="303"/>
    <cellStyle name="20% - Accent4 68" xfId="304"/>
    <cellStyle name="20% - Accent4 69" xfId="305"/>
    <cellStyle name="20% - Accent4 7" xfId="306"/>
    <cellStyle name="20% - Accent4 70" xfId="307"/>
    <cellStyle name="20% - Accent4 71" xfId="308"/>
    <cellStyle name="20% - Accent4 72" xfId="309"/>
    <cellStyle name="20% - Accent4 8" xfId="310"/>
    <cellStyle name="20% - Accent4 9" xfId="311"/>
    <cellStyle name="20% - Accent5 10" xfId="312"/>
    <cellStyle name="20% - Accent5 11" xfId="313"/>
    <cellStyle name="20% - Accent5 12" xfId="314"/>
    <cellStyle name="20% - Accent5 13" xfId="315"/>
    <cellStyle name="20% - Accent5 14" xfId="316"/>
    <cellStyle name="20% - Accent5 15" xfId="317"/>
    <cellStyle name="20% - Accent5 16" xfId="318"/>
    <cellStyle name="20% - Accent5 17" xfId="319"/>
    <cellStyle name="20% - Accent5 18" xfId="320"/>
    <cellStyle name="20% - Accent5 19" xfId="321"/>
    <cellStyle name="20% - Accent5 2" xfId="322"/>
    <cellStyle name="20% - Accent5 20" xfId="323"/>
    <cellStyle name="20% - Accent5 21" xfId="324"/>
    <cellStyle name="20% - Accent5 22" xfId="325"/>
    <cellStyle name="20% - Accent5 23" xfId="326"/>
    <cellStyle name="20% - Accent5 24" xfId="327"/>
    <cellStyle name="20% - Accent5 25" xfId="328"/>
    <cellStyle name="20% - Accent5 26" xfId="329"/>
    <cellStyle name="20% - Accent5 27" xfId="330"/>
    <cellStyle name="20% - Accent5 28" xfId="331"/>
    <cellStyle name="20% - Accent5 29" xfId="332"/>
    <cellStyle name="20% - Accent5 3" xfId="333"/>
    <cellStyle name="20% - Accent5 30" xfId="334"/>
    <cellStyle name="20% - Accent5 31" xfId="335"/>
    <cellStyle name="20% - Accent5 32" xfId="336"/>
    <cellStyle name="20% - Accent5 33" xfId="337"/>
    <cellStyle name="20% - Accent5 34" xfId="338"/>
    <cellStyle name="20% - Accent5 35" xfId="339"/>
    <cellStyle name="20% - Accent5 36" xfId="340"/>
    <cellStyle name="20% - Accent5 37" xfId="341"/>
    <cellStyle name="20% - Accent5 38" xfId="342"/>
    <cellStyle name="20% - Accent5 39" xfId="343"/>
    <cellStyle name="20% - Accent5 4" xfId="344"/>
    <cellStyle name="20% - Accent5 40" xfId="345"/>
    <cellStyle name="20% - Accent5 41" xfId="346"/>
    <cellStyle name="20% - Accent5 42" xfId="347"/>
    <cellStyle name="20% - Accent5 43" xfId="348"/>
    <cellStyle name="20% - Accent5 44" xfId="349"/>
    <cellStyle name="20% - Accent5 45" xfId="350"/>
    <cellStyle name="20% - Accent5 46" xfId="351"/>
    <cellStyle name="20% - Accent5 47" xfId="352"/>
    <cellStyle name="20% - Accent5 48" xfId="353"/>
    <cellStyle name="20% - Accent5 49" xfId="354"/>
    <cellStyle name="20% - Accent5 5" xfId="355"/>
    <cellStyle name="20% - Accent5 50" xfId="356"/>
    <cellStyle name="20% - Accent5 51" xfId="357"/>
    <cellStyle name="20% - Accent5 52" xfId="358"/>
    <cellStyle name="20% - Accent5 53" xfId="359"/>
    <cellStyle name="20% - Accent5 54" xfId="360"/>
    <cellStyle name="20% - Accent5 55" xfId="361"/>
    <cellStyle name="20% - Accent5 56" xfId="362"/>
    <cellStyle name="20% - Accent5 57" xfId="363"/>
    <cellStyle name="20% - Accent5 58" xfId="364"/>
    <cellStyle name="20% - Accent5 59" xfId="365"/>
    <cellStyle name="20% - Accent5 6" xfId="366"/>
    <cellStyle name="20% - Accent5 60" xfId="367"/>
    <cellStyle name="20% - Accent5 61" xfId="368"/>
    <cellStyle name="20% - Accent5 62" xfId="369"/>
    <cellStyle name="20% - Accent5 63" xfId="370"/>
    <cellStyle name="20% - Accent5 64" xfId="371"/>
    <cellStyle name="20% - Accent5 65" xfId="372"/>
    <cellStyle name="20% - Accent5 66" xfId="373"/>
    <cellStyle name="20% - Accent5 67" xfId="374"/>
    <cellStyle name="20% - Accent5 68" xfId="375"/>
    <cellStyle name="20% - Accent5 69" xfId="376"/>
    <cellStyle name="20% - Accent5 7" xfId="377"/>
    <cellStyle name="20% - Accent5 70" xfId="378"/>
    <cellStyle name="20% - Accent5 71" xfId="379"/>
    <cellStyle name="20% - Accent5 72" xfId="380"/>
    <cellStyle name="20% - Accent5 8" xfId="381"/>
    <cellStyle name="20% - Accent5 9" xfId="382"/>
    <cellStyle name="20% - Accent6 10" xfId="383"/>
    <cellStyle name="20% - Accent6 11" xfId="384"/>
    <cellStyle name="20% - Accent6 12" xfId="385"/>
    <cellStyle name="20% - Accent6 13" xfId="386"/>
    <cellStyle name="20% - Accent6 14" xfId="387"/>
    <cellStyle name="20% - Accent6 15" xfId="388"/>
    <cellStyle name="20% - Accent6 16" xfId="389"/>
    <cellStyle name="20% - Accent6 17" xfId="390"/>
    <cellStyle name="20% - Accent6 18" xfId="391"/>
    <cellStyle name="20% - Accent6 19" xfId="392"/>
    <cellStyle name="20% - Accent6 2" xfId="393"/>
    <cellStyle name="20% - Accent6 20" xfId="394"/>
    <cellStyle name="20% - Accent6 21" xfId="395"/>
    <cellStyle name="20% - Accent6 22" xfId="396"/>
    <cellStyle name="20% - Accent6 23" xfId="397"/>
    <cellStyle name="20% - Accent6 24" xfId="398"/>
    <cellStyle name="20% - Accent6 25" xfId="399"/>
    <cellStyle name="20% - Accent6 26" xfId="400"/>
    <cellStyle name="20% - Accent6 27" xfId="401"/>
    <cellStyle name="20% - Accent6 28" xfId="402"/>
    <cellStyle name="20% - Accent6 29" xfId="403"/>
    <cellStyle name="20% - Accent6 3" xfId="404"/>
    <cellStyle name="20% - Accent6 30" xfId="405"/>
    <cellStyle name="20% - Accent6 31" xfId="406"/>
    <cellStyle name="20% - Accent6 32" xfId="407"/>
    <cellStyle name="20% - Accent6 33" xfId="408"/>
    <cellStyle name="20% - Accent6 34" xfId="409"/>
    <cellStyle name="20% - Accent6 35" xfId="410"/>
    <cellStyle name="20% - Accent6 36" xfId="411"/>
    <cellStyle name="20% - Accent6 37" xfId="412"/>
    <cellStyle name="20% - Accent6 38" xfId="413"/>
    <cellStyle name="20% - Accent6 39" xfId="414"/>
    <cellStyle name="20% - Accent6 4" xfId="415"/>
    <cellStyle name="20% - Accent6 40" xfId="416"/>
    <cellStyle name="20% - Accent6 41" xfId="417"/>
    <cellStyle name="20% - Accent6 42" xfId="418"/>
    <cellStyle name="20% - Accent6 43" xfId="419"/>
    <cellStyle name="20% - Accent6 44" xfId="420"/>
    <cellStyle name="20% - Accent6 45" xfId="421"/>
    <cellStyle name="20% - Accent6 46" xfId="422"/>
    <cellStyle name="20% - Accent6 47" xfId="423"/>
    <cellStyle name="20% - Accent6 48" xfId="424"/>
    <cellStyle name="20% - Accent6 49" xfId="425"/>
    <cellStyle name="20% - Accent6 5" xfId="426"/>
    <cellStyle name="20% - Accent6 50" xfId="427"/>
    <cellStyle name="20% - Accent6 51" xfId="428"/>
    <cellStyle name="20% - Accent6 52" xfId="429"/>
    <cellStyle name="20% - Accent6 53" xfId="430"/>
    <cellStyle name="20% - Accent6 54" xfId="431"/>
    <cellStyle name="20% - Accent6 55" xfId="432"/>
    <cellStyle name="20% - Accent6 56" xfId="433"/>
    <cellStyle name="20% - Accent6 57" xfId="434"/>
    <cellStyle name="20% - Accent6 58" xfId="435"/>
    <cellStyle name="20% - Accent6 59" xfId="436"/>
    <cellStyle name="20% - Accent6 6" xfId="437"/>
    <cellStyle name="20% - Accent6 60" xfId="438"/>
    <cellStyle name="20% - Accent6 61" xfId="439"/>
    <cellStyle name="20% - Accent6 62" xfId="440"/>
    <cellStyle name="20% - Accent6 63" xfId="441"/>
    <cellStyle name="20% - Accent6 64" xfId="442"/>
    <cellStyle name="20% - Accent6 65" xfId="443"/>
    <cellStyle name="20% - Accent6 66" xfId="444"/>
    <cellStyle name="20% - Accent6 67" xfId="445"/>
    <cellStyle name="20% - Accent6 68" xfId="446"/>
    <cellStyle name="20% - Accent6 69" xfId="447"/>
    <cellStyle name="20% - Accent6 7" xfId="448"/>
    <cellStyle name="20% - Accent6 70" xfId="449"/>
    <cellStyle name="20% - Accent6 71" xfId="450"/>
    <cellStyle name="20% - Accent6 72" xfId="451"/>
    <cellStyle name="20% - Accent6 8" xfId="452"/>
    <cellStyle name="20% - Accent6 9" xfId="453"/>
    <cellStyle name="2decimal" xfId="454"/>
    <cellStyle name="40% - Accent1 10" xfId="455"/>
    <cellStyle name="40% - Accent1 11" xfId="456"/>
    <cellStyle name="40% - Accent1 12" xfId="457"/>
    <cellStyle name="40% - Accent1 13" xfId="458"/>
    <cellStyle name="40% - Accent1 14" xfId="459"/>
    <cellStyle name="40% - Accent1 15" xfId="460"/>
    <cellStyle name="40% - Accent1 16" xfId="461"/>
    <cellStyle name="40% - Accent1 17" xfId="462"/>
    <cellStyle name="40% - Accent1 18" xfId="463"/>
    <cellStyle name="40% - Accent1 19" xfId="464"/>
    <cellStyle name="40% - Accent1 2" xfId="465"/>
    <cellStyle name="40% - Accent1 20" xfId="466"/>
    <cellStyle name="40% - Accent1 21" xfId="467"/>
    <cellStyle name="40% - Accent1 22" xfId="468"/>
    <cellStyle name="40% - Accent1 23" xfId="469"/>
    <cellStyle name="40% - Accent1 24" xfId="470"/>
    <cellStyle name="40% - Accent1 25" xfId="471"/>
    <cellStyle name="40% - Accent1 26" xfId="472"/>
    <cellStyle name="40% - Accent1 27" xfId="473"/>
    <cellStyle name="40% - Accent1 28" xfId="474"/>
    <cellStyle name="40% - Accent1 29" xfId="475"/>
    <cellStyle name="40% - Accent1 3" xfId="476"/>
    <cellStyle name="40% - Accent1 30" xfId="477"/>
    <cellStyle name="40% - Accent1 31" xfId="478"/>
    <cellStyle name="40% - Accent1 32" xfId="479"/>
    <cellStyle name="40% - Accent1 33" xfId="480"/>
    <cellStyle name="40% - Accent1 34" xfId="481"/>
    <cellStyle name="40% - Accent1 35" xfId="482"/>
    <cellStyle name="40% - Accent1 36" xfId="483"/>
    <cellStyle name="40% - Accent1 37" xfId="484"/>
    <cellStyle name="40% - Accent1 38" xfId="485"/>
    <cellStyle name="40% - Accent1 39" xfId="486"/>
    <cellStyle name="40% - Accent1 4" xfId="487"/>
    <cellStyle name="40% - Accent1 40" xfId="488"/>
    <cellStyle name="40% - Accent1 41" xfId="489"/>
    <cellStyle name="40% - Accent1 42" xfId="490"/>
    <cellStyle name="40% - Accent1 43" xfId="491"/>
    <cellStyle name="40% - Accent1 44" xfId="492"/>
    <cellStyle name="40% - Accent1 45" xfId="493"/>
    <cellStyle name="40% - Accent1 46" xfId="494"/>
    <cellStyle name="40% - Accent1 47" xfId="495"/>
    <cellStyle name="40% - Accent1 48" xfId="496"/>
    <cellStyle name="40% - Accent1 49" xfId="497"/>
    <cellStyle name="40% - Accent1 5" xfId="498"/>
    <cellStyle name="40% - Accent1 50" xfId="499"/>
    <cellStyle name="40% - Accent1 51" xfId="500"/>
    <cellStyle name="40% - Accent1 52" xfId="501"/>
    <cellStyle name="40% - Accent1 53" xfId="502"/>
    <cellStyle name="40% - Accent1 54" xfId="503"/>
    <cellStyle name="40% - Accent1 55" xfId="504"/>
    <cellStyle name="40% - Accent1 56" xfId="505"/>
    <cellStyle name="40% - Accent1 57" xfId="506"/>
    <cellStyle name="40% - Accent1 58" xfId="507"/>
    <cellStyle name="40% - Accent1 59" xfId="508"/>
    <cellStyle name="40% - Accent1 6" xfId="509"/>
    <cellStyle name="40% - Accent1 60" xfId="510"/>
    <cellStyle name="40% - Accent1 61" xfId="511"/>
    <cellStyle name="40% - Accent1 62" xfId="512"/>
    <cellStyle name="40% - Accent1 63" xfId="513"/>
    <cellStyle name="40% - Accent1 64" xfId="514"/>
    <cellStyle name="40% - Accent1 65" xfId="515"/>
    <cellStyle name="40% - Accent1 66" xfId="516"/>
    <cellStyle name="40% - Accent1 67" xfId="517"/>
    <cellStyle name="40% - Accent1 68" xfId="518"/>
    <cellStyle name="40% - Accent1 69" xfId="519"/>
    <cellStyle name="40% - Accent1 7" xfId="520"/>
    <cellStyle name="40% - Accent1 70" xfId="521"/>
    <cellStyle name="40% - Accent1 71" xfId="522"/>
    <cellStyle name="40% - Accent1 72" xfId="523"/>
    <cellStyle name="40% - Accent1 8" xfId="524"/>
    <cellStyle name="40% - Accent1 9" xfId="525"/>
    <cellStyle name="40% - Accent2 10" xfId="526"/>
    <cellStyle name="40% - Accent2 11" xfId="527"/>
    <cellStyle name="40% - Accent2 12" xfId="528"/>
    <cellStyle name="40% - Accent2 13" xfId="529"/>
    <cellStyle name="40% - Accent2 14" xfId="530"/>
    <cellStyle name="40% - Accent2 15" xfId="531"/>
    <cellStyle name="40% - Accent2 16" xfId="532"/>
    <cellStyle name="40% - Accent2 17" xfId="533"/>
    <cellStyle name="40% - Accent2 18" xfId="534"/>
    <cellStyle name="40% - Accent2 19" xfId="535"/>
    <cellStyle name="40% - Accent2 2" xfId="536"/>
    <cellStyle name="40% - Accent2 20" xfId="537"/>
    <cellStyle name="40% - Accent2 21" xfId="538"/>
    <cellStyle name="40% - Accent2 22" xfId="539"/>
    <cellStyle name="40% - Accent2 23" xfId="540"/>
    <cellStyle name="40% - Accent2 24" xfId="541"/>
    <cellStyle name="40% - Accent2 25" xfId="542"/>
    <cellStyle name="40% - Accent2 26" xfId="543"/>
    <cellStyle name="40% - Accent2 27" xfId="544"/>
    <cellStyle name="40% - Accent2 28" xfId="545"/>
    <cellStyle name="40% - Accent2 29" xfId="546"/>
    <cellStyle name="40% - Accent2 3" xfId="547"/>
    <cellStyle name="40% - Accent2 30" xfId="548"/>
    <cellStyle name="40% - Accent2 31" xfId="549"/>
    <cellStyle name="40% - Accent2 32" xfId="550"/>
    <cellStyle name="40% - Accent2 33" xfId="551"/>
    <cellStyle name="40% - Accent2 34" xfId="552"/>
    <cellStyle name="40% - Accent2 35" xfId="553"/>
    <cellStyle name="40% - Accent2 36" xfId="554"/>
    <cellStyle name="40% - Accent2 37" xfId="555"/>
    <cellStyle name="40% - Accent2 38" xfId="556"/>
    <cellStyle name="40% - Accent2 39" xfId="557"/>
    <cellStyle name="40% - Accent2 4" xfId="558"/>
    <cellStyle name="40% - Accent2 40" xfId="559"/>
    <cellStyle name="40% - Accent2 41" xfId="560"/>
    <cellStyle name="40% - Accent2 42" xfId="561"/>
    <cellStyle name="40% - Accent2 43" xfId="562"/>
    <cellStyle name="40% - Accent2 44" xfId="563"/>
    <cellStyle name="40% - Accent2 45" xfId="564"/>
    <cellStyle name="40% - Accent2 46" xfId="565"/>
    <cellStyle name="40% - Accent2 47" xfId="566"/>
    <cellStyle name="40% - Accent2 48" xfId="567"/>
    <cellStyle name="40% - Accent2 49" xfId="568"/>
    <cellStyle name="40% - Accent2 5" xfId="569"/>
    <cellStyle name="40% - Accent2 50" xfId="570"/>
    <cellStyle name="40% - Accent2 51" xfId="571"/>
    <cellStyle name="40% - Accent2 52" xfId="572"/>
    <cellStyle name="40% - Accent2 53" xfId="573"/>
    <cellStyle name="40% - Accent2 54" xfId="574"/>
    <cellStyle name="40% - Accent2 55" xfId="575"/>
    <cellStyle name="40% - Accent2 56" xfId="576"/>
    <cellStyle name="40% - Accent2 57" xfId="577"/>
    <cellStyle name="40% - Accent2 58" xfId="578"/>
    <cellStyle name="40% - Accent2 59" xfId="579"/>
    <cellStyle name="40% - Accent2 6" xfId="580"/>
    <cellStyle name="40% - Accent2 60" xfId="581"/>
    <cellStyle name="40% - Accent2 61" xfId="582"/>
    <cellStyle name="40% - Accent2 62" xfId="583"/>
    <cellStyle name="40% - Accent2 63" xfId="584"/>
    <cellStyle name="40% - Accent2 64" xfId="585"/>
    <cellStyle name="40% - Accent2 65" xfId="586"/>
    <cellStyle name="40% - Accent2 66" xfId="587"/>
    <cellStyle name="40% - Accent2 67" xfId="588"/>
    <cellStyle name="40% - Accent2 68" xfId="589"/>
    <cellStyle name="40% - Accent2 69" xfId="590"/>
    <cellStyle name="40% - Accent2 7" xfId="591"/>
    <cellStyle name="40% - Accent2 70" xfId="592"/>
    <cellStyle name="40% - Accent2 71" xfId="593"/>
    <cellStyle name="40% - Accent2 72" xfId="594"/>
    <cellStyle name="40% - Accent2 8" xfId="595"/>
    <cellStyle name="40% - Accent2 9" xfId="596"/>
    <cellStyle name="40% - Accent3 10" xfId="597"/>
    <cellStyle name="40% - Accent3 11" xfId="598"/>
    <cellStyle name="40% - Accent3 12" xfId="599"/>
    <cellStyle name="40% - Accent3 13" xfId="600"/>
    <cellStyle name="40% - Accent3 14" xfId="601"/>
    <cellStyle name="40% - Accent3 15" xfId="602"/>
    <cellStyle name="40% - Accent3 16" xfId="603"/>
    <cellStyle name="40% - Accent3 17" xfId="604"/>
    <cellStyle name="40% - Accent3 18" xfId="605"/>
    <cellStyle name="40% - Accent3 19" xfId="606"/>
    <cellStyle name="40% - Accent3 2" xfId="607"/>
    <cellStyle name="40% - Accent3 20" xfId="608"/>
    <cellStyle name="40% - Accent3 21" xfId="609"/>
    <cellStyle name="40% - Accent3 22" xfId="610"/>
    <cellStyle name="40% - Accent3 23" xfId="611"/>
    <cellStyle name="40% - Accent3 24" xfId="612"/>
    <cellStyle name="40% - Accent3 25" xfId="613"/>
    <cellStyle name="40% - Accent3 26" xfId="614"/>
    <cellStyle name="40% - Accent3 27" xfId="615"/>
    <cellStyle name="40% - Accent3 28" xfId="616"/>
    <cellStyle name="40% - Accent3 29" xfId="617"/>
    <cellStyle name="40% - Accent3 3" xfId="618"/>
    <cellStyle name="40% - Accent3 30" xfId="619"/>
    <cellStyle name="40% - Accent3 31" xfId="620"/>
    <cellStyle name="40% - Accent3 32" xfId="621"/>
    <cellStyle name="40% - Accent3 33" xfId="622"/>
    <cellStyle name="40% - Accent3 34" xfId="623"/>
    <cellStyle name="40% - Accent3 35" xfId="624"/>
    <cellStyle name="40% - Accent3 36" xfId="625"/>
    <cellStyle name="40% - Accent3 37" xfId="626"/>
    <cellStyle name="40% - Accent3 38" xfId="627"/>
    <cellStyle name="40% - Accent3 39" xfId="628"/>
    <cellStyle name="40% - Accent3 4" xfId="629"/>
    <cellStyle name="40% - Accent3 40" xfId="630"/>
    <cellStyle name="40% - Accent3 41" xfId="631"/>
    <cellStyle name="40% - Accent3 42" xfId="632"/>
    <cellStyle name="40% - Accent3 43" xfId="633"/>
    <cellStyle name="40% - Accent3 44" xfId="634"/>
    <cellStyle name="40% - Accent3 45" xfId="635"/>
    <cellStyle name="40% - Accent3 46" xfId="636"/>
    <cellStyle name="40% - Accent3 47" xfId="637"/>
    <cellStyle name="40% - Accent3 48" xfId="638"/>
    <cellStyle name="40% - Accent3 49" xfId="639"/>
    <cellStyle name="40% - Accent3 5" xfId="640"/>
    <cellStyle name="40% - Accent3 50" xfId="641"/>
    <cellStyle name="40% - Accent3 51" xfId="642"/>
    <cellStyle name="40% - Accent3 52" xfId="643"/>
    <cellStyle name="40% - Accent3 53" xfId="644"/>
    <cellStyle name="40% - Accent3 54" xfId="645"/>
    <cellStyle name="40% - Accent3 55" xfId="646"/>
    <cellStyle name="40% - Accent3 56" xfId="647"/>
    <cellStyle name="40% - Accent3 57" xfId="648"/>
    <cellStyle name="40% - Accent3 58" xfId="649"/>
    <cellStyle name="40% - Accent3 59" xfId="650"/>
    <cellStyle name="40% - Accent3 6" xfId="651"/>
    <cellStyle name="40% - Accent3 60" xfId="652"/>
    <cellStyle name="40% - Accent3 61" xfId="653"/>
    <cellStyle name="40% - Accent3 62" xfId="654"/>
    <cellStyle name="40% - Accent3 63" xfId="655"/>
    <cellStyle name="40% - Accent3 64" xfId="656"/>
    <cellStyle name="40% - Accent3 65" xfId="657"/>
    <cellStyle name="40% - Accent3 66" xfId="658"/>
    <cellStyle name="40% - Accent3 67" xfId="659"/>
    <cellStyle name="40% - Accent3 68" xfId="660"/>
    <cellStyle name="40% - Accent3 69" xfId="661"/>
    <cellStyle name="40% - Accent3 7" xfId="662"/>
    <cellStyle name="40% - Accent3 70" xfId="663"/>
    <cellStyle name="40% - Accent3 71" xfId="664"/>
    <cellStyle name="40% - Accent3 72" xfId="665"/>
    <cellStyle name="40% - Accent3 8" xfId="666"/>
    <cellStyle name="40% - Accent3 9" xfId="667"/>
    <cellStyle name="40% - Accent4 10" xfId="668"/>
    <cellStyle name="40% - Accent4 11" xfId="669"/>
    <cellStyle name="40% - Accent4 12" xfId="670"/>
    <cellStyle name="40% - Accent4 13" xfId="671"/>
    <cellStyle name="40% - Accent4 14" xfId="672"/>
    <cellStyle name="40% - Accent4 15" xfId="673"/>
    <cellStyle name="40% - Accent4 16" xfId="674"/>
    <cellStyle name="40% - Accent4 17" xfId="675"/>
    <cellStyle name="40% - Accent4 18" xfId="676"/>
    <cellStyle name="40% - Accent4 19" xfId="677"/>
    <cellStyle name="40% - Accent4 2" xfId="678"/>
    <cellStyle name="40% - Accent4 20" xfId="679"/>
    <cellStyle name="40% - Accent4 21" xfId="680"/>
    <cellStyle name="40% - Accent4 22" xfId="681"/>
    <cellStyle name="40% - Accent4 23" xfId="682"/>
    <cellStyle name="40% - Accent4 24" xfId="683"/>
    <cellStyle name="40% - Accent4 25" xfId="684"/>
    <cellStyle name="40% - Accent4 26" xfId="685"/>
    <cellStyle name="40% - Accent4 27" xfId="686"/>
    <cellStyle name="40% - Accent4 28" xfId="687"/>
    <cellStyle name="40% - Accent4 29" xfId="688"/>
    <cellStyle name="40% - Accent4 3" xfId="689"/>
    <cellStyle name="40% - Accent4 30" xfId="690"/>
    <cellStyle name="40% - Accent4 31" xfId="691"/>
    <cellStyle name="40% - Accent4 32" xfId="692"/>
    <cellStyle name="40% - Accent4 33" xfId="693"/>
    <cellStyle name="40% - Accent4 34" xfId="694"/>
    <cellStyle name="40% - Accent4 35" xfId="695"/>
    <cellStyle name="40% - Accent4 36" xfId="696"/>
    <cellStyle name="40% - Accent4 37" xfId="697"/>
    <cellStyle name="40% - Accent4 38" xfId="698"/>
    <cellStyle name="40% - Accent4 39" xfId="699"/>
    <cellStyle name="40% - Accent4 4" xfId="700"/>
    <cellStyle name="40% - Accent4 40" xfId="701"/>
    <cellStyle name="40% - Accent4 41" xfId="702"/>
    <cellStyle name="40% - Accent4 42" xfId="703"/>
    <cellStyle name="40% - Accent4 43" xfId="704"/>
    <cellStyle name="40% - Accent4 44" xfId="705"/>
    <cellStyle name="40% - Accent4 45" xfId="706"/>
    <cellStyle name="40% - Accent4 46" xfId="707"/>
    <cellStyle name="40% - Accent4 47" xfId="708"/>
    <cellStyle name="40% - Accent4 48" xfId="709"/>
    <cellStyle name="40% - Accent4 49" xfId="710"/>
    <cellStyle name="40% - Accent4 5" xfId="711"/>
    <cellStyle name="40% - Accent4 50" xfId="712"/>
    <cellStyle name="40% - Accent4 51" xfId="713"/>
    <cellStyle name="40% - Accent4 52" xfId="714"/>
    <cellStyle name="40% - Accent4 53" xfId="715"/>
    <cellStyle name="40% - Accent4 54" xfId="716"/>
    <cellStyle name="40% - Accent4 55" xfId="717"/>
    <cellStyle name="40% - Accent4 56" xfId="718"/>
    <cellStyle name="40% - Accent4 57" xfId="719"/>
    <cellStyle name="40% - Accent4 58" xfId="720"/>
    <cellStyle name="40% - Accent4 59" xfId="721"/>
    <cellStyle name="40% - Accent4 6" xfId="722"/>
    <cellStyle name="40% - Accent4 60" xfId="723"/>
    <cellStyle name="40% - Accent4 61" xfId="724"/>
    <cellStyle name="40% - Accent4 62" xfId="725"/>
    <cellStyle name="40% - Accent4 63" xfId="726"/>
    <cellStyle name="40% - Accent4 64" xfId="727"/>
    <cellStyle name="40% - Accent4 65" xfId="728"/>
    <cellStyle name="40% - Accent4 66" xfId="729"/>
    <cellStyle name="40% - Accent4 67" xfId="730"/>
    <cellStyle name="40% - Accent4 68" xfId="731"/>
    <cellStyle name="40% - Accent4 69" xfId="732"/>
    <cellStyle name="40% - Accent4 7" xfId="733"/>
    <cellStyle name="40% - Accent4 70" xfId="734"/>
    <cellStyle name="40% - Accent4 71" xfId="735"/>
    <cellStyle name="40% - Accent4 72" xfId="736"/>
    <cellStyle name="40% - Accent4 8" xfId="737"/>
    <cellStyle name="40% - Accent4 9" xfId="738"/>
    <cellStyle name="40% - Accent5 10" xfId="739"/>
    <cellStyle name="40% - Accent5 11" xfId="740"/>
    <cellStyle name="40% - Accent5 12" xfId="741"/>
    <cellStyle name="40% - Accent5 13" xfId="742"/>
    <cellStyle name="40% - Accent5 14" xfId="743"/>
    <cellStyle name="40% - Accent5 15" xfId="744"/>
    <cellStyle name="40% - Accent5 16" xfId="745"/>
    <cellStyle name="40% - Accent5 17" xfId="746"/>
    <cellStyle name="40% - Accent5 18" xfId="747"/>
    <cellStyle name="40% - Accent5 19" xfId="748"/>
    <cellStyle name="40% - Accent5 2" xfId="749"/>
    <cellStyle name="40% - Accent5 20" xfId="750"/>
    <cellStyle name="40% - Accent5 21" xfId="751"/>
    <cellStyle name="40% - Accent5 22" xfId="752"/>
    <cellStyle name="40% - Accent5 23" xfId="753"/>
    <cellStyle name="40% - Accent5 24" xfId="754"/>
    <cellStyle name="40% - Accent5 25" xfId="755"/>
    <cellStyle name="40% - Accent5 26" xfId="756"/>
    <cellStyle name="40% - Accent5 27" xfId="757"/>
    <cellStyle name="40% - Accent5 28" xfId="758"/>
    <cellStyle name="40% - Accent5 29" xfId="759"/>
    <cellStyle name="40% - Accent5 3" xfId="760"/>
    <cellStyle name="40% - Accent5 30" xfId="761"/>
    <cellStyle name="40% - Accent5 31" xfId="762"/>
    <cellStyle name="40% - Accent5 32" xfId="763"/>
    <cellStyle name="40% - Accent5 33" xfId="764"/>
    <cellStyle name="40% - Accent5 34" xfId="765"/>
    <cellStyle name="40% - Accent5 35" xfId="766"/>
    <cellStyle name="40% - Accent5 36" xfId="767"/>
    <cellStyle name="40% - Accent5 37" xfId="768"/>
    <cellStyle name="40% - Accent5 38" xfId="769"/>
    <cellStyle name="40% - Accent5 39" xfId="770"/>
    <cellStyle name="40% - Accent5 4" xfId="771"/>
    <cellStyle name="40% - Accent5 40" xfId="772"/>
    <cellStyle name="40% - Accent5 41" xfId="773"/>
    <cellStyle name="40% - Accent5 42" xfId="774"/>
    <cellStyle name="40% - Accent5 43" xfId="775"/>
    <cellStyle name="40% - Accent5 44" xfId="776"/>
    <cellStyle name="40% - Accent5 45" xfId="777"/>
    <cellStyle name="40% - Accent5 46" xfId="778"/>
    <cellStyle name="40% - Accent5 47" xfId="779"/>
    <cellStyle name="40% - Accent5 48" xfId="780"/>
    <cellStyle name="40% - Accent5 49" xfId="781"/>
    <cellStyle name="40% - Accent5 5" xfId="782"/>
    <cellStyle name="40% - Accent5 50" xfId="783"/>
    <cellStyle name="40% - Accent5 51" xfId="784"/>
    <cellStyle name="40% - Accent5 52" xfId="785"/>
    <cellStyle name="40% - Accent5 53" xfId="786"/>
    <cellStyle name="40% - Accent5 54" xfId="787"/>
    <cellStyle name="40% - Accent5 55" xfId="788"/>
    <cellStyle name="40% - Accent5 56" xfId="789"/>
    <cellStyle name="40% - Accent5 57" xfId="790"/>
    <cellStyle name="40% - Accent5 58" xfId="791"/>
    <cellStyle name="40% - Accent5 59" xfId="792"/>
    <cellStyle name="40% - Accent5 6" xfId="793"/>
    <cellStyle name="40% - Accent5 60" xfId="794"/>
    <cellStyle name="40% - Accent5 61" xfId="795"/>
    <cellStyle name="40% - Accent5 62" xfId="796"/>
    <cellStyle name="40% - Accent5 63" xfId="797"/>
    <cellStyle name="40% - Accent5 64" xfId="798"/>
    <cellStyle name="40% - Accent5 65" xfId="799"/>
    <cellStyle name="40% - Accent5 66" xfId="800"/>
    <cellStyle name="40% - Accent5 67" xfId="801"/>
    <cellStyle name="40% - Accent5 68" xfId="802"/>
    <cellStyle name="40% - Accent5 69" xfId="803"/>
    <cellStyle name="40% - Accent5 7" xfId="804"/>
    <cellStyle name="40% - Accent5 70" xfId="805"/>
    <cellStyle name="40% - Accent5 71" xfId="806"/>
    <cellStyle name="40% - Accent5 72" xfId="807"/>
    <cellStyle name="40% - Accent5 8" xfId="808"/>
    <cellStyle name="40% - Accent5 9" xfId="809"/>
    <cellStyle name="40% - Accent6 10" xfId="810"/>
    <cellStyle name="40% - Accent6 11" xfId="811"/>
    <cellStyle name="40% - Accent6 12" xfId="812"/>
    <cellStyle name="40% - Accent6 13" xfId="813"/>
    <cellStyle name="40% - Accent6 14" xfId="814"/>
    <cellStyle name="40% - Accent6 15" xfId="815"/>
    <cellStyle name="40% - Accent6 16" xfId="816"/>
    <cellStyle name="40% - Accent6 17" xfId="817"/>
    <cellStyle name="40% - Accent6 18" xfId="818"/>
    <cellStyle name="40% - Accent6 19" xfId="819"/>
    <cellStyle name="40% - Accent6 2" xfId="820"/>
    <cellStyle name="40% - Accent6 20" xfId="821"/>
    <cellStyle name="40% - Accent6 21" xfId="822"/>
    <cellStyle name="40% - Accent6 22" xfId="823"/>
    <cellStyle name="40% - Accent6 23" xfId="824"/>
    <cellStyle name="40% - Accent6 24" xfId="825"/>
    <cellStyle name="40% - Accent6 25" xfId="826"/>
    <cellStyle name="40% - Accent6 26" xfId="827"/>
    <cellStyle name="40% - Accent6 27" xfId="828"/>
    <cellStyle name="40% - Accent6 28" xfId="829"/>
    <cellStyle name="40% - Accent6 29" xfId="830"/>
    <cellStyle name="40% - Accent6 3" xfId="831"/>
    <cellStyle name="40% - Accent6 30" xfId="832"/>
    <cellStyle name="40% - Accent6 31" xfId="833"/>
    <cellStyle name="40% - Accent6 32" xfId="834"/>
    <cellStyle name="40% - Accent6 33" xfId="835"/>
    <cellStyle name="40% - Accent6 34" xfId="836"/>
    <cellStyle name="40% - Accent6 35" xfId="837"/>
    <cellStyle name="40% - Accent6 36" xfId="838"/>
    <cellStyle name="40% - Accent6 37" xfId="839"/>
    <cellStyle name="40% - Accent6 38" xfId="840"/>
    <cellStyle name="40% - Accent6 39" xfId="841"/>
    <cellStyle name="40% - Accent6 4" xfId="842"/>
    <cellStyle name="40% - Accent6 40" xfId="843"/>
    <cellStyle name="40% - Accent6 41" xfId="844"/>
    <cellStyle name="40% - Accent6 42" xfId="845"/>
    <cellStyle name="40% - Accent6 43" xfId="846"/>
    <cellStyle name="40% - Accent6 44" xfId="847"/>
    <cellStyle name="40% - Accent6 45" xfId="848"/>
    <cellStyle name="40% - Accent6 46" xfId="849"/>
    <cellStyle name="40% - Accent6 47" xfId="850"/>
    <cellStyle name="40% - Accent6 48" xfId="851"/>
    <cellStyle name="40% - Accent6 49" xfId="852"/>
    <cellStyle name="40% - Accent6 5" xfId="853"/>
    <cellStyle name="40% - Accent6 50" xfId="854"/>
    <cellStyle name="40% - Accent6 51" xfId="855"/>
    <cellStyle name="40% - Accent6 52" xfId="856"/>
    <cellStyle name="40% - Accent6 53" xfId="857"/>
    <cellStyle name="40% - Accent6 54" xfId="858"/>
    <cellStyle name="40% - Accent6 55" xfId="859"/>
    <cellStyle name="40% - Accent6 56" xfId="860"/>
    <cellStyle name="40% - Accent6 57" xfId="861"/>
    <cellStyle name="40% - Accent6 58" xfId="862"/>
    <cellStyle name="40% - Accent6 59" xfId="863"/>
    <cellStyle name="40% - Accent6 6" xfId="864"/>
    <cellStyle name="40% - Accent6 60" xfId="865"/>
    <cellStyle name="40% - Accent6 61" xfId="866"/>
    <cellStyle name="40% - Accent6 62" xfId="867"/>
    <cellStyle name="40% - Accent6 63" xfId="868"/>
    <cellStyle name="40% - Accent6 64" xfId="869"/>
    <cellStyle name="40% - Accent6 65" xfId="870"/>
    <cellStyle name="40% - Accent6 66" xfId="871"/>
    <cellStyle name="40% - Accent6 67" xfId="872"/>
    <cellStyle name="40% - Accent6 68" xfId="873"/>
    <cellStyle name="40% - Accent6 69" xfId="874"/>
    <cellStyle name="40% - Accent6 7" xfId="875"/>
    <cellStyle name="40% - Accent6 70" xfId="876"/>
    <cellStyle name="40% - Accent6 71" xfId="877"/>
    <cellStyle name="40% - Accent6 72" xfId="878"/>
    <cellStyle name="40% - Accent6 8" xfId="879"/>
    <cellStyle name="40% - Accent6 9" xfId="880"/>
    <cellStyle name="60% - Accent1 10" xfId="881"/>
    <cellStyle name="60% - Accent1 11" xfId="882"/>
    <cellStyle name="60% - Accent1 12" xfId="883"/>
    <cellStyle name="60% - Accent1 13" xfId="884"/>
    <cellStyle name="60% - Accent1 14" xfId="885"/>
    <cellStyle name="60% - Accent1 15" xfId="886"/>
    <cellStyle name="60% - Accent1 16" xfId="887"/>
    <cellStyle name="60% - Accent1 17" xfId="888"/>
    <cellStyle name="60% - Accent1 18" xfId="889"/>
    <cellStyle name="60% - Accent1 19" xfId="890"/>
    <cellStyle name="60% - Accent1 2" xfId="891"/>
    <cellStyle name="60% - Accent1 20" xfId="892"/>
    <cellStyle name="60% - Accent1 21" xfId="893"/>
    <cellStyle name="60% - Accent1 22" xfId="894"/>
    <cellStyle name="60% - Accent1 23" xfId="895"/>
    <cellStyle name="60% - Accent1 24" xfId="896"/>
    <cellStyle name="60% - Accent1 25" xfId="897"/>
    <cellStyle name="60% - Accent1 26" xfId="898"/>
    <cellStyle name="60% - Accent1 27" xfId="899"/>
    <cellStyle name="60% - Accent1 28" xfId="900"/>
    <cellStyle name="60% - Accent1 29" xfId="901"/>
    <cellStyle name="60% - Accent1 3" xfId="902"/>
    <cellStyle name="60% - Accent1 30" xfId="903"/>
    <cellStyle name="60% - Accent1 31" xfId="904"/>
    <cellStyle name="60% - Accent1 32" xfId="905"/>
    <cellStyle name="60% - Accent1 33" xfId="906"/>
    <cellStyle name="60% - Accent1 34" xfId="907"/>
    <cellStyle name="60% - Accent1 35" xfId="908"/>
    <cellStyle name="60% - Accent1 36" xfId="909"/>
    <cellStyle name="60% - Accent1 37" xfId="910"/>
    <cellStyle name="60% - Accent1 38" xfId="911"/>
    <cellStyle name="60% - Accent1 39" xfId="912"/>
    <cellStyle name="60% - Accent1 4" xfId="913"/>
    <cellStyle name="60% - Accent1 40" xfId="914"/>
    <cellStyle name="60% - Accent1 41" xfId="915"/>
    <cellStyle name="60% - Accent1 42" xfId="916"/>
    <cellStyle name="60% - Accent1 43" xfId="917"/>
    <cellStyle name="60% - Accent1 44" xfId="918"/>
    <cellStyle name="60% - Accent1 45" xfId="919"/>
    <cellStyle name="60% - Accent1 46" xfId="920"/>
    <cellStyle name="60% - Accent1 47" xfId="921"/>
    <cellStyle name="60% - Accent1 48" xfId="922"/>
    <cellStyle name="60% - Accent1 49" xfId="923"/>
    <cellStyle name="60% - Accent1 5" xfId="924"/>
    <cellStyle name="60% - Accent1 50" xfId="925"/>
    <cellStyle name="60% - Accent1 51" xfId="926"/>
    <cellStyle name="60% - Accent1 52" xfId="927"/>
    <cellStyle name="60% - Accent1 53" xfId="928"/>
    <cellStyle name="60% - Accent1 54" xfId="929"/>
    <cellStyle name="60% - Accent1 55" xfId="930"/>
    <cellStyle name="60% - Accent1 56" xfId="931"/>
    <cellStyle name="60% - Accent1 57" xfId="932"/>
    <cellStyle name="60% - Accent1 58" xfId="933"/>
    <cellStyle name="60% - Accent1 59" xfId="934"/>
    <cellStyle name="60% - Accent1 6" xfId="935"/>
    <cellStyle name="60% - Accent1 60" xfId="936"/>
    <cellStyle name="60% - Accent1 61" xfId="937"/>
    <cellStyle name="60% - Accent1 62" xfId="938"/>
    <cellStyle name="60% - Accent1 63" xfId="939"/>
    <cellStyle name="60% - Accent1 64" xfId="940"/>
    <cellStyle name="60% - Accent1 65" xfId="941"/>
    <cellStyle name="60% - Accent1 66" xfId="942"/>
    <cellStyle name="60% - Accent1 67" xfId="943"/>
    <cellStyle name="60% - Accent1 68" xfId="944"/>
    <cellStyle name="60% - Accent1 69" xfId="945"/>
    <cellStyle name="60% - Accent1 7" xfId="946"/>
    <cellStyle name="60% - Accent1 70" xfId="947"/>
    <cellStyle name="60% - Accent1 71" xfId="948"/>
    <cellStyle name="60% - Accent1 72" xfId="949"/>
    <cellStyle name="60% - Accent1 8" xfId="950"/>
    <cellStyle name="60% - Accent1 9" xfId="951"/>
    <cellStyle name="60% - Accent2 10" xfId="952"/>
    <cellStyle name="60% - Accent2 11" xfId="953"/>
    <cellStyle name="60% - Accent2 12" xfId="954"/>
    <cellStyle name="60% - Accent2 13" xfId="955"/>
    <cellStyle name="60% - Accent2 14" xfId="956"/>
    <cellStyle name="60% - Accent2 15" xfId="957"/>
    <cellStyle name="60% - Accent2 16" xfId="958"/>
    <cellStyle name="60% - Accent2 17" xfId="959"/>
    <cellStyle name="60% - Accent2 18" xfId="960"/>
    <cellStyle name="60% - Accent2 19" xfId="961"/>
    <cellStyle name="60% - Accent2 2" xfId="962"/>
    <cellStyle name="60% - Accent2 20" xfId="963"/>
    <cellStyle name="60% - Accent2 21" xfId="964"/>
    <cellStyle name="60% - Accent2 22" xfId="965"/>
    <cellStyle name="60% - Accent2 23" xfId="966"/>
    <cellStyle name="60% - Accent2 24" xfId="967"/>
    <cellStyle name="60% - Accent2 25" xfId="968"/>
    <cellStyle name="60% - Accent2 26" xfId="969"/>
    <cellStyle name="60% - Accent2 27" xfId="970"/>
    <cellStyle name="60% - Accent2 28" xfId="971"/>
    <cellStyle name="60% - Accent2 29" xfId="972"/>
    <cellStyle name="60% - Accent2 3" xfId="973"/>
    <cellStyle name="60% - Accent2 30" xfId="974"/>
    <cellStyle name="60% - Accent2 31" xfId="975"/>
    <cellStyle name="60% - Accent2 32" xfId="976"/>
    <cellStyle name="60% - Accent2 33" xfId="977"/>
    <cellStyle name="60% - Accent2 34" xfId="978"/>
    <cellStyle name="60% - Accent2 35" xfId="979"/>
    <cellStyle name="60% - Accent2 36" xfId="980"/>
    <cellStyle name="60% - Accent2 37" xfId="981"/>
    <cellStyle name="60% - Accent2 38" xfId="982"/>
    <cellStyle name="60% - Accent2 39" xfId="983"/>
    <cellStyle name="60% - Accent2 4" xfId="984"/>
    <cellStyle name="60% - Accent2 40" xfId="985"/>
    <cellStyle name="60% - Accent2 41" xfId="986"/>
    <cellStyle name="60% - Accent2 42" xfId="987"/>
    <cellStyle name="60% - Accent2 43" xfId="988"/>
    <cellStyle name="60% - Accent2 44" xfId="989"/>
    <cellStyle name="60% - Accent2 45" xfId="990"/>
    <cellStyle name="60% - Accent2 46" xfId="991"/>
    <cellStyle name="60% - Accent2 47" xfId="992"/>
    <cellStyle name="60% - Accent2 48" xfId="993"/>
    <cellStyle name="60% - Accent2 49" xfId="994"/>
    <cellStyle name="60% - Accent2 5" xfId="995"/>
    <cellStyle name="60% - Accent2 50" xfId="996"/>
    <cellStyle name="60% - Accent2 51" xfId="997"/>
    <cellStyle name="60% - Accent2 52" xfId="998"/>
    <cellStyle name="60% - Accent2 53" xfId="999"/>
    <cellStyle name="60% - Accent2 54" xfId="1000"/>
    <cellStyle name="60% - Accent2 55" xfId="1001"/>
    <cellStyle name="60% - Accent2 56" xfId="1002"/>
    <cellStyle name="60% - Accent2 57" xfId="1003"/>
    <cellStyle name="60% - Accent2 58" xfId="1004"/>
    <cellStyle name="60% - Accent2 59" xfId="1005"/>
    <cellStyle name="60% - Accent2 6" xfId="1006"/>
    <cellStyle name="60% - Accent2 60" xfId="1007"/>
    <cellStyle name="60% - Accent2 61" xfId="1008"/>
    <cellStyle name="60% - Accent2 62" xfId="1009"/>
    <cellStyle name="60% - Accent2 63" xfId="1010"/>
    <cellStyle name="60% - Accent2 64" xfId="1011"/>
    <cellStyle name="60% - Accent2 65" xfId="1012"/>
    <cellStyle name="60% - Accent2 66" xfId="1013"/>
    <cellStyle name="60% - Accent2 67" xfId="1014"/>
    <cellStyle name="60% - Accent2 68" xfId="1015"/>
    <cellStyle name="60% - Accent2 69" xfId="1016"/>
    <cellStyle name="60% - Accent2 7" xfId="1017"/>
    <cellStyle name="60% - Accent2 70" xfId="1018"/>
    <cellStyle name="60% - Accent2 71" xfId="1019"/>
    <cellStyle name="60% - Accent2 72" xfId="1020"/>
    <cellStyle name="60% - Accent2 8" xfId="1021"/>
    <cellStyle name="60% - Accent2 9" xfId="1022"/>
    <cellStyle name="60% - Accent3 10" xfId="1023"/>
    <cellStyle name="60% - Accent3 11" xfId="1024"/>
    <cellStyle name="60% - Accent3 12" xfId="1025"/>
    <cellStyle name="60% - Accent3 13" xfId="1026"/>
    <cellStyle name="60% - Accent3 14" xfId="1027"/>
    <cellStyle name="60% - Accent3 15" xfId="1028"/>
    <cellStyle name="60% - Accent3 16" xfId="1029"/>
    <cellStyle name="60% - Accent3 17" xfId="1030"/>
    <cellStyle name="60% - Accent3 18" xfId="1031"/>
    <cellStyle name="60% - Accent3 19" xfId="1032"/>
    <cellStyle name="60% - Accent3 2" xfId="1033"/>
    <cellStyle name="60% - Accent3 20" xfId="1034"/>
    <cellStyle name="60% - Accent3 21" xfId="1035"/>
    <cellStyle name="60% - Accent3 22" xfId="1036"/>
    <cellStyle name="60% - Accent3 23" xfId="1037"/>
    <cellStyle name="60% - Accent3 24" xfId="1038"/>
    <cellStyle name="60% - Accent3 25" xfId="1039"/>
    <cellStyle name="60% - Accent3 26" xfId="1040"/>
    <cellStyle name="60% - Accent3 27" xfId="1041"/>
    <cellStyle name="60% - Accent3 28" xfId="1042"/>
    <cellStyle name="60% - Accent3 29" xfId="1043"/>
    <cellStyle name="60% - Accent3 3" xfId="1044"/>
    <cellStyle name="60% - Accent3 30" xfId="1045"/>
    <cellStyle name="60% - Accent3 31" xfId="1046"/>
    <cellStyle name="60% - Accent3 32" xfId="1047"/>
    <cellStyle name="60% - Accent3 33" xfId="1048"/>
    <cellStyle name="60% - Accent3 34" xfId="1049"/>
    <cellStyle name="60% - Accent3 35" xfId="1050"/>
    <cellStyle name="60% - Accent3 36" xfId="1051"/>
    <cellStyle name="60% - Accent3 37" xfId="1052"/>
    <cellStyle name="60% - Accent3 38" xfId="1053"/>
    <cellStyle name="60% - Accent3 39" xfId="1054"/>
    <cellStyle name="60% - Accent3 4" xfId="1055"/>
    <cellStyle name="60% - Accent3 40" xfId="1056"/>
    <cellStyle name="60% - Accent3 41" xfId="1057"/>
    <cellStyle name="60% - Accent3 42" xfId="1058"/>
    <cellStyle name="60% - Accent3 43" xfId="1059"/>
    <cellStyle name="60% - Accent3 44" xfId="1060"/>
    <cellStyle name="60% - Accent3 45" xfId="1061"/>
    <cellStyle name="60% - Accent3 46" xfId="1062"/>
    <cellStyle name="60% - Accent3 47" xfId="1063"/>
    <cellStyle name="60% - Accent3 48" xfId="1064"/>
    <cellStyle name="60% - Accent3 49" xfId="1065"/>
    <cellStyle name="60% - Accent3 5" xfId="1066"/>
    <cellStyle name="60% - Accent3 50" xfId="1067"/>
    <cellStyle name="60% - Accent3 51" xfId="1068"/>
    <cellStyle name="60% - Accent3 52" xfId="1069"/>
    <cellStyle name="60% - Accent3 53" xfId="1070"/>
    <cellStyle name="60% - Accent3 54" xfId="1071"/>
    <cellStyle name="60% - Accent3 55" xfId="1072"/>
    <cellStyle name="60% - Accent3 56" xfId="1073"/>
    <cellStyle name="60% - Accent3 57" xfId="1074"/>
    <cellStyle name="60% - Accent3 58" xfId="1075"/>
    <cellStyle name="60% - Accent3 59" xfId="1076"/>
    <cellStyle name="60% - Accent3 6" xfId="1077"/>
    <cellStyle name="60% - Accent3 60" xfId="1078"/>
    <cellStyle name="60% - Accent3 61" xfId="1079"/>
    <cellStyle name="60% - Accent3 62" xfId="1080"/>
    <cellStyle name="60% - Accent3 63" xfId="1081"/>
    <cellStyle name="60% - Accent3 64" xfId="1082"/>
    <cellStyle name="60% - Accent3 65" xfId="1083"/>
    <cellStyle name="60% - Accent3 66" xfId="1084"/>
    <cellStyle name="60% - Accent3 67" xfId="1085"/>
    <cellStyle name="60% - Accent3 68" xfId="1086"/>
    <cellStyle name="60% - Accent3 69" xfId="1087"/>
    <cellStyle name="60% - Accent3 7" xfId="1088"/>
    <cellStyle name="60% - Accent3 70" xfId="1089"/>
    <cellStyle name="60% - Accent3 71" xfId="1090"/>
    <cellStyle name="60% - Accent3 72" xfId="1091"/>
    <cellStyle name="60% - Accent3 8" xfId="1092"/>
    <cellStyle name="60% - Accent3 9" xfId="1093"/>
    <cellStyle name="60% - Accent4 10" xfId="1094"/>
    <cellStyle name="60% - Accent4 11" xfId="1095"/>
    <cellStyle name="60% - Accent4 12" xfId="1096"/>
    <cellStyle name="60% - Accent4 13" xfId="1097"/>
    <cellStyle name="60% - Accent4 14" xfId="1098"/>
    <cellStyle name="60% - Accent4 15" xfId="1099"/>
    <cellStyle name="60% - Accent4 16" xfId="1100"/>
    <cellStyle name="60% - Accent4 17" xfId="1101"/>
    <cellStyle name="60% - Accent4 18" xfId="1102"/>
    <cellStyle name="60% - Accent4 19" xfId="1103"/>
    <cellStyle name="60% - Accent4 2" xfId="1104"/>
    <cellStyle name="60% - Accent4 20" xfId="1105"/>
    <cellStyle name="60% - Accent4 21" xfId="1106"/>
    <cellStyle name="60% - Accent4 22" xfId="1107"/>
    <cellStyle name="60% - Accent4 23" xfId="1108"/>
    <cellStyle name="60% - Accent4 24" xfId="1109"/>
    <cellStyle name="60% - Accent4 25" xfId="1110"/>
    <cellStyle name="60% - Accent4 26" xfId="1111"/>
    <cellStyle name="60% - Accent4 27" xfId="1112"/>
    <cellStyle name="60% - Accent4 28" xfId="1113"/>
    <cellStyle name="60% - Accent4 29" xfId="1114"/>
    <cellStyle name="60% - Accent4 3" xfId="1115"/>
    <cellStyle name="60% - Accent4 30" xfId="1116"/>
    <cellStyle name="60% - Accent4 31" xfId="1117"/>
    <cellStyle name="60% - Accent4 32" xfId="1118"/>
    <cellStyle name="60% - Accent4 33" xfId="1119"/>
    <cellStyle name="60% - Accent4 34" xfId="1120"/>
    <cellStyle name="60% - Accent4 35" xfId="1121"/>
    <cellStyle name="60% - Accent4 36" xfId="1122"/>
    <cellStyle name="60% - Accent4 37" xfId="1123"/>
    <cellStyle name="60% - Accent4 38" xfId="1124"/>
    <cellStyle name="60% - Accent4 39" xfId="1125"/>
    <cellStyle name="60% - Accent4 4" xfId="1126"/>
    <cellStyle name="60% - Accent4 40" xfId="1127"/>
    <cellStyle name="60% - Accent4 41" xfId="1128"/>
    <cellStyle name="60% - Accent4 42" xfId="1129"/>
    <cellStyle name="60% - Accent4 43" xfId="1130"/>
    <cellStyle name="60% - Accent4 44" xfId="1131"/>
    <cellStyle name="60% - Accent4 45" xfId="1132"/>
    <cellStyle name="60% - Accent4 46" xfId="1133"/>
    <cellStyle name="60% - Accent4 47" xfId="1134"/>
    <cellStyle name="60% - Accent4 48" xfId="1135"/>
    <cellStyle name="60% - Accent4 49" xfId="1136"/>
    <cellStyle name="60% - Accent4 5" xfId="1137"/>
    <cellStyle name="60% - Accent4 50" xfId="1138"/>
    <cellStyle name="60% - Accent4 51" xfId="1139"/>
    <cellStyle name="60% - Accent4 52" xfId="1140"/>
    <cellStyle name="60% - Accent4 53" xfId="1141"/>
    <cellStyle name="60% - Accent4 54" xfId="1142"/>
    <cellStyle name="60% - Accent4 55" xfId="1143"/>
    <cellStyle name="60% - Accent4 56" xfId="1144"/>
    <cellStyle name="60% - Accent4 57" xfId="1145"/>
    <cellStyle name="60% - Accent4 58" xfId="1146"/>
    <cellStyle name="60% - Accent4 59" xfId="1147"/>
    <cellStyle name="60% - Accent4 6" xfId="1148"/>
    <cellStyle name="60% - Accent4 60" xfId="1149"/>
    <cellStyle name="60% - Accent4 61" xfId="1150"/>
    <cellStyle name="60% - Accent4 62" xfId="1151"/>
    <cellStyle name="60% - Accent4 63" xfId="1152"/>
    <cellStyle name="60% - Accent4 64" xfId="1153"/>
    <cellStyle name="60% - Accent4 65" xfId="1154"/>
    <cellStyle name="60% - Accent4 66" xfId="1155"/>
    <cellStyle name="60% - Accent4 67" xfId="1156"/>
    <cellStyle name="60% - Accent4 68" xfId="1157"/>
    <cellStyle name="60% - Accent4 69" xfId="1158"/>
    <cellStyle name="60% - Accent4 7" xfId="1159"/>
    <cellStyle name="60% - Accent4 70" xfId="1160"/>
    <cellStyle name="60% - Accent4 71" xfId="1161"/>
    <cellStyle name="60% - Accent4 72" xfId="1162"/>
    <cellStyle name="60% - Accent4 8" xfId="1163"/>
    <cellStyle name="60% - Accent4 9" xfId="1164"/>
    <cellStyle name="60% - Accent5 10" xfId="1165"/>
    <cellStyle name="60% - Accent5 11" xfId="1166"/>
    <cellStyle name="60% - Accent5 12" xfId="1167"/>
    <cellStyle name="60% - Accent5 13" xfId="1168"/>
    <cellStyle name="60% - Accent5 14" xfId="1169"/>
    <cellStyle name="60% - Accent5 15" xfId="1170"/>
    <cellStyle name="60% - Accent5 16" xfId="1171"/>
    <cellStyle name="60% - Accent5 17" xfId="1172"/>
    <cellStyle name="60% - Accent5 18" xfId="1173"/>
    <cellStyle name="60% - Accent5 19" xfId="1174"/>
    <cellStyle name="60% - Accent5 2" xfId="1175"/>
    <cellStyle name="60% - Accent5 20" xfId="1176"/>
    <cellStyle name="60% - Accent5 21" xfId="1177"/>
    <cellStyle name="60% - Accent5 22" xfId="1178"/>
    <cellStyle name="60% - Accent5 23" xfId="1179"/>
    <cellStyle name="60% - Accent5 24" xfId="1180"/>
    <cellStyle name="60% - Accent5 25" xfId="1181"/>
    <cellStyle name="60% - Accent5 26" xfId="1182"/>
    <cellStyle name="60% - Accent5 27" xfId="1183"/>
    <cellStyle name="60% - Accent5 28" xfId="1184"/>
    <cellStyle name="60% - Accent5 29" xfId="1185"/>
    <cellStyle name="60% - Accent5 3" xfId="1186"/>
    <cellStyle name="60% - Accent5 30" xfId="1187"/>
    <cellStyle name="60% - Accent5 31" xfId="1188"/>
    <cellStyle name="60% - Accent5 32" xfId="1189"/>
    <cellStyle name="60% - Accent5 33" xfId="1190"/>
    <cellStyle name="60% - Accent5 34" xfId="1191"/>
    <cellStyle name="60% - Accent5 35" xfId="1192"/>
    <cellStyle name="60% - Accent5 36" xfId="1193"/>
    <cellStyle name="60% - Accent5 37" xfId="1194"/>
    <cellStyle name="60% - Accent5 38" xfId="1195"/>
    <cellStyle name="60% - Accent5 39" xfId="1196"/>
    <cellStyle name="60% - Accent5 4" xfId="1197"/>
    <cellStyle name="60% - Accent5 40" xfId="1198"/>
    <cellStyle name="60% - Accent5 41" xfId="1199"/>
    <cellStyle name="60% - Accent5 42" xfId="1200"/>
    <cellStyle name="60% - Accent5 43" xfId="1201"/>
    <cellStyle name="60% - Accent5 44" xfId="1202"/>
    <cellStyle name="60% - Accent5 45" xfId="1203"/>
    <cellStyle name="60% - Accent5 46" xfId="1204"/>
    <cellStyle name="60% - Accent5 47" xfId="1205"/>
    <cellStyle name="60% - Accent5 48" xfId="1206"/>
    <cellStyle name="60% - Accent5 49" xfId="1207"/>
    <cellStyle name="60% - Accent5 5" xfId="1208"/>
    <cellStyle name="60% - Accent5 50" xfId="1209"/>
    <cellStyle name="60% - Accent5 51" xfId="1210"/>
    <cellStyle name="60% - Accent5 52" xfId="1211"/>
    <cellStyle name="60% - Accent5 53" xfId="1212"/>
    <cellStyle name="60% - Accent5 54" xfId="1213"/>
    <cellStyle name="60% - Accent5 55" xfId="1214"/>
    <cellStyle name="60% - Accent5 56" xfId="1215"/>
    <cellStyle name="60% - Accent5 57" xfId="1216"/>
    <cellStyle name="60% - Accent5 58" xfId="1217"/>
    <cellStyle name="60% - Accent5 59" xfId="1218"/>
    <cellStyle name="60% - Accent5 6" xfId="1219"/>
    <cellStyle name="60% - Accent5 60" xfId="1220"/>
    <cellStyle name="60% - Accent5 61" xfId="1221"/>
    <cellStyle name="60% - Accent5 62" xfId="1222"/>
    <cellStyle name="60% - Accent5 63" xfId="1223"/>
    <cellStyle name="60% - Accent5 64" xfId="1224"/>
    <cellStyle name="60% - Accent5 65" xfId="1225"/>
    <cellStyle name="60% - Accent5 66" xfId="1226"/>
    <cellStyle name="60% - Accent5 67" xfId="1227"/>
    <cellStyle name="60% - Accent5 68" xfId="1228"/>
    <cellStyle name="60% - Accent5 69" xfId="1229"/>
    <cellStyle name="60% - Accent5 7" xfId="1230"/>
    <cellStyle name="60% - Accent5 70" xfId="1231"/>
    <cellStyle name="60% - Accent5 71" xfId="1232"/>
    <cellStyle name="60% - Accent5 72" xfId="1233"/>
    <cellStyle name="60% - Accent5 8" xfId="1234"/>
    <cellStyle name="60% - Accent5 9" xfId="1235"/>
    <cellStyle name="60% - Accent6 10" xfId="1236"/>
    <cellStyle name="60% - Accent6 11" xfId="1237"/>
    <cellStyle name="60% - Accent6 12" xfId="1238"/>
    <cellStyle name="60% - Accent6 13" xfId="1239"/>
    <cellStyle name="60% - Accent6 14" xfId="1240"/>
    <cellStyle name="60% - Accent6 15" xfId="1241"/>
    <cellStyle name="60% - Accent6 16" xfId="1242"/>
    <cellStyle name="60% - Accent6 17" xfId="1243"/>
    <cellStyle name="60% - Accent6 18" xfId="1244"/>
    <cellStyle name="60% - Accent6 19" xfId="1245"/>
    <cellStyle name="60% - Accent6 2" xfId="1246"/>
    <cellStyle name="60% - Accent6 20" xfId="1247"/>
    <cellStyle name="60% - Accent6 21" xfId="1248"/>
    <cellStyle name="60% - Accent6 22" xfId="1249"/>
    <cellStyle name="60% - Accent6 23" xfId="1250"/>
    <cellStyle name="60% - Accent6 24" xfId="1251"/>
    <cellStyle name="60% - Accent6 25" xfId="1252"/>
    <cellStyle name="60% - Accent6 26" xfId="1253"/>
    <cellStyle name="60% - Accent6 27" xfId="1254"/>
    <cellStyle name="60% - Accent6 28" xfId="1255"/>
    <cellStyle name="60% - Accent6 29" xfId="1256"/>
    <cellStyle name="60% - Accent6 3" xfId="1257"/>
    <cellStyle name="60% - Accent6 30" xfId="1258"/>
    <cellStyle name="60% - Accent6 31" xfId="1259"/>
    <cellStyle name="60% - Accent6 32" xfId="1260"/>
    <cellStyle name="60% - Accent6 33" xfId="1261"/>
    <cellStyle name="60% - Accent6 34" xfId="1262"/>
    <cellStyle name="60% - Accent6 35" xfId="1263"/>
    <cellStyle name="60% - Accent6 36" xfId="1264"/>
    <cellStyle name="60% - Accent6 37" xfId="1265"/>
    <cellStyle name="60% - Accent6 38" xfId="1266"/>
    <cellStyle name="60% - Accent6 39" xfId="1267"/>
    <cellStyle name="60% - Accent6 4" xfId="1268"/>
    <cellStyle name="60% - Accent6 40" xfId="1269"/>
    <cellStyle name="60% - Accent6 41" xfId="1270"/>
    <cellStyle name="60% - Accent6 42" xfId="1271"/>
    <cellStyle name="60% - Accent6 43" xfId="1272"/>
    <cellStyle name="60% - Accent6 44" xfId="1273"/>
    <cellStyle name="60% - Accent6 45" xfId="1274"/>
    <cellStyle name="60% - Accent6 46" xfId="1275"/>
    <cellStyle name="60% - Accent6 47" xfId="1276"/>
    <cellStyle name="60% - Accent6 48" xfId="1277"/>
    <cellStyle name="60% - Accent6 49" xfId="1278"/>
    <cellStyle name="60% - Accent6 5" xfId="1279"/>
    <cellStyle name="60% - Accent6 50" xfId="1280"/>
    <cellStyle name="60% - Accent6 51" xfId="1281"/>
    <cellStyle name="60% - Accent6 52" xfId="1282"/>
    <cellStyle name="60% - Accent6 53" xfId="1283"/>
    <cellStyle name="60% - Accent6 54" xfId="1284"/>
    <cellStyle name="60% - Accent6 55" xfId="1285"/>
    <cellStyle name="60% - Accent6 56" xfId="1286"/>
    <cellStyle name="60% - Accent6 57" xfId="1287"/>
    <cellStyle name="60% - Accent6 58" xfId="1288"/>
    <cellStyle name="60% - Accent6 59" xfId="1289"/>
    <cellStyle name="60% - Accent6 6" xfId="1290"/>
    <cellStyle name="60% - Accent6 60" xfId="1291"/>
    <cellStyle name="60% - Accent6 61" xfId="1292"/>
    <cellStyle name="60% - Accent6 62" xfId="1293"/>
    <cellStyle name="60% - Accent6 63" xfId="1294"/>
    <cellStyle name="60% - Accent6 64" xfId="1295"/>
    <cellStyle name="60% - Accent6 65" xfId="1296"/>
    <cellStyle name="60% - Accent6 66" xfId="1297"/>
    <cellStyle name="60% - Accent6 67" xfId="1298"/>
    <cellStyle name="60% - Accent6 68" xfId="1299"/>
    <cellStyle name="60% - Accent6 69" xfId="1300"/>
    <cellStyle name="60% - Accent6 7" xfId="1301"/>
    <cellStyle name="60% - Accent6 70" xfId="1302"/>
    <cellStyle name="60% - Accent6 71" xfId="1303"/>
    <cellStyle name="60% - Accent6 72" xfId="1304"/>
    <cellStyle name="60% - Accent6 8" xfId="1305"/>
    <cellStyle name="60% - Accent6 9" xfId="1306"/>
    <cellStyle name="Accent1 10" xfId="1307"/>
    <cellStyle name="Accent1 11" xfId="1308"/>
    <cellStyle name="Accent1 12" xfId="1309"/>
    <cellStyle name="Accent1 13" xfId="1310"/>
    <cellStyle name="Accent1 14" xfId="1311"/>
    <cellStyle name="Accent1 15" xfId="1312"/>
    <cellStyle name="Accent1 16" xfId="1313"/>
    <cellStyle name="Accent1 17" xfId="1314"/>
    <cellStyle name="Accent1 18" xfId="1315"/>
    <cellStyle name="Accent1 19" xfId="1316"/>
    <cellStyle name="Accent1 2" xfId="1317"/>
    <cellStyle name="Accent1 20" xfId="1318"/>
    <cellStyle name="Accent1 21" xfId="1319"/>
    <cellStyle name="Accent1 22" xfId="1320"/>
    <cellStyle name="Accent1 23" xfId="1321"/>
    <cellStyle name="Accent1 24" xfId="1322"/>
    <cellStyle name="Accent1 25" xfId="1323"/>
    <cellStyle name="Accent1 26" xfId="1324"/>
    <cellStyle name="Accent1 27" xfId="1325"/>
    <cellStyle name="Accent1 28" xfId="1326"/>
    <cellStyle name="Accent1 29" xfId="1327"/>
    <cellStyle name="Accent1 3" xfId="1328"/>
    <cellStyle name="Accent1 30" xfId="1329"/>
    <cellStyle name="Accent1 31" xfId="1330"/>
    <cellStyle name="Accent1 32" xfId="1331"/>
    <cellStyle name="Accent1 33" xfId="1332"/>
    <cellStyle name="Accent1 34" xfId="1333"/>
    <cellStyle name="Accent1 35" xfId="1334"/>
    <cellStyle name="Accent1 36" xfId="1335"/>
    <cellStyle name="Accent1 37" xfId="1336"/>
    <cellStyle name="Accent1 38" xfId="1337"/>
    <cellStyle name="Accent1 39" xfId="1338"/>
    <cellStyle name="Accent1 4" xfId="1339"/>
    <cellStyle name="Accent1 40" xfId="1340"/>
    <cellStyle name="Accent1 41" xfId="1341"/>
    <cellStyle name="Accent1 42" xfId="1342"/>
    <cellStyle name="Accent1 43" xfId="1343"/>
    <cellStyle name="Accent1 44" xfId="1344"/>
    <cellStyle name="Accent1 45" xfId="1345"/>
    <cellStyle name="Accent1 46" xfId="1346"/>
    <cellStyle name="Accent1 47" xfId="1347"/>
    <cellStyle name="Accent1 48" xfId="1348"/>
    <cellStyle name="Accent1 49" xfId="1349"/>
    <cellStyle name="Accent1 5" xfId="1350"/>
    <cellStyle name="Accent1 50" xfId="1351"/>
    <cellStyle name="Accent1 51" xfId="1352"/>
    <cellStyle name="Accent1 52" xfId="1353"/>
    <cellStyle name="Accent1 53" xfId="1354"/>
    <cellStyle name="Accent1 54" xfId="1355"/>
    <cellStyle name="Accent1 55" xfId="1356"/>
    <cellStyle name="Accent1 56" xfId="1357"/>
    <cellStyle name="Accent1 57" xfId="1358"/>
    <cellStyle name="Accent1 58" xfId="1359"/>
    <cellStyle name="Accent1 59" xfId="1360"/>
    <cellStyle name="Accent1 6" xfId="1361"/>
    <cellStyle name="Accent1 60" xfId="1362"/>
    <cellStyle name="Accent1 61" xfId="1363"/>
    <cellStyle name="Accent1 62" xfId="1364"/>
    <cellStyle name="Accent1 63" xfId="1365"/>
    <cellStyle name="Accent1 64" xfId="1366"/>
    <cellStyle name="Accent1 65" xfId="1367"/>
    <cellStyle name="Accent1 66" xfId="1368"/>
    <cellStyle name="Accent1 67" xfId="1369"/>
    <cellStyle name="Accent1 68" xfId="1370"/>
    <cellStyle name="Accent1 69" xfId="1371"/>
    <cellStyle name="Accent1 7" xfId="1372"/>
    <cellStyle name="Accent1 70" xfId="1373"/>
    <cellStyle name="Accent1 71" xfId="1374"/>
    <cellStyle name="Accent1 72" xfId="1375"/>
    <cellStyle name="Accent1 8" xfId="1376"/>
    <cellStyle name="Accent1 9" xfId="1377"/>
    <cellStyle name="Accent2 10" xfId="1378"/>
    <cellStyle name="Accent2 11" xfId="1379"/>
    <cellStyle name="Accent2 12" xfId="1380"/>
    <cellStyle name="Accent2 13" xfId="1381"/>
    <cellStyle name="Accent2 14" xfId="1382"/>
    <cellStyle name="Accent2 15" xfId="1383"/>
    <cellStyle name="Accent2 16" xfId="1384"/>
    <cellStyle name="Accent2 17" xfId="1385"/>
    <cellStyle name="Accent2 18" xfId="1386"/>
    <cellStyle name="Accent2 19" xfId="1387"/>
    <cellStyle name="Accent2 2" xfId="1388"/>
    <cellStyle name="Accent2 20" xfId="1389"/>
    <cellStyle name="Accent2 21" xfId="1390"/>
    <cellStyle name="Accent2 22" xfId="1391"/>
    <cellStyle name="Accent2 23" xfId="1392"/>
    <cellStyle name="Accent2 24" xfId="1393"/>
    <cellStyle name="Accent2 25" xfId="1394"/>
    <cellStyle name="Accent2 26" xfId="1395"/>
    <cellStyle name="Accent2 27" xfId="1396"/>
    <cellStyle name="Accent2 28" xfId="1397"/>
    <cellStyle name="Accent2 29" xfId="1398"/>
    <cellStyle name="Accent2 3" xfId="1399"/>
    <cellStyle name="Accent2 30" xfId="1400"/>
    <cellStyle name="Accent2 31" xfId="1401"/>
    <cellStyle name="Accent2 32" xfId="1402"/>
    <cellStyle name="Accent2 33" xfId="1403"/>
    <cellStyle name="Accent2 34" xfId="1404"/>
    <cellStyle name="Accent2 35" xfId="1405"/>
    <cellStyle name="Accent2 36" xfId="1406"/>
    <cellStyle name="Accent2 37" xfId="1407"/>
    <cellStyle name="Accent2 38" xfId="1408"/>
    <cellStyle name="Accent2 39" xfId="1409"/>
    <cellStyle name="Accent2 4" xfId="1410"/>
    <cellStyle name="Accent2 40" xfId="1411"/>
    <cellStyle name="Accent2 41" xfId="1412"/>
    <cellStyle name="Accent2 42" xfId="1413"/>
    <cellStyle name="Accent2 43" xfId="1414"/>
    <cellStyle name="Accent2 44" xfId="1415"/>
    <cellStyle name="Accent2 45" xfId="1416"/>
    <cellStyle name="Accent2 46" xfId="1417"/>
    <cellStyle name="Accent2 47" xfId="1418"/>
    <cellStyle name="Accent2 48" xfId="1419"/>
    <cellStyle name="Accent2 49" xfId="1420"/>
    <cellStyle name="Accent2 5" xfId="1421"/>
    <cellStyle name="Accent2 50" xfId="1422"/>
    <cellStyle name="Accent2 51" xfId="1423"/>
    <cellStyle name="Accent2 52" xfId="1424"/>
    <cellStyle name="Accent2 53" xfId="1425"/>
    <cellStyle name="Accent2 54" xfId="1426"/>
    <cellStyle name="Accent2 55" xfId="1427"/>
    <cellStyle name="Accent2 56" xfId="1428"/>
    <cellStyle name="Accent2 57" xfId="1429"/>
    <cellStyle name="Accent2 58" xfId="1430"/>
    <cellStyle name="Accent2 59" xfId="1431"/>
    <cellStyle name="Accent2 6" xfId="1432"/>
    <cellStyle name="Accent2 60" xfId="1433"/>
    <cellStyle name="Accent2 61" xfId="1434"/>
    <cellStyle name="Accent2 62" xfId="1435"/>
    <cellStyle name="Accent2 63" xfId="1436"/>
    <cellStyle name="Accent2 64" xfId="1437"/>
    <cellStyle name="Accent2 65" xfId="1438"/>
    <cellStyle name="Accent2 66" xfId="1439"/>
    <cellStyle name="Accent2 67" xfId="1440"/>
    <cellStyle name="Accent2 68" xfId="1441"/>
    <cellStyle name="Accent2 69" xfId="1442"/>
    <cellStyle name="Accent2 7" xfId="1443"/>
    <cellStyle name="Accent2 70" xfId="1444"/>
    <cellStyle name="Accent2 71" xfId="1445"/>
    <cellStyle name="Accent2 72" xfId="1446"/>
    <cellStyle name="Accent2 8" xfId="1447"/>
    <cellStyle name="Accent2 9" xfId="1448"/>
    <cellStyle name="Accent3 10" xfId="1449"/>
    <cellStyle name="Accent3 11" xfId="1450"/>
    <cellStyle name="Accent3 12" xfId="1451"/>
    <cellStyle name="Accent3 13" xfId="1452"/>
    <cellStyle name="Accent3 14" xfId="1453"/>
    <cellStyle name="Accent3 15" xfId="1454"/>
    <cellStyle name="Accent3 16" xfId="1455"/>
    <cellStyle name="Accent3 17" xfId="1456"/>
    <cellStyle name="Accent3 18" xfId="1457"/>
    <cellStyle name="Accent3 19" xfId="1458"/>
    <cellStyle name="Accent3 2" xfId="1459"/>
    <cellStyle name="Accent3 20" xfId="1460"/>
    <cellStyle name="Accent3 21" xfId="1461"/>
    <cellStyle name="Accent3 22" xfId="1462"/>
    <cellStyle name="Accent3 23" xfId="1463"/>
    <cellStyle name="Accent3 24" xfId="1464"/>
    <cellStyle name="Accent3 25" xfId="1465"/>
    <cellStyle name="Accent3 26" xfId="1466"/>
    <cellStyle name="Accent3 27" xfId="1467"/>
    <cellStyle name="Accent3 28" xfId="1468"/>
    <cellStyle name="Accent3 29" xfId="1469"/>
    <cellStyle name="Accent3 3" xfId="1470"/>
    <cellStyle name="Accent3 30" xfId="1471"/>
    <cellStyle name="Accent3 31" xfId="1472"/>
    <cellStyle name="Accent3 32" xfId="1473"/>
    <cellStyle name="Accent3 33" xfId="1474"/>
    <cellStyle name="Accent3 34" xfId="1475"/>
    <cellStyle name="Accent3 35" xfId="1476"/>
    <cellStyle name="Accent3 36" xfId="1477"/>
    <cellStyle name="Accent3 37" xfId="1478"/>
    <cellStyle name="Accent3 38" xfId="1479"/>
    <cellStyle name="Accent3 39" xfId="1480"/>
    <cellStyle name="Accent3 4" xfId="1481"/>
    <cellStyle name="Accent3 40" xfId="1482"/>
    <cellStyle name="Accent3 41" xfId="1483"/>
    <cellStyle name="Accent3 42" xfId="1484"/>
    <cellStyle name="Accent3 43" xfId="1485"/>
    <cellStyle name="Accent3 44" xfId="1486"/>
    <cellStyle name="Accent3 45" xfId="1487"/>
    <cellStyle name="Accent3 46" xfId="1488"/>
    <cellStyle name="Accent3 47" xfId="1489"/>
    <cellStyle name="Accent3 48" xfId="1490"/>
    <cellStyle name="Accent3 49" xfId="1491"/>
    <cellStyle name="Accent3 5" xfId="1492"/>
    <cellStyle name="Accent3 50" xfId="1493"/>
    <cellStyle name="Accent3 51" xfId="1494"/>
    <cellStyle name="Accent3 52" xfId="1495"/>
    <cellStyle name="Accent3 53" xfId="1496"/>
    <cellStyle name="Accent3 54" xfId="1497"/>
    <cellStyle name="Accent3 55" xfId="1498"/>
    <cellStyle name="Accent3 56" xfId="1499"/>
    <cellStyle name="Accent3 57" xfId="1500"/>
    <cellStyle name="Accent3 58" xfId="1501"/>
    <cellStyle name="Accent3 59" xfId="1502"/>
    <cellStyle name="Accent3 6" xfId="1503"/>
    <cellStyle name="Accent3 60" xfId="1504"/>
    <cellStyle name="Accent3 61" xfId="1505"/>
    <cellStyle name="Accent3 62" xfId="1506"/>
    <cellStyle name="Accent3 63" xfId="1507"/>
    <cellStyle name="Accent3 64" xfId="1508"/>
    <cellStyle name="Accent3 65" xfId="1509"/>
    <cellStyle name="Accent3 66" xfId="1510"/>
    <cellStyle name="Accent3 67" xfId="1511"/>
    <cellStyle name="Accent3 68" xfId="1512"/>
    <cellStyle name="Accent3 69" xfId="1513"/>
    <cellStyle name="Accent3 7" xfId="1514"/>
    <cellStyle name="Accent3 70" xfId="1515"/>
    <cellStyle name="Accent3 71" xfId="1516"/>
    <cellStyle name="Accent3 72" xfId="1517"/>
    <cellStyle name="Accent3 8" xfId="1518"/>
    <cellStyle name="Accent3 9" xfId="1519"/>
    <cellStyle name="Accent4 10" xfId="1520"/>
    <cellStyle name="Accent4 11" xfId="1521"/>
    <cellStyle name="Accent4 12" xfId="1522"/>
    <cellStyle name="Accent4 13" xfId="1523"/>
    <cellStyle name="Accent4 14" xfId="1524"/>
    <cellStyle name="Accent4 15" xfId="1525"/>
    <cellStyle name="Accent4 16" xfId="1526"/>
    <cellStyle name="Accent4 17" xfId="1527"/>
    <cellStyle name="Accent4 18" xfId="1528"/>
    <cellStyle name="Accent4 19" xfId="1529"/>
    <cellStyle name="Accent4 2" xfId="1530"/>
    <cellStyle name="Accent4 20" xfId="1531"/>
    <cellStyle name="Accent4 21" xfId="1532"/>
    <cellStyle name="Accent4 22" xfId="1533"/>
    <cellStyle name="Accent4 23" xfId="1534"/>
    <cellStyle name="Accent4 24" xfId="1535"/>
    <cellStyle name="Accent4 25" xfId="1536"/>
    <cellStyle name="Accent4 26" xfId="1537"/>
    <cellStyle name="Accent4 27" xfId="1538"/>
    <cellStyle name="Accent4 28" xfId="1539"/>
    <cellStyle name="Accent4 29" xfId="1540"/>
    <cellStyle name="Accent4 3" xfId="1541"/>
    <cellStyle name="Accent4 30" xfId="1542"/>
    <cellStyle name="Accent4 31" xfId="1543"/>
    <cellStyle name="Accent4 32" xfId="1544"/>
    <cellStyle name="Accent4 33" xfId="1545"/>
    <cellStyle name="Accent4 34" xfId="1546"/>
    <cellStyle name="Accent4 35" xfId="1547"/>
    <cellStyle name="Accent4 36" xfId="1548"/>
    <cellStyle name="Accent4 37" xfId="1549"/>
    <cellStyle name="Accent4 38" xfId="1550"/>
    <cellStyle name="Accent4 39" xfId="1551"/>
    <cellStyle name="Accent4 4" xfId="1552"/>
    <cellStyle name="Accent4 40" xfId="1553"/>
    <cellStyle name="Accent4 41" xfId="1554"/>
    <cellStyle name="Accent4 42" xfId="1555"/>
    <cellStyle name="Accent4 43" xfId="1556"/>
    <cellStyle name="Accent4 44" xfId="1557"/>
    <cellStyle name="Accent4 45" xfId="1558"/>
    <cellStyle name="Accent4 46" xfId="1559"/>
    <cellStyle name="Accent4 47" xfId="1560"/>
    <cellStyle name="Accent4 48" xfId="1561"/>
    <cellStyle name="Accent4 49" xfId="1562"/>
    <cellStyle name="Accent4 5" xfId="1563"/>
    <cellStyle name="Accent4 50" xfId="1564"/>
    <cellStyle name="Accent4 51" xfId="1565"/>
    <cellStyle name="Accent4 52" xfId="1566"/>
    <cellStyle name="Accent4 53" xfId="1567"/>
    <cellStyle name="Accent4 54" xfId="1568"/>
    <cellStyle name="Accent4 55" xfId="1569"/>
    <cellStyle name="Accent4 56" xfId="1570"/>
    <cellStyle name="Accent4 57" xfId="1571"/>
    <cellStyle name="Accent4 58" xfId="1572"/>
    <cellStyle name="Accent4 59" xfId="1573"/>
    <cellStyle name="Accent4 6" xfId="1574"/>
    <cellStyle name="Accent4 60" xfId="1575"/>
    <cellStyle name="Accent4 61" xfId="1576"/>
    <cellStyle name="Accent4 62" xfId="1577"/>
    <cellStyle name="Accent4 63" xfId="1578"/>
    <cellStyle name="Accent4 64" xfId="1579"/>
    <cellStyle name="Accent4 65" xfId="1580"/>
    <cellStyle name="Accent4 66" xfId="1581"/>
    <cellStyle name="Accent4 67" xfId="1582"/>
    <cellStyle name="Accent4 68" xfId="1583"/>
    <cellStyle name="Accent4 69" xfId="1584"/>
    <cellStyle name="Accent4 7" xfId="1585"/>
    <cellStyle name="Accent4 70" xfId="1586"/>
    <cellStyle name="Accent4 71" xfId="1587"/>
    <cellStyle name="Accent4 72" xfId="1588"/>
    <cellStyle name="Accent4 8" xfId="1589"/>
    <cellStyle name="Accent4 9" xfId="1590"/>
    <cellStyle name="Accent5 10" xfId="1591"/>
    <cellStyle name="Accent5 11" xfId="1592"/>
    <cellStyle name="Accent5 12" xfId="1593"/>
    <cellStyle name="Accent5 13" xfId="1594"/>
    <cellStyle name="Accent5 14" xfId="1595"/>
    <cellStyle name="Accent5 15" xfId="1596"/>
    <cellStyle name="Accent5 16" xfId="1597"/>
    <cellStyle name="Accent5 17" xfId="1598"/>
    <cellStyle name="Accent5 18" xfId="1599"/>
    <cellStyle name="Accent5 19" xfId="1600"/>
    <cellStyle name="Accent5 2" xfId="1601"/>
    <cellStyle name="Accent5 20" xfId="1602"/>
    <cellStyle name="Accent5 21" xfId="1603"/>
    <cellStyle name="Accent5 22" xfId="1604"/>
    <cellStyle name="Accent5 23" xfId="1605"/>
    <cellStyle name="Accent5 24" xfId="1606"/>
    <cellStyle name="Accent5 25" xfId="1607"/>
    <cellStyle name="Accent5 26" xfId="1608"/>
    <cellStyle name="Accent5 27" xfId="1609"/>
    <cellStyle name="Accent5 28" xfId="1610"/>
    <cellStyle name="Accent5 29" xfId="1611"/>
    <cellStyle name="Accent5 3" xfId="1612"/>
    <cellStyle name="Accent5 30" xfId="1613"/>
    <cellStyle name="Accent5 31" xfId="1614"/>
    <cellStyle name="Accent5 32" xfId="1615"/>
    <cellStyle name="Accent5 33" xfId="1616"/>
    <cellStyle name="Accent5 34" xfId="1617"/>
    <cellStyle name="Accent5 35" xfId="1618"/>
    <cellStyle name="Accent5 36" xfId="1619"/>
    <cellStyle name="Accent5 37" xfId="1620"/>
    <cellStyle name="Accent5 38" xfId="1621"/>
    <cellStyle name="Accent5 39" xfId="1622"/>
    <cellStyle name="Accent5 4" xfId="1623"/>
    <cellStyle name="Accent5 40" xfId="1624"/>
    <cellStyle name="Accent5 41" xfId="1625"/>
    <cellStyle name="Accent5 42" xfId="1626"/>
    <cellStyle name="Accent5 43" xfId="1627"/>
    <cellStyle name="Accent5 44" xfId="1628"/>
    <cellStyle name="Accent5 45" xfId="1629"/>
    <cellStyle name="Accent5 46" xfId="1630"/>
    <cellStyle name="Accent5 47" xfId="1631"/>
    <cellStyle name="Accent5 48" xfId="1632"/>
    <cellStyle name="Accent5 49" xfId="1633"/>
    <cellStyle name="Accent5 5" xfId="1634"/>
    <cellStyle name="Accent5 50" xfId="1635"/>
    <cellStyle name="Accent5 51" xfId="1636"/>
    <cellStyle name="Accent5 52" xfId="1637"/>
    <cellStyle name="Accent5 53" xfId="1638"/>
    <cellStyle name="Accent5 54" xfId="1639"/>
    <cellStyle name="Accent5 55" xfId="1640"/>
    <cellStyle name="Accent5 56" xfId="1641"/>
    <cellStyle name="Accent5 57" xfId="1642"/>
    <cellStyle name="Accent5 58" xfId="1643"/>
    <cellStyle name="Accent5 59" xfId="1644"/>
    <cellStyle name="Accent5 6" xfId="1645"/>
    <cellStyle name="Accent5 60" xfId="1646"/>
    <cellStyle name="Accent5 61" xfId="1647"/>
    <cellStyle name="Accent5 62" xfId="1648"/>
    <cellStyle name="Accent5 63" xfId="1649"/>
    <cellStyle name="Accent5 64" xfId="1650"/>
    <cellStyle name="Accent5 65" xfId="1651"/>
    <cellStyle name="Accent5 66" xfId="1652"/>
    <cellStyle name="Accent5 67" xfId="1653"/>
    <cellStyle name="Accent5 68" xfId="1654"/>
    <cellStyle name="Accent5 69" xfId="1655"/>
    <cellStyle name="Accent5 7" xfId="1656"/>
    <cellStyle name="Accent5 70" xfId="1657"/>
    <cellStyle name="Accent5 71" xfId="1658"/>
    <cellStyle name="Accent5 72" xfId="1659"/>
    <cellStyle name="Accent5 8" xfId="1660"/>
    <cellStyle name="Accent5 9" xfId="1661"/>
    <cellStyle name="Accent6 10" xfId="1662"/>
    <cellStyle name="Accent6 11" xfId="1663"/>
    <cellStyle name="Accent6 12" xfId="1664"/>
    <cellStyle name="Accent6 13" xfId="1665"/>
    <cellStyle name="Accent6 14" xfId="1666"/>
    <cellStyle name="Accent6 15" xfId="1667"/>
    <cellStyle name="Accent6 16" xfId="1668"/>
    <cellStyle name="Accent6 17" xfId="1669"/>
    <cellStyle name="Accent6 18" xfId="1670"/>
    <cellStyle name="Accent6 19" xfId="1671"/>
    <cellStyle name="Accent6 2" xfId="1672"/>
    <cellStyle name="Accent6 20" xfId="1673"/>
    <cellStyle name="Accent6 21" xfId="1674"/>
    <cellStyle name="Accent6 22" xfId="1675"/>
    <cellStyle name="Accent6 23" xfId="1676"/>
    <cellStyle name="Accent6 24" xfId="1677"/>
    <cellStyle name="Accent6 25" xfId="1678"/>
    <cellStyle name="Accent6 26" xfId="1679"/>
    <cellStyle name="Accent6 27" xfId="1680"/>
    <cellStyle name="Accent6 28" xfId="1681"/>
    <cellStyle name="Accent6 29" xfId="1682"/>
    <cellStyle name="Accent6 3" xfId="1683"/>
    <cellStyle name="Accent6 30" xfId="1684"/>
    <cellStyle name="Accent6 31" xfId="1685"/>
    <cellStyle name="Accent6 32" xfId="1686"/>
    <cellStyle name="Accent6 33" xfId="1687"/>
    <cellStyle name="Accent6 34" xfId="1688"/>
    <cellStyle name="Accent6 35" xfId="1689"/>
    <cellStyle name="Accent6 36" xfId="1690"/>
    <cellStyle name="Accent6 37" xfId="1691"/>
    <cellStyle name="Accent6 38" xfId="1692"/>
    <cellStyle name="Accent6 39" xfId="1693"/>
    <cellStyle name="Accent6 4" xfId="1694"/>
    <cellStyle name="Accent6 40" xfId="1695"/>
    <cellStyle name="Accent6 41" xfId="1696"/>
    <cellStyle name="Accent6 42" xfId="1697"/>
    <cellStyle name="Accent6 43" xfId="1698"/>
    <cellStyle name="Accent6 44" xfId="1699"/>
    <cellStyle name="Accent6 45" xfId="1700"/>
    <cellStyle name="Accent6 46" xfId="1701"/>
    <cellStyle name="Accent6 47" xfId="1702"/>
    <cellStyle name="Accent6 48" xfId="1703"/>
    <cellStyle name="Accent6 49" xfId="1704"/>
    <cellStyle name="Accent6 5" xfId="1705"/>
    <cellStyle name="Accent6 50" xfId="1706"/>
    <cellStyle name="Accent6 51" xfId="1707"/>
    <cellStyle name="Accent6 52" xfId="1708"/>
    <cellStyle name="Accent6 53" xfId="1709"/>
    <cellStyle name="Accent6 54" xfId="1710"/>
    <cellStyle name="Accent6 55" xfId="1711"/>
    <cellStyle name="Accent6 56" xfId="1712"/>
    <cellStyle name="Accent6 57" xfId="1713"/>
    <cellStyle name="Accent6 58" xfId="1714"/>
    <cellStyle name="Accent6 59" xfId="1715"/>
    <cellStyle name="Accent6 6" xfId="1716"/>
    <cellStyle name="Accent6 60" xfId="1717"/>
    <cellStyle name="Accent6 61" xfId="1718"/>
    <cellStyle name="Accent6 62" xfId="1719"/>
    <cellStyle name="Accent6 63" xfId="1720"/>
    <cellStyle name="Accent6 64" xfId="1721"/>
    <cellStyle name="Accent6 65" xfId="1722"/>
    <cellStyle name="Accent6 66" xfId="1723"/>
    <cellStyle name="Accent6 67" xfId="1724"/>
    <cellStyle name="Accent6 68" xfId="1725"/>
    <cellStyle name="Accent6 69" xfId="1726"/>
    <cellStyle name="Accent6 7" xfId="1727"/>
    <cellStyle name="Accent6 70" xfId="1728"/>
    <cellStyle name="Accent6 71" xfId="1729"/>
    <cellStyle name="Accent6 72" xfId="1730"/>
    <cellStyle name="Accent6 8" xfId="1731"/>
    <cellStyle name="Accent6 9" xfId="1732"/>
    <cellStyle name="Bad 10" xfId="1733"/>
    <cellStyle name="Bad 11" xfId="1734"/>
    <cellStyle name="Bad 12" xfId="1735"/>
    <cellStyle name="Bad 13" xfId="1736"/>
    <cellStyle name="Bad 14" xfId="1737"/>
    <cellStyle name="Bad 15" xfId="1738"/>
    <cellStyle name="Bad 16" xfId="1739"/>
    <cellStyle name="Bad 17" xfId="1740"/>
    <cellStyle name="Bad 18" xfId="1741"/>
    <cellStyle name="Bad 19" xfId="1742"/>
    <cellStyle name="Bad 2" xfId="1743"/>
    <cellStyle name="Bad 20" xfId="1744"/>
    <cellStyle name="Bad 21" xfId="1745"/>
    <cellStyle name="Bad 22" xfId="1746"/>
    <cellStyle name="Bad 23" xfId="1747"/>
    <cellStyle name="Bad 24" xfId="1748"/>
    <cellStyle name="Bad 25" xfId="1749"/>
    <cellStyle name="Bad 26" xfId="1750"/>
    <cellStyle name="Bad 27" xfId="1751"/>
    <cellStyle name="Bad 28" xfId="1752"/>
    <cellStyle name="Bad 29" xfId="1753"/>
    <cellStyle name="Bad 3" xfId="1754"/>
    <cellStyle name="Bad 30" xfId="1755"/>
    <cellStyle name="Bad 31" xfId="1756"/>
    <cellStyle name="Bad 32" xfId="1757"/>
    <cellStyle name="Bad 33" xfId="1758"/>
    <cellStyle name="Bad 34" xfId="1759"/>
    <cellStyle name="Bad 35" xfId="1760"/>
    <cellStyle name="Bad 36" xfId="1761"/>
    <cellStyle name="Bad 37" xfId="1762"/>
    <cellStyle name="Bad 38" xfId="1763"/>
    <cellStyle name="Bad 39" xfId="1764"/>
    <cellStyle name="Bad 4" xfId="1765"/>
    <cellStyle name="Bad 40" xfId="1766"/>
    <cellStyle name="Bad 41" xfId="1767"/>
    <cellStyle name="Bad 42" xfId="1768"/>
    <cellStyle name="Bad 43" xfId="1769"/>
    <cellStyle name="Bad 44" xfId="1770"/>
    <cellStyle name="Bad 45" xfId="1771"/>
    <cellStyle name="Bad 46" xfId="1772"/>
    <cellStyle name="Bad 47" xfId="1773"/>
    <cellStyle name="Bad 48" xfId="1774"/>
    <cellStyle name="Bad 49" xfId="1775"/>
    <cellStyle name="Bad 5" xfId="1776"/>
    <cellStyle name="Bad 50" xfId="1777"/>
    <cellStyle name="Bad 51" xfId="1778"/>
    <cellStyle name="Bad 52" xfId="1779"/>
    <cellStyle name="Bad 53" xfId="1780"/>
    <cellStyle name="Bad 54" xfId="1781"/>
    <cellStyle name="Bad 55" xfId="1782"/>
    <cellStyle name="Bad 56" xfId="1783"/>
    <cellStyle name="Bad 57" xfId="1784"/>
    <cellStyle name="Bad 58" xfId="1785"/>
    <cellStyle name="Bad 59" xfId="1786"/>
    <cellStyle name="Bad 6" xfId="1787"/>
    <cellStyle name="Bad 60" xfId="1788"/>
    <cellStyle name="Bad 61" xfId="1789"/>
    <cellStyle name="Bad 62" xfId="1790"/>
    <cellStyle name="Bad 63" xfId="1791"/>
    <cellStyle name="Bad 64" xfId="1792"/>
    <cellStyle name="Bad 65" xfId="1793"/>
    <cellStyle name="Bad 66" xfId="1794"/>
    <cellStyle name="Bad 67" xfId="1795"/>
    <cellStyle name="Bad 68" xfId="1796"/>
    <cellStyle name="Bad 69" xfId="1797"/>
    <cellStyle name="Bad 7" xfId="1798"/>
    <cellStyle name="Bad 70" xfId="1799"/>
    <cellStyle name="Bad 71" xfId="1800"/>
    <cellStyle name="Bad 72" xfId="1801"/>
    <cellStyle name="Bad 8" xfId="1802"/>
    <cellStyle name="Bad 9" xfId="1803"/>
    <cellStyle name="Calculation 10" xfId="1804"/>
    <cellStyle name="Calculation 11" xfId="1805"/>
    <cellStyle name="Calculation 12" xfId="1806"/>
    <cellStyle name="Calculation 13" xfId="1807"/>
    <cellStyle name="Calculation 14" xfId="1808"/>
    <cellStyle name="Calculation 15" xfId="1809"/>
    <cellStyle name="Calculation 16" xfId="1810"/>
    <cellStyle name="Calculation 17" xfId="1811"/>
    <cellStyle name="Calculation 18" xfId="1812"/>
    <cellStyle name="Calculation 19" xfId="1813"/>
    <cellStyle name="Calculation 2" xfId="1814"/>
    <cellStyle name="Calculation 20" xfId="1815"/>
    <cellStyle name="Calculation 21" xfId="1816"/>
    <cellStyle name="Calculation 22" xfId="1817"/>
    <cellStyle name="Calculation 23" xfId="1818"/>
    <cellStyle name="Calculation 24" xfId="1819"/>
    <cellStyle name="Calculation 25" xfId="1820"/>
    <cellStyle name="Calculation 26" xfId="1821"/>
    <cellStyle name="Calculation 27" xfId="1822"/>
    <cellStyle name="Calculation 28" xfId="1823"/>
    <cellStyle name="Calculation 29" xfId="1824"/>
    <cellStyle name="Calculation 3" xfId="1825"/>
    <cellStyle name="Calculation 30" xfId="1826"/>
    <cellStyle name="Calculation 31" xfId="1827"/>
    <cellStyle name="Calculation 32" xfId="1828"/>
    <cellStyle name="Calculation 33" xfId="1829"/>
    <cellStyle name="Calculation 34" xfId="1830"/>
    <cellStyle name="Calculation 35" xfId="1831"/>
    <cellStyle name="Calculation 36" xfId="1832"/>
    <cellStyle name="Calculation 37" xfId="1833"/>
    <cellStyle name="Calculation 38" xfId="1834"/>
    <cellStyle name="Calculation 39" xfId="1835"/>
    <cellStyle name="Calculation 4" xfId="1836"/>
    <cellStyle name="Calculation 40" xfId="1837"/>
    <cellStyle name="Calculation 41" xfId="1838"/>
    <cellStyle name="Calculation 42" xfId="1839"/>
    <cellStyle name="Calculation 43" xfId="1840"/>
    <cellStyle name="Calculation 44" xfId="1841"/>
    <cellStyle name="Calculation 45" xfId="1842"/>
    <cellStyle name="Calculation 46" xfId="1843"/>
    <cellStyle name="Calculation 47" xfId="1844"/>
    <cellStyle name="Calculation 48" xfId="1845"/>
    <cellStyle name="Calculation 49" xfId="1846"/>
    <cellStyle name="Calculation 5" xfId="1847"/>
    <cellStyle name="Calculation 50" xfId="1848"/>
    <cellStyle name="Calculation 51" xfId="1849"/>
    <cellStyle name="Calculation 52" xfId="1850"/>
    <cellStyle name="Calculation 53" xfId="1851"/>
    <cellStyle name="Calculation 54" xfId="1852"/>
    <cellStyle name="Calculation 55" xfId="1853"/>
    <cellStyle name="Calculation 56" xfId="1854"/>
    <cellStyle name="Calculation 57" xfId="1855"/>
    <cellStyle name="Calculation 58" xfId="1856"/>
    <cellStyle name="Calculation 59" xfId="1857"/>
    <cellStyle name="Calculation 6" xfId="1858"/>
    <cellStyle name="Calculation 60" xfId="1859"/>
    <cellStyle name="Calculation 61" xfId="1860"/>
    <cellStyle name="Calculation 62" xfId="1861"/>
    <cellStyle name="Calculation 63" xfId="1862"/>
    <cellStyle name="Calculation 64" xfId="1863"/>
    <cellStyle name="Calculation 65" xfId="1864"/>
    <cellStyle name="Calculation 66" xfId="1865"/>
    <cellStyle name="Calculation 67" xfId="1866"/>
    <cellStyle name="Calculation 68" xfId="1867"/>
    <cellStyle name="Calculation 69" xfId="1868"/>
    <cellStyle name="Calculation 7" xfId="1869"/>
    <cellStyle name="Calculation 70" xfId="1870"/>
    <cellStyle name="Calculation 71" xfId="1871"/>
    <cellStyle name="Calculation 72" xfId="1872"/>
    <cellStyle name="Calculation 8" xfId="1873"/>
    <cellStyle name="Calculation 9" xfId="1874"/>
    <cellStyle name="Check Cell 10" xfId="1875"/>
    <cellStyle name="Check Cell 11" xfId="1876"/>
    <cellStyle name="Check Cell 12" xfId="1877"/>
    <cellStyle name="Check Cell 13" xfId="1878"/>
    <cellStyle name="Check Cell 14" xfId="1879"/>
    <cellStyle name="Check Cell 15" xfId="1880"/>
    <cellStyle name="Check Cell 16" xfId="1881"/>
    <cellStyle name="Check Cell 17" xfId="1882"/>
    <cellStyle name="Check Cell 18" xfId="1883"/>
    <cellStyle name="Check Cell 19" xfId="1884"/>
    <cellStyle name="Check Cell 2" xfId="1885"/>
    <cellStyle name="Check Cell 20" xfId="1886"/>
    <cellStyle name="Check Cell 21" xfId="1887"/>
    <cellStyle name="Check Cell 22" xfId="1888"/>
    <cellStyle name="Check Cell 23" xfId="1889"/>
    <cellStyle name="Check Cell 24" xfId="1890"/>
    <cellStyle name="Check Cell 25" xfId="1891"/>
    <cellStyle name="Check Cell 26" xfId="1892"/>
    <cellStyle name="Check Cell 27" xfId="1893"/>
    <cellStyle name="Check Cell 28" xfId="1894"/>
    <cellStyle name="Check Cell 29" xfId="1895"/>
    <cellStyle name="Check Cell 3" xfId="1896"/>
    <cellStyle name="Check Cell 30" xfId="1897"/>
    <cellStyle name="Check Cell 31" xfId="1898"/>
    <cellStyle name="Check Cell 32" xfId="1899"/>
    <cellStyle name="Check Cell 33" xfId="1900"/>
    <cellStyle name="Check Cell 34" xfId="1901"/>
    <cellStyle name="Check Cell 35" xfId="1902"/>
    <cellStyle name="Check Cell 36" xfId="1903"/>
    <cellStyle name="Check Cell 37" xfId="1904"/>
    <cellStyle name="Check Cell 38" xfId="1905"/>
    <cellStyle name="Check Cell 39" xfId="1906"/>
    <cellStyle name="Check Cell 4" xfId="1907"/>
    <cellStyle name="Check Cell 40" xfId="1908"/>
    <cellStyle name="Check Cell 41" xfId="1909"/>
    <cellStyle name="Check Cell 42" xfId="1910"/>
    <cellStyle name="Check Cell 43" xfId="1911"/>
    <cellStyle name="Check Cell 44" xfId="1912"/>
    <cellStyle name="Check Cell 45" xfId="1913"/>
    <cellStyle name="Check Cell 46" xfId="1914"/>
    <cellStyle name="Check Cell 47" xfId="1915"/>
    <cellStyle name="Check Cell 48" xfId="1916"/>
    <cellStyle name="Check Cell 49" xfId="1917"/>
    <cellStyle name="Check Cell 5" xfId="1918"/>
    <cellStyle name="Check Cell 50" xfId="1919"/>
    <cellStyle name="Check Cell 51" xfId="1920"/>
    <cellStyle name="Check Cell 52" xfId="1921"/>
    <cellStyle name="Check Cell 53" xfId="1922"/>
    <cellStyle name="Check Cell 54" xfId="1923"/>
    <cellStyle name="Check Cell 55" xfId="1924"/>
    <cellStyle name="Check Cell 56" xfId="1925"/>
    <cellStyle name="Check Cell 57" xfId="1926"/>
    <cellStyle name="Check Cell 58" xfId="1927"/>
    <cellStyle name="Check Cell 59" xfId="1928"/>
    <cellStyle name="Check Cell 6" xfId="1929"/>
    <cellStyle name="Check Cell 60" xfId="1930"/>
    <cellStyle name="Check Cell 61" xfId="1931"/>
    <cellStyle name="Check Cell 62" xfId="1932"/>
    <cellStyle name="Check Cell 63" xfId="1933"/>
    <cellStyle name="Check Cell 64" xfId="1934"/>
    <cellStyle name="Check Cell 65" xfId="1935"/>
    <cellStyle name="Check Cell 66" xfId="1936"/>
    <cellStyle name="Check Cell 67" xfId="1937"/>
    <cellStyle name="Check Cell 68" xfId="1938"/>
    <cellStyle name="Check Cell 69" xfId="1939"/>
    <cellStyle name="Check Cell 7" xfId="1940"/>
    <cellStyle name="Check Cell 70" xfId="1941"/>
    <cellStyle name="Check Cell 71" xfId="1942"/>
    <cellStyle name="Check Cell 72" xfId="1943"/>
    <cellStyle name="Check Cell 8" xfId="1944"/>
    <cellStyle name="Check Cell 9" xfId="1945"/>
    <cellStyle name="ColumnAttributeAbovePrompt" xfId="1946"/>
    <cellStyle name="ColumnAttributePrompt" xfId="1947"/>
    <cellStyle name="ColumnAttributeValue" xfId="1948"/>
    <cellStyle name="ColumnHeadingPrompt" xfId="1949"/>
    <cellStyle name="ColumnHeadingValue" xfId="1950"/>
    <cellStyle name="Comma" xfId="3015" builtinId="3"/>
    <cellStyle name="Comma [0] 2" xfId="1951"/>
    <cellStyle name="Comma 10" xfId="1952"/>
    <cellStyle name="Comma 11" xfId="1953"/>
    <cellStyle name="Comma 2" xfId="6"/>
    <cellStyle name="Comma 2 2" xfId="1954"/>
    <cellStyle name="Comma 2 3" xfId="1955"/>
    <cellStyle name="Comma 3" xfId="7"/>
    <cellStyle name="Comma 3 2" xfId="1956"/>
    <cellStyle name="Comma 4" xfId="1957"/>
    <cellStyle name="Comma 4 2" xfId="1958"/>
    <cellStyle name="Comma 5" xfId="1959"/>
    <cellStyle name="Comma 6" xfId="1960"/>
    <cellStyle name="Comma 7" xfId="1961"/>
    <cellStyle name="Comma 8" xfId="1962"/>
    <cellStyle name="Comma 9" xfId="1963"/>
    <cellStyle name="Currency [0] 2" xfId="1964"/>
    <cellStyle name="Currency 2" xfId="8"/>
    <cellStyle name="Currency 2 2" xfId="1965"/>
    <cellStyle name="Currency 2 3" xfId="1966"/>
    <cellStyle name="Currency 3" xfId="1967"/>
    <cellStyle name="Currency 4" xfId="1968"/>
    <cellStyle name="Currency 5" xfId="1969"/>
    <cellStyle name="Currency 6" xfId="1970"/>
    <cellStyle name="Currency0" xfId="1971"/>
    <cellStyle name="Currency0nospace" xfId="1972"/>
    <cellStyle name="Currency2" xfId="1973"/>
    <cellStyle name="Explanatory Text 10" xfId="1974"/>
    <cellStyle name="Explanatory Text 11" xfId="1975"/>
    <cellStyle name="Explanatory Text 12" xfId="1976"/>
    <cellStyle name="Explanatory Text 13" xfId="1977"/>
    <cellStyle name="Explanatory Text 14" xfId="1978"/>
    <cellStyle name="Explanatory Text 15" xfId="1979"/>
    <cellStyle name="Explanatory Text 16" xfId="1980"/>
    <cellStyle name="Explanatory Text 17" xfId="1981"/>
    <cellStyle name="Explanatory Text 18" xfId="1982"/>
    <cellStyle name="Explanatory Text 19" xfId="1983"/>
    <cellStyle name="Explanatory Text 2" xfId="1984"/>
    <cellStyle name="Explanatory Text 20" xfId="1985"/>
    <cellStyle name="Explanatory Text 21" xfId="1986"/>
    <cellStyle name="Explanatory Text 22" xfId="1987"/>
    <cellStyle name="Explanatory Text 23" xfId="1988"/>
    <cellStyle name="Explanatory Text 24" xfId="1989"/>
    <cellStyle name="Explanatory Text 25" xfId="1990"/>
    <cellStyle name="Explanatory Text 26" xfId="1991"/>
    <cellStyle name="Explanatory Text 27" xfId="1992"/>
    <cellStyle name="Explanatory Text 28" xfId="1993"/>
    <cellStyle name="Explanatory Text 29" xfId="1994"/>
    <cellStyle name="Explanatory Text 3" xfId="1995"/>
    <cellStyle name="Explanatory Text 30" xfId="1996"/>
    <cellStyle name="Explanatory Text 31" xfId="1997"/>
    <cellStyle name="Explanatory Text 32" xfId="1998"/>
    <cellStyle name="Explanatory Text 33" xfId="1999"/>
    <cellStyle name="Explanatory Text 34" xfId="2000"/>
    <cellStyle name="Explanatory Text 35" xfId="2001"/>
    <cellStyle name="Explanatory Text 36" xfId="2002"/>
    <cellStyle name="Explanatory Text 37" xfId="2003"/>
    <cellStyle name="Explanatory Text 38" xfId="2004"/>
    <cellStyle name="Explanatory Text 39" xfId="2005"/>
    <cellStyle name="Explanatory Text 4" xfId="2006"/>
    <cellStyle name="Explanatory Text 40" xfId="2007"/>
    <cellStyle name="Explanatory Text 41" xfId="2008"/>
    <cellStyle name="Explanatory Text 42" xfId="2009"/>
    <cellStyle name="Explanatory Text 43" xfId="2010"/>
    <cellStyle name="Explanatory Text 44" xfId="2011"/>
    <cellStyle name="Explanatory Text 45" xfId="2012"/>
    <cellStyle name="Explanatory Text 46" xfId="2013"/>
    <cellStyle name="Explanatory Text 47" xfId="2014"/>
    <cellStyle name="Explanatory Text 48" xfId="2015"/>
    <cellStyle name="Explanatory Text 49" xfId="2016"/>
    <cellStyle name="Explanatory Text 5" xfId="2017"/>
    <cellStyle name="Explanatory Text 50" xfId="2018"/>
    <cellStyle name="Explanatory Text 51" xfId="2019"/>
    <cellStyle name="Explanatory Text 52" xfId="2020"/>
    <cellStyle name="Explanatory Text 53" xfId="2021"/>
    <cellStyle name="Explanatory Text 54" xfId="2022"/>
    <cellStyle name="Explanatory Text 55" xfId="2023"/>
    <cellStyle name="Explanatory Text 56" xfId="2024"/>
    <cellStyle name="Explanatory Text 57" xfId="2025"/>
    <cellStyle name="Explanatory Text 58" xfId="2026"/>
    <cellStyle name="Explanatory Text 59" xfId="2027"/>
    <cellStyle name="Explanatory Text 6" xfId="2028"/>
    <cellStyle name="Explanatory Text 60" xfId="2029"/>
    <cellStyle name="Explanatory Text 61" xfId="2030"/>
    <cellStyle name="Explanatory Text 62" xfId="2031"/>
    <cellStyle name="Explanatory Text 63" xfId="2032"/>
    <cellStyle name="Explanatory Text 64" xfId="2033"/>
    <cellStyle name="Explanatory Text 65" xfId="2034"/>
    <cellStyle name="Explanatory Text 66" xfId="2035"/>
    <cellStyle name="Explanatory Text 67" xfId="2036"/>
    <cellStyle name="Explanatory Text 68" xfId="2037"/>
    <cellStyle name="Explanatory Text 69" xfId="2038"/>
    <cellStyle name="Explanatory Text 7" xfId="2039"/>
    <cellStyle name="Explanatory Text 70" xfId="2040"/>
    <cellStyle name="Explanatory Text 71" xfId="2041"/>
    <cellStyle name="Explanatory Text 72" xfId="2042"/>
    <cellStyle name="Explanatory Text 8" xfId="2043"/>
    <cellStyle name="Explanatory Text 9" xfId="2044"/>
    <cellStyle name="Followed Hyperlink" xfId="4" builtinId="9"/>
    <cellStyle name="Followed Hyperlink 2" xfId="2045"/>
    <cellStyle name="Good 10" xfId="2046"/>
    <cellStyle name="Good 11" xfId="2047"/>
    <cellStyle name="Good 12" xfId="2048"/>
    <cellStyle name="Good 13" xfId="2049"/>
    <cellStyle name="Good 14" xfId="2050"/>
    <cellStyle name="Good 15" xfId="2051"/>
    <cellStyle name="Good 16" xfId="2052"/>
    <cellStyle name="Good 17" xfId="2053"/>
    <cellStyle name="Good 18" xfId="2054"/>
    <cellStyle name="Good 19" xfId="2055"/>
    <cellStyle name="Good 2" xfId="2056"/>
    <cellStyle name="Good 20" xfId="2057"/>
    <cellStyle name="Good 21" xfId="2058"/>
    <cellStyle name="Good 22" xfId="2059"/>
    <cellStyle name="Good 23" xfId="2060"/>
    <cellStyle name="Good 24" xfId="2061"/>
    <cellStyle name="Good 25" xfId="2062"/>
    <cellStyle name="Good 26" xfId="2063"/>
    <cellStyle name="Good 27" xfId="2064"/>
    <cellStyle name="Good 28" xfId="2065"/>
    <cellStyle name="Good 29" xfId="2066"/>
    <cellStyle name="Good 3" xfId="2067"/>
    <cellStyle name="Good 30" xfId="2068"/>
    <cellStyle name="Good 31" xfId="2069"/>
    <cellStyle name="Good 32" xfId="2070"/>
    <cellStyle name="Good 33" xfId="2071"/>
    <cellStyle name="Good 34" xfId="2072"/>
    <cellStyle name="Good 35" xfId="2073"/>
    <cellStyle name="Good 36" xfId="2074"/>
    <cellStyle name="Good 37" xfId="2075"/>
    <cellStyle name="Good 38" xfId="2076"/>
    <cellStyle name="Good 39" xfId="2077"/>
    <cellStyle name="Good 4" xfId="2078"/>
    <cellStyle name="Good 40" xfId="2079"/>
    <cellStyle name="Good 41" xfId="2080"/>
    <cellStyle name="Good 42" xfId="2081"/>
    <cellStyle name="Good 43" xfId="2082"/>
    <cellStyle name="Good 44" xfId="2083"/>
    <cellStyle name="Good 45" xfId="2084"/>
    <cellStyle name="Good 46" xfId="2085"/>
    <cellStyle name="Good 47" xfId="2086"/>
    <cellStyle name="Good 48" xfId="2087"/>
    <cellStyle name="Good 49" xfId="2088"/>
    <cellStyle name="Good 5" xfId="2089"/>
    <cellStyle name="Good 50" xfId="2090"/>
    <cellStyle name="Good 51" xfId="2091"/>
    <cellStyle name="Good 52" xfId="2092"/>
    <cellStyle name="Good 53" xfId="2093"/>
    <cellStyle name="Good 54" xfId="2094"/>
    <cellStyle name="Good 55" xfId="2095"/>
    <cellStyle name="Good 56" xfId="2096"/>
    <cellStyle name="Good 57" xfId="2097"/>
    <cellStyle name="Good 58" xfId="2098"/>
    <cellStyle name="Good 59" xfId="2099"/>
    <cellStyle name="Good 6" xfId="2100"/>
    <cellStyle name="Good 60" xfId="2101"/>
    <cellStyle name="Good 61" xfId="2102"/>
    <cellStyle name="Good 62" xfId="2103"/>
    <cellStyle name="Good 63" xfId="2104"/>
    <cellStyle name="Good 64" xfId="2105"/>
    <cellStyle name="Good 65" xfId="2106"/>
    <cellStyle name="Good 66" xfId="2107"/>
    <cellStyle name="Good 67" xfId="2108"/>
    <cellStyle name="Good 68" xfId="2109"/>
    <cellStyle name="Good 69" xfId="2110"/>
    <cellStyle name="Good 7" xfId="2111"/>
    <cellStyle name="Good 70" xfId="2112"/>
    <cellStyle name="Good 71" xfId="2113"/>
    <cellStyle name="Good 72" xfId="2114"/>
    <cellStyle name="Good 8" xfId="2115"/>
    <cellStyle name="Good 9" xfId="2116"/>
    <cellStyle name="Heading 1 10" xfId="2117"/>
    <cellStyle name="Heading 1 11" xfId="2118"/>
    <cellStyle name="Heading 1 12" xfId="2119"/>
    <cellStyle name="Heading 1 13" xfId="2120"/>
    <cellStyle name="Heading 1 14" xfId="2121"/>
    <cellStyle name="Heading 1 15" xfId="2122"/>
    <cellStyle name="Heading 1 16" xfId="2123"/>
    <cellStyle name="Heading 1 17" xfId="2124"/>
    <cellStyle name="Heading 1 18" xfId="2125"/>
    <cellStyle name="Heading 1 19" xfId="2126"/>
    <cellStyle name="Heading 1 2" xfId="2127"/>
    <cellStyle name="Heading 1 20" xfId="2128"/>
    <cellStyle name="Heading 1 21" xfId="2129"/>
    <cellStyle name="Heading 1 22" xfId="2130"/>
    <cellStyle name="Heading 1 23" xfId="2131"/>
    <cellStyle name="Heading 1 24" xfId="2132"/>
    <cellStyle name="Heading 1 25" xfId="2133"/>
    <cellStyle name="Heading 1 26" xfId="2134"/>
    <cellStyle name="Heading 1 27" xfId="2135"/>
    <cellStyle name="Heading 1 28" xfId="2136"/>
    <cellStyle name="Heading 1 29" xfId="2137"/>
    <cellStyle name="Heading 1 3" xfId="2138"/>
    <cellStyle name="Heading 1 30" xfId="2139"/>
    <cellStyle name="Heading 1 31" xfId="2140"/>
    <cellStyle name="Heading 1 32" xfId="2141"/>
    <cellStyle name="Heading 1 33" xfId="2142"/>
    <cellStyle name="Heading 1 34" xfId="2143"/>
    <cellStyle name="Heading 1 35" xfId="2144"/>
    <cellStyle name="Heading 1 36" xfId="2145"/>
    <cellStyle name="Heading 1 37" xfId="2146"/>
    <cellStyle name="Heading 1 38" xfId="2147"/>
    <cellStyle name="Heading 1 39" xfId="2148"/>
    <cellStyle name="Heading 1 4" xfId="2149"/>
    <cellStyle name="Heading 1 40" xfId="2150"/>
    <cellStyle name="Heading 1 41" xfId="2151"/>
    <cellStyle name="Heading 1 42" xfId="2152"/>
    <cellStyle name="Heading 1 43" xfId="2153"/>
    <cellStyle name="Heading 1 44" xfId="2154"/>
    <cellStyle name="Heading 1 45" xfId="2155"/>
    <cellStyle name="Heading 1 46" xfId="2156"/>
    <cellStyle name="Heading 1 47" xfId="2157"/>
    <cellStyle name="Heading 1 48" xfId="2158"/>
    <cellStyle name="Heading 1 49" xfId="2159"/>
    <cellStyle name="Heading 1 5" xfId="2160"/>
    <cellStyle name="Heading 1 50" xfId="2161"/>
    <cellStyle name="Heading 1 51" xfId="2162"/>
    <cellStyle name="Heading 1 52" xfId="2163"/>
    <cellStyle name="Heading 1 53" xfId="2164"/>
    <cellStyle name="Heading 1 54" xfId="2165"/>
    <cellStyle name="Heading 1 55" xfId="2166"/>
    <cellStyle name="Heading 1 56" xfId="2167"/>
    <cellStyle name="Heading 1 57" xfId="2168"/>
    <cellStyle name="Heading 1 58" xfId="2169"/>
    <cellStyle name="Heading 1 59" xfId="2170"/>
    <cellStyle name="Heading 1 6" xfId="2171"/>
    <cellStyle name="Heading 1 60" xfId="2172"/>
    <cellStyle name="Heading 1 61" xfId="2173"/>
    <cellStyle name="Heading 1 62" xfId="2174"/>
    <cellStyle name="Heading 1 63" xfId="2175"/>
    <cellStyle name="Heading 1 64" xfId="2176"/>
    <cellStyle name="Heading 1 65" xfId="2177"/>
    <cellStyle name="Heading 1 66" xfId="2178"/>
    <cellStyle name="Heading 1 67" xfId="2179"/>
    <cellStyle name="Heading 1 68" xfId="2180"/>
    <cellStyle name="Heading 1 69" xfId="2181"/>
    <cellStyle name="Heading 1 7" xfId="2182"/>
    <cellStyle name="Heading 1 70" xfId="2183"/>
    <cellStyle name="Heading 1 71" xfId="2184"/>
    <cellStyle name="Heading 1 72" xfId="2185"/>
    <cellStyle name="Heading 1 8" xfId="2186"/>
    <cellStyle name="Heading 1 9" xfId="2187"/>
    <cellStyle name="Heading 2 10" xfId="2188"/>
    <cellStyle name="Heading 2 11" xfId="2189"/>
    <cellStyle name="Heading 2 12" xfId="2190"/>
    <cellStyle name="Heading 2 13" xfId="2191"/>
    <cellStyle name="Heading 2 14" xfId="2192"/>
    <cellStyle name="Heading 2 15" xfId="2193"/>
    <cellStyle name="Heading 2 16" xfId="2194"/>
    <cellStyle name="Heading 2 17" xfId="2195"/>
    <cellStyle name="Heading 2 18" xfId="2196"/>
    <cellStyle name="Heading 2 19" xfId="2197"/>
    <cellStyle name="Heading 2 2" xfId="2198"/>
    <cellStyle name="Heading 2 20" xfId="2199"/>
    <cellStyle name="Heading 2 21" xfId="2200"/>
    <cellStyle name="Heading 2 22" xfId="2201"/>
    <cellStyle name="Heading 2 23" xfId="2202"/>
    <cellStyle name="Heading 2 24" xfId="2203"/>
    <cellStyle name="Heading 2 25" xfId="2204"/>
    <cellStyle name="Heading 2 26" xfId="2205"/>
    <cellStyle name="Heading 2 27" xfId="2206"/>
    <cellStyle name="Heading 2 28" xfId="2207"/>
    <cellStyle name="Heading 2 29" xfId="2208"/>
    <cellStyle name="Heading 2 3" xfId="2209"/>
    <cellStyle name="Heading 2 30" xfId="2210"/>
    <cellStyle name="Heading 2 31" xfId="2211"/>
    <cellStyle name="Heading 2 32" xfId="2212"/>
    <cellStyle name="Heading 2 33" xfId="2213"/>
    <cellStyle name="Heading 2 34" xfId="2214"/>
    <cellStyle name="Heading 2 35" xfId="2215"/>
    <cellStyle name="Heading 2 36" xfId="2216"/>
    <cellStyle name="Heading 2 37" xfId="2217"/>
    <cellStyle name="Heading 2 38" xfId="2218"/>
    <cellStyle name="Heading 2 39" xfId="2219"/>
    <cellStyle name="Heading 2 4" xfId="2220"/>
    <cellStyle name="Heading 2 40" xfId="2221"/>
    <cellStyle name="Heading 2 41" xfId="2222"/>
    <cellStyle name="Heading 2 42" xfId="2223"/>
    <cellStyle name="Heading 2 43" xfId="2224"/>
    <cellStyle name="Heading 2 44" xfId="2225"/>
    <cellStyle name="Heading 2 45" xfId="2226"/>
    <cellStyle name="Heading 2 46" xfId="2227"/>
    <cellStyle name="Heading 2 47" xfId="2228"/>
    <cellStyle name="Heading 2 48" xfId="2229"/>
    <cellStyle name="Heading 2 49" xfId="2230"/>
    <cellStyle name="Heading 2 5" xfId="2231"/>
    <cellStyle name="Heading 2 50" xfId="2232"/>
    <cellStyle name="Heading 2 51" xfId="2233"/>
    <cellStyle name="Heading 2 52" xfId="2234"/>
    <cellStyle name="Heading 2 53" xfId="2235"/>
    <cellStyle name="Heading 2 54" xfId="2236"/>
    <cellStyle name="Heading 2 55" xfId="2237"/>
    <cellStyle name="Heading 2 56" xfId="2238"/>
    <cellStyle name="Heading 2 57" xfId="2239"/>
    <cellStyle name="Heading 2 58" xfId="2240"/>
    <cellStyle name="Heading 2 59" xfId="2241"/>
    <cellStyle name="Heading 2 6" xfId="2242"/>
    <cellStyle name="Heading 2 60" xfId="2243"/>
    <cellStyle name="Heading 2 61" xfId="2244"/>
    <cellStyle name="Heading 2 62" xfId="2245"/>
    <cellStyle name="Heading 2 63" xfId="2246"/>
    <cellStyle name="Heading 2 64" xfId="2247"/>
    <cellStyle name="Heading 2 65" xfId="2248"/>
    <cellStyle name="Heading 2 66" xfId="2249"/>
    <cellStyle name="Heading 2 67" xfId="2250"/>
    <cellStyle name="Heading 2 68" xfId="2251"/>
    <cellStyle name="Heading 2 69" xfId="2252"/>
    <cellStyle name="Heading 2 7" xfId="2253"/>
    <cellStyle name="Heading 2 70" xfId="2254"/>
    <cellStyle name="Heading 2 71" xfId="2255"/>
    <cellStyle name="Heading 2 72" xfId="2256"/>
    <cellStyle name="Heading 2 8" xfId="2257"/>
    <cellStyle name="Heading 2 9" xfId="2258"/>
    <cellStyle name="Heading 3 10" xfId="2259"/>
    <cellStyle name="Heading 3 11" xfId="2260"/>
    <cellStyle name="Heading 3 12" xfId="2261"/>
    <cellStyle name="Heading 3 13" xfId="2262"/>
    <cellStyle name="Heading 3 14" xfId="2263"/>
    <cellStyle name="Heading 3 15" xfId="2264"/>
    <cellStyle name="Heading 3 16" xfId="2265"/>
    <cellStyle name="Heading 3 17" xfId="2266"/>
    <cellStyle name="Heading 3 18" xfId="2267"/>
    <cellStyle name="Heading 3 19" xfId="2268"/>
    <cellStyle name="Heading 3 2" xfId="2269"/>
    <cellStyle name="Heading 3 20" xfId="2270"/>
    <cellStyle name="Heading 3 21" xfId="2271"/>
    <cellStyle name="Heading 3 22" xfId="2272"/>
    <cellStyle name="Heading 3 23" xfId="2273"/>
    <cellStyle name="Heading 3 24" xfId="2274"/>
    <cellStyle name="Heading 3 25" xfId="2275"/>
    <cellStyle name="Heading 3 26" xfId="2276"/>
    <cellStyle name="Heading 3 27" xfId="2277"/>
    <cellStyle name="Heading 3 28" xfId="2278"/>
    <cellStyle name="Heading 3 29" xfId="2279"/>
    <cellStyle name="Heading 3 3" xfId="2280"/>
    <cellStyle name="Heading 3 30" xfId="2281"/>
    <cellStyle name="Heading 3 31" xfId="2282"/>
    <cellStyle name="Heading 3 32" xfId="2283"/>
    <cellStyle name="Heading 3 33" xfId="2284"/>
    <cellStyle name="Heading 3 34" xfId="2285"/>
    <cellStyle name="Heading 3 35" xfId="2286"/>
    <cellStyle name="Heading 3 36" xfId="2287"/>
    <cellStyle name="Heading 3 37" xfId="2288"/>
    <cellStyle name="Heading 3 38" xfId="2289"/>
    <cellStyle name="Heading 3 39" xfId="2290"/>
    <cellStyle name="Heading 3 4" xfId="2291"/>
    <cellStyle name="Heading 3 40" xfId="2292"/>
    <cellStyle name="Heading 3 41" xfId="2293"/>
    <cellStyle name="Heading 3 42" xfId="2294"/>
    <cellStyle name="Heading 3 43" xfId="2295"/>
    <cellStyle name="Heading 3 44" xfId="2296"/>
    <cellStyle name="Heading 3 45" xfId="2297"/>
    <cellStyle name="Heading 3 46" xfId="2298"/>
    <cellStyle name="Heading 3 47" xfId="2299"/>
    <cellStyle name="Heading 3 48" xfId="2300"/>
    <cellStyle name="Heading 3 49" xfId="2301"/>
    <cellStyle name="Heading 3 5" xfId="2302"/>
    <cellStyle name="Heading 3 50" xfId="2303"/>
    <cellStyle name="Heading 3 51" xfId="2304"/>
    <cellStyle name="Heading 3 52" xfId="2305"/>
    <cellStyle name="Heading 3 53" xfId="2306"/>
    <cellStyle name="Heading 3 54" xfId="2307"/>
    <cellStyle name="Heading 3 55" xfId="2308"/>
    <cellStyle name="Heading 3 56" xfId="2309"/>
    <cellStyle name="Heading 3 57" xfId="2310"/>
    <cellStyle name="Heading 3 58" xfId="2311"/>
    <cellStyle name="Heading 3 59" xfId="2312"/>
    <cellStyle name="Heading 3 6" xfId="2313"/>
    <cellStyle name="Heading 3 60" xfId="2314"/>
    <cellStyle name="Heading 3 61" xfId="2315"/>
    <cellStyle name="Heading 3 62" xfId="2316"/>
    <cellStyle name="Heading 3 63" xfId="2317"/>
    <cellStyle name="Heading 3 64" xfId="2318"/>
    <cellStyle name="Heading 3 65" xfId="2319"/>
    <cellStyle name="Heading 3 66" xfId="2320"/>
    <cellStyle name="Heading 3 67" xfId="2321"/>
    <cellStyle name="Heading 3 68" xfId="2322"/>
    <cellStyle name="Heading 3 69" xfId="2323"/>
    <cellStyle name="Heading 3 7" xfId="2324"/>
    <cellStyle name="Heading 3 70" xfId="2325"/>
    <cellStyle name="Heading 3 71" xfId="2326"/>
    <cellStyle name="Heading 3 72" xfId="2327"/>
    <cellStyle name="Heading 3 8" xfId="2328"/>
    <cellStyle name="Heading 3 9" xfId="2329"/>
    <cellStyle name="Heading 4 10" xfId="2330"/>
    <cellStyle name="Heading 4 11" xfId="2331"/>
    <cellStyle name="Heading 4 12" xfId="2332"/>
    <cellStyle name="Heading 4 13" xfId="2333"/>
    <cellStyle name="Heading 4 14" xfId="2334"/>
    <cellStyle name="Heading 4 15" xfId="2335"/>
    <cellStyle name="Heading 4 16" xfId="2336"/>
    <cellStyle name="Heading 4 17" xfId="2337"/>
    <cellStyle name="Heading 4 18" xfId="2338"/>
    <cellStyle name="Heading 4 19" xfId="2339"/>
    <cellStyle name="Heading 4 2" xfId="2340"/>
    <cellStyle name="Heading 4 20" xfId="2341"/>
    <cellStyle name="Heading 4 21" xfId="2342"/>
    <cellStyle name="Heading 4 22" xfId="2343"/>
    <cellStyle name="Heading 4 23" xfId="2344"/>
    <cellStyle name="Heading 4 24" xfId="2345"/>
    <cellStyle name="Heading 4 25" xfId="2346"/>
    <cellStyle name="Heading 4 26" xfId="2347"/>
    <cellStyle name="Heading 4 27" xfId="2348"/>
    <cellStyle name="Heading 4 28" xfId="2349"/>
    <cellStyle name="Heading 4 29" xfId="2350"/>
    <cellStyle name="Heading 4 3" xfId="2351"/>
    <cellStyle name="Heading 4 30" xfId="2352"/>
    <cellStyle name="Heading 4 31" xfId="2353"/>
    <cellStyle name="Heading 4 32" xfId="2354"/>
    <cellStyle name="Heading 4 33" xfId="2355"/>
    <cellStyle name="Heading 4 34" xfId="2356"/>
    <cellStyle name="Heading 4 35" xfId="2357"/>
    <cellStyle name="Heading 4 36" xfId="2358"/>
    <cellStyle name="Heading 4 37" xfId="2359"/>
    <cellStyle name="Heading 4 38" xfId="2360"/>
    <cellStyle name="Heading 4 39" xfId="2361"/>
    <cellStyle name="Heading 4 4" xfId="2362"/>
    <cellStyle name="Heading 4 40" xfId="2363"/>
    <cellStyle name="Heading 4 41" xfId="2364"/>
    <cellStyle name="Heading 4 42" xfId="2365"/>
    <cellStyle name="Heading 4 43" xfId="2366"/>
    <cellStyle name="Heading 4 44" xfId="2367"/>
    <cellStyle name="Heading 4 45" xfId="2368"/>
    <cellStyle name="Heading 4 46" xfId="2369"/>
    <cellStyle name="Heading 4 47" xfId="2370"/>
    <cellStyle name="Heading 4 48" xfId="2371"/>
    <cellStyle name="Heading 4 49" xfId="2372"/>
    <cellStyle name="Heading 4 5" xfId="2373"/>
    <cellStyle name="Heading 4 50" xfId="2374"/>
    <cellStyle name="Heading 4 51" xfId="2375"/>
    <cellStyle name="Heading 4 52" xfId="2376"/>
    <cellStyle name="Heading 4 53" xfId="2377"/>
    <cellStyle name="Heading 4 54" xfId="2378"/>
    <cellStyle name="Heading 4 55" xfId="2379"/>
    <cellStyle name="Heading 4 56" xfId="2380"/>
    <cellStyle name="Heading 4 57" xfId="2381"/>
    <cellStyle name="Heading 4 58" xfId="2382"/>
    <cellStyle name="Heading 4 59" xfId="2383"/>
    <cellStyle name="Heading 4 6" xfId="2384"/>
    <cellStyle name="Heading 4 60" xfId="2385"/>
    <cellStyle name="Heading 4 61" xfId="2386"/>
    <cellStyle name="Heading 4 62" xfId="2387"/>
    <cellStyle name="Heading 4 63" xfId="2388"/>
    <cellStyle name="Heading 4 64" xfId="2389"/>
    <cellStyle name="Heading 4 65" xfId="2390"/>
    <cellStyle name="Heading 4 66" xfId="2391"/>
    <cellStyle name="Heading 4 67" xfId="2392"/>
    <cellStyle name="Heading 4 68" xfId="2393"/>
    <cellStyle name="Heading 4 69" xfId="2394"/>
    <cellStyle name="Heading 4 7" xfId="2395"/>
    <cellStyle name="Heading 4 70" xfId="2396"/>
    <cellStyle name="Heading 4 71" xfId="2397"/>
    <cellStyle name="Heading 4 72" xfId="2398"/>
    <cellStyle name="Heading 4 8" xfId="2399"/>
    <cellStyle name="Heading 4 9" xfId="2400"/>
    <cellStyle name="Hyperlink 2" xfId="2401"/>
    <cellStyle name="Hyperlink 3" xfId="2402"/>
    <cellStyle name="Input 10" xfId="2403"/>
    <cellStyle name="Input 11" xfId="2404"/>
    <cellStyle name="Input 12" xfId="2405"/>
    <cellStyle name="Input 13" xfId="2406"/>
    <cellStyle name="Input 14" xfId="2407"/>
    <cellStyle name="Input 15" xfId="2408"/>
    <cellStyle name="Input 16" xfId="2409"/>
    <cellStyle name="Input 17" xfId="2410"/>
    <cellStyle name="Input 18" xfId="2411"/>
    <cellStyle name="Input 19" xfId="2412"/>
    <cellStyle name="Input 2" xfId="2413"/>
    <cellStyle name="Input 20" xfId="2414"/>
    <cellStyle name="Input 21" xfId="2415"/>
    <cellStyle name="Input 22" xfId="2416"/>
    <cellStyle name="Input 23" xfId="2417"/>
    <cellStyle name="Input 24" xfId="2418"/>
    <cellStyle name="Input 25" xfId="2419"/>
    <cellStyle name="Input 26" xfId="2420"/>
    <cellStyle name="Input 27" xfId="2421"/>
    <cellStyle name="Input 28" xfId="2422"/>
    <cellStyle name="Input 29" xfId="2423"/>
    <cellStyle name="Input 3" xfId="2424"/>
    <cellStyle name="Input 30" xfId="2425"/>
    <cellStyle name="Input 31" xfId="2426"/>
    <cellStyle name="Input 32" xfId="2427"/>
    <cellStyle name="Input 33" xfId="2428"/>
    <cellStyle name="Input 34" xfId="2429"/>
    <cellStyle name="Input 35" xfId="2430"/>
    <cellStyle name="Input 36" xfId="2431"/>
    <cellStyle name="Input 37" xfId="2432"/>
    <cellStyle name="Input 38" xfId="2433"/>
    <cellStyle name="Input 39" xfId="2434"/>
    <cellStyle name="Input 4" xfId="2435"/>
    <cellStyle name="Input 40" xfId="2436"/>
    <cellStyle name="Input 41" xfId="2437"/>
    <cellStyle name="Input 42" xfId="2438"/>
    <cellStyle name="Input 43" xfId="2439"/>
    <cellStyle name="Input 44" xfId="2440"/>
    <cellStyle name="Input 45" xfId="2441"/>
    <cellStyle name="Input 46" xfId="2442"/>
    <cellStyle name="Input 47" xfId="2443"/>
    <cellStyle name="Input 48" xfId="2444"/>
    <cellStyle name="Input 49" xfId="2445"/>
    <cellStyle name="Input 5" xfId="2446"/>
    <cellStyle name="Input 50" xfId="2447"/>
    <cellStyle name="Input 51" xfId="2448"/>
    <cellStyle name="Input 52" xfId="2449"/>
    <cellStyle name="Input 53" xfId="2450"/>
    <cellStyle name="Input 54" xfId="2451"/>
    <cellStyle name="Input 55" xfId="2452"/>
    <cellStyle name="Input 56" xfId="2453"/>
    <cellStyle name="Input 57" xfId="2454"/>
    <cellStyle name="Input 58" xfId="2455"/>
    <cellStyle name="Input 59" xfId="2456"/>
    <cellStyle name="Input 6" xfId="2457"/>
    <cellStyle name="Input 60" xfId="2458"/>
    <cellStyle name="Input 61" xfId="2459"/>
    <cellStyle name="Input 62" xfId="2460"/>
    <cellStyle name="Input 63" xfId="2461"/>
    <cellStyle name="Input 64" xfId="2462"/>
    <cellStyle name="Input 65" xfId="2463"/>
    <cellStyle name="Input 66" xfId="2464"/>
    <cellStyle name="Input 67" xfId="2465"/>
    <cellStyle name="Input 68" xfId="2466"/>
    <cellStyle name="Input 69" xfId="2467"/>
    <cellStyle name="Input 7" xfId="2468"/>
    <cellStyle name="Input 70" xfId="2469"/>
    <cellStyle name="Input 71" xfId="2470"/>
    <cellStyle name="Input 72" xfId="2471"/>
    <cellStyle name="Input 8" xfId="2472"/>
    <cellStyle name="Input 9" xfId="2473"/>
    <cellStyle name="LabelWithTotals" xfId="2474"/>
    <cellStyle name="LineItemPrompt" xfId="2475"/>
    <cellStyle name="LineItemValue" xfId="2476"/>
    <cellStyle name="Linked Cell 10" xfId="2477"/>
    <cellStyle name="Linked Cell 11" xfId="2478"/>
    <cellStyle name="Linked Cell 12" xfId="2479"/>
    <cellStyle name="Linked Cell 13" xfId="2480"/>
    <cellStyle name="Linked Cell 14" xfId="2481"/>
    <cellStyle name="Linked Cell 15" xfId="2482"/>
    <cellStyle name="Linked Cell 16" xfId="2483"/>
    <cellStyle name="Linked Cell 17" xfId="2484"/>
    <cellStyle name="Linked Cell 18" xfId="2485"/>
    <cellStyle name="Linked Cell 19" xfId="2486"/>
    <cellStyle name="Linked Cell 2" xfId="2487"/>
    <cellStyle name="Linked Cell 20" xfId="2488"/>
    <cellStyle name="Linked Cell 21" xfId="2489"/>
    <cellStyle name="Linked Cell 22" xfId="2490"/>
    <cellStyle name="Linked Cell 23" xfId="2491"/>
    <cellStyle name="Linked Cell 24" xfId="2492"/>
    <cellStyle name="Linked Cell 25" xfId="2493"/>
    <cellStyle name="Linked Cell 26" xfId="2494"/>
    <cellStyle name="Linked Cell 27" xfId="2495"/>
    <cellStyle name="Linked Cell 28" xfId="2496"/>
    <cellStyle name="Linked Cell 29" xfId="2497"/>
    <cellStyle name="Linked Cell 3" xfId="2498"/>
    <cellStyle name="Linked Cell 30" xfId="2499"/>
    <cellStyle name="Linked Cell 31" xfId="2500"/>
    <cellStyle name="Linked Cell 32" xfId="2501"/>
    <cellStyle name="Linked Cell 33" xfId="2502"/>
    <cellStyle name="Linked Cell 34" xfId="2503"/>
    <cellStyle name="Linked Cell 35" xfId="2504"/>
    <cellStyle name="Linked Cell 36" xfId="2505"/>
    <cellStyle name="Linked Cell 37" xfId="2506"/>
    <cellStyle name="Linked Cell 38" xfId="2507"/>
    <cellStyle name="Linked Cell 39" xfId="2508"/>
    <cellStyle name="Linked Cell 4" xfId="2509"/>
    <cellStyle name="Linked Cell 40" xfId="2510"/>
    <cellStyle name="Linked Cell 41" xfId="2511"/>
    <cellStyle name="Linked Cell 42" xfId="2512"/>
    <cellStyle name="Linked Cell 43" xfId="2513"/>
    <cellStyle name="Linked Cell 44" xfId="2514"/>
    <cellStyle name="Linked Cell 45" xfId="2515"/>
    <cellStyle name="Linked Cell 46" xfId="2516"/>
    <cellStyle name="Linked Cell 47" xfId="2517"/>
    <cellStyle name="Linked Cell 48" xfId="2518"/>
    <cellStyle name="Linked Cell 49" xfId="2519"/>
    <cellStyle name="Linked Cell 5" xfId="2520"/>
    <cellStyle name="Linked Cell 50" xfId="2521"/>
    <cellStyle name="Linked Cell 51" xfId="2522"/>
    <cellStyle name="Linked Cell 52" xfId="2523"/>
    <cellStyle name="Linked Cell 53" xfId="2524"/>
    <cellStyle name="Linked Cell 54" xfId="2525"/>
    <cellStyle name="Linked Cell 55" xfId="2526"/>
    <cellStyle name="Linked Cell 56" xfId="2527"/>
    <cellStyle name="Linked Cell 57" xfId="2528"/>
    <cellStyle name="Linked Cell 58" xfId="2529"/>
    <cellStyle name="Linked Cell 59" xfId="2530"/>
    <cellStyle name="Linked Cell 6" xfId="2531"/>
    <cellStyle name="Linked Cell 60" xfId="2532"/>
    <cellStyle name="Linked Cell 61" xfId="2533"/>
    <cellStyle name="Linked Cell 62" xfId="2534"/>
    <cellStyle name="Linked Cell 63" xfId="2535"/>
    <cellStyle name="Linked Cell 64" xfId="2536"/>
    <cellStyle name="Linked Cell 65" xfId="2537"/>
    <cellStyle name="Linked Cell 66" xfId="2538"/>
    <cellStyle name="Linked Cell 67" xfId="2539"/>
    <cellStyle name="Linked Cell 68" xfId="2540"/>
    <cellStyle name="Linked Cell 69" xfId="2541"/>
    <cellStyle name="Linked Cell 7" xfId="2542"/>
    <cellStyle name="Linked Cell 70" xfId="2543"/>
    <cellStyle name="Linked Cell 71" xfId="2544"/>
    <cellStyle name="Linked Cell 72" xfId="2545"/>
    <cellStyle name="Linked Cell 8" xfId="2546"/>
    <cellStyle name="Linked Cell 9" xfId="2547"/>
    <cellStyle name="Manual Input" xfId="2548"/>
    <cellStyle name="Manual-Input" xfId="9"/>
    <cellStyle name="MonthHeader" xfId="2549"/>
    <cellStyle name="Neutral 10" xfId="2550"/>
    <cellStyle name="Neutral 11" xfId="2551"/>
    <cellStyle name="Neutral 12" xfId="2552"/>
    <cellStyle name="Neutral 13" xfId="2553"/>
    <cellStyle name="Neutral 14" xfId="2554"/>
    <cellStyle name="Neutral 15" xfId="2555"/>
    <cellStyle name="Neutral 16" xfId="2556"/>
    <cellStyle name="Neutral 17" xfId="2557"/>
    <cellStyle name="Neutral 18" xfId="2558"/>
    <cellStyle name="Neutral 19" xfId="2559"/>
    <cellStyle name="Neutral 2" xfId="2560"/>
    <cellStyle name="Neutral 20" xfId="2561"/>
    <cellStyle name="Neutral 21" xfId="2562"/>
    <cellStyle name="Neutral 22" xfId="2563"/>
    <cellStyle name="Neutral 23" xfId="2564"/>
    <cellStyle name="Neutral 24" xfId="2565"/>
    <cellStyle name="Neutral 25" xfId="2566"/>
    <cellStyle name="Neutral 26" xfId="2567"/>
    <cellStyle name="Neutral 27" xfId="2568"/>
    <cellStyle name="Neutral 28" xfId="2569"/>
    <cellStyle name="Neutral 29" xfId="2570"/>
    <cellStyle name="Neutral 3" xfId="2571"/>
    <cellStyle name="Neutral 30" xfId="2572"/>
    <cellStyle name="Neutral 31" xfId="2573"/>
    <cellStyle name="Neutral 32" xfId="2574"/>
    <cellStyle name="Neutral 33" xfId="2575"/>
    <cellStyle name="Neutral 34" xfId="2576"/>
    <cellStyle name="Neutral 35" xfId="2577"/>
    <cellStyle name="Neutral 36" xfId="2578"/>
    <cellStyle name="Neutral 37" xfId="2579"/>
    <cellStyle name="Neutral 38" xfId="2580"/>
    <cellStyle name="Neutral 39" xfId="2581"/>
    <cellStyle name="Neutral 4" xfId="2582"/>
    <cellStyle name="Neutral 40" xfId="2583"/>
    <cellStyle name="Neutral 41" xfId="2584"/>
    <cellStyle name="Neutral 42" xfId="2585"/>
    <cellStyle name="Neutral 43" xfId="2586"/>
    <cellStyle name="Neutral 44" xfId="2587"/>
    <cellStyle name="Neutral 45" xfId="2588"/>
    <cellStyle name="Neutral 46" xfId="2589"/>
    <cellStyle name="Neutral 47" xfId="2590"/>
    <cellStyle name="Neutral 48" xfId="2591"/>
    <cellStyle name="Neutral 49" xfId="2592"/>
    <cellStyle name="Neutral 5" xfId="2593"/>
    <cellStyle name="Neutral 50" xfId="2594"/>
    <cellStyle name="Neutral 51" xfId="2595"/>
    <cellStyle name="Neutral 52" xfId="2596"/>
    <cellStyle name="Neutral 53" xfId="2597"/>
    <cellStyle name="Neutral 54" xfId="2598"/>
    <cellStyle name="Neutral 55" xfId="2599"/>
    <cellStyle name="Neutral 56" xfId="2600"/>
    <cellStyle name="Neutral 57" xfId="2601"/>
    <cellStyle name="Neutral 58" xfId="2602"/>
    <cellStyle name="Neutral 59" xfId="2603"/>
    <cellStyle name="Neutral 6" xfId="2604"/>
    <cellStyle name="Neutral 60" xfId="2605"/>
    <cellStyle name="Neutral 61" xfId="2606"/>
    <cellStyle name="Neutral 62" xfId="2607"/>
    <cellStyle name="Neutral 63" xfId="2608"/>
    <cellStyle name="Neutral 64" xfId="2609"/>
    <cellStyle name="Neutral 65" xfId="2610"/>
    <cellStyle name="Neutral 66" xfId="2611"/>
    <cellStyle name="Neutral 67" xfId="2612"/>
    <cellStyle name="Neutral 68" xfId="2613"/>
    <cellStyle name="Neutral 69" xfId="2614"/>
    <cellStyle name="Neutral 7" xfId="2615"/>
    <cellStyle name="Neutral 70" xfId="2616"/>
    <cellStyle name="Neutral 71" xfId="2617"/>
    <cellStyle name="Neutral 72" xfId="2618"/>
    <cellStyle name="Neutral 8" xfId="2619"/>
    <cellStyle name="Neutral 9" xfId="2620"/>
    <cellStyle name="Normal" xfId="0" builtinId="0"/>
    <cellStyle name="Normal 10" xfId="10"/>
    <cellStyle name="Normal 11" xfId="2621"/>
    <cellStyle name="Normal 12" xfId="11"/>
    <cellStyle name="Normal 13" xfId="12"/>
    <cellStyle name="Normal 14" xfId="2622"/>
    <cellStyle name="Normal 15" xfId="2623"/>
    <cellStyle name="Normal 16" xfId="2624"/>
    <cellStyle name="Normal 17" xfId="2625"/>
    <cellStyle name="Normal 18" xfId="2626"/>
    <cellStyle name="Normal 19" xfId="2627"/>
    <cellStyle name="Normal 2" xfId="13"/>
    <cellStyle name="Normal 2 2" xfId="14"/>
    <cellStyle name="Normal 2 3" xfId="15"/>
    <cellStyle name="Normal 2 3 2" xfId="2628"/>
    <cellStyle name="Normal 2 4" xfId="26"/>
    <cellStyle name="Normal 2 5" xfId="2629"/>
    <cellStyle name="Normal 2_Gas CBR Summary" xfId="2630"/>
    <cellStyle name="Normal 20" xfId="2631"/>
    <cellStyle name="Normal 21" xfId="2632"/>
    <cellStyle name="Normal 22" xfId="2633"/>
    <cellStyle name="Normal 23" xfId="2634"/>
    <cellStyle name="Normal 24" xfId="2635"/>
    <cellStyle name="Normal 25" xfId="2636"/>
    <cellStyle name="Normal 26" xfId="2637"/>
    <cellStyle name="Normal 27" xfId="2638"/>
    <cellStyle name="Normal 28" xfId="2639"/>
    <cellStyle name="Normal 29" xfId="2640"/>
    <cellStyle name="Normal 3" xfId="16"/>
    <cellStyle name="Normal 3 2" xfId="2641"/>
    <cellStyle name="Normal 3_Gas CBR Summary" xfId="2642"/>
    <cellStyle name="Normal 30" xfId="2643"/>
    <cellStyle name="Normal 31" xfId="2644"/>
    <cellStyle name="Normal 32" xfId="2645"/>
    <cellStyle name="Normal 33" xfId="2646"/>
    <cellStyle name="Normal 34" xfId="2647"/>
    <cellStyle name="Normal 35" xfId="2648"/>
    <cellStyle name="Normal 36" xfId="2649"/>
    <cellStyle name="Normal 37" xfId="2650"/>
    <cellStyle name="Normal 38" xfId="2651"/>
    <cellStyle name="Normal 39" xfId="2652"/>
    <cellStyle name="Normal 4" xfId="2653"/>
    <cellStyle name="Normal 4 2" xfId="2654"/>
    <cellStyle name="Normal 40" xfId="2655"/>
    <cellStyle name="Normal 40 2" xfId="2656"/>
    <cellStyle name="Normal 41" xfId="2657"/>
    <cellStyle name="Normal 42" xfId="2658"/>
    <cellStyle name="Normal 43" xfId="2659"/>
    <cellStyle name="Normal 44" xfId="2660"/>
    <cellStyle name="Normal 45" xfId="2661"/>
    <cellStyle name="Normal 46" xfId="2662"/>
    <cellStyle name="Normal 47" xfId="2663"/>
    <cellStyle name="Normal 48" xfId="2664"/>
    <cellStyle name="Normal 49" xfId="2665"/>
    <cellStyle name="Normal 5" xfId="17"/>
    <cellStyle name="Normal 5 2" xfId="2666"/>
    <cellStyle name="Normal 5 2 2" xfId="2667"/>
    <cellStyle name="Normal 5 2 2 2" xfId="2668"/>
    <cellStyle name="Normal 50" xfId="2669"/>
    <cellStyle name="Normal 50 2" xfId="2670"/>
    <cellStyle name="Normal 51" xfId="2671"/>
    <cellStyle name="Normal 52" xfId="2672"/>
    <cellStyle name="Normal 53" xfId="2673"/>
    <cellStyle name="Normal 54" xfId="2674"/>
    <cellStyle name="Normal 55" xfId="2675"/>
    <cellStyle name="Normal 56" xfId="2676"/>
    <cellStyle name="Normal 57" xfId="2677"/>
    <cellStyle name="Normal 58" xfId="2678"/>
    <cellStyle name="Normal 59" xfId="2679"/>
    <cellStyle name="Normal 6" xfId="18"/>
    <cellStyle name="Normal 60" xfId="2680"/>
    <cellStyle name="Normal 60 2" xfId="2681"/>
    <cellStyle name="Normal 61" xfId="2682"/>
    <cellStyle name="Normal 62" xfId="2683"/>
    <cellStyle name="Normal 63" xfId="2684"/>
    <cellStyle name="Normal 64" xfId="2685"/>
    <cellStyle name="Normal 65" xfId="2686"/>
    <cellStyle name="Normal 66" xfId="2687"/>
    <cellStyle name="Normal 66 2" xfId="2688"/>
    <cellStyle name="Normal 67" xfId="2689"/>
    <cellStyle name="Normal 68" xfId="2690"/>
    <cellStyle name="Normal 69" xfId="2691"/>
    <cellStyle name="Normal 7" xfId="19"/>
    <cellStyle name="Normal 7 2" xfId="2692"/>
    <cellStyle name="Normal 7 2 2" xfId="2693"/>
    <cellStyle name="Normal 70" xfId="2694"/>
    <cellStyle name="Normal 71" xfId="2695"/>
    <cellStyle name="Normal 72" xfId="2696"/>
    <cellStyle name="Normal 73" xfId="2697"/>
    <cellStyle name="Normal 74" xfId="2698"/>
    <cellStyle name="Normal 75" xfId="2699"/>
    <cellStyle name="Normal 76" xfId="2700"/>
    <cellStyle name="Normal 77" xfId="2701"/>
    <cellStyle name="Normal 8" xfId="20"/>
    <cellStyle name="Normal 9" xfId="21"/>
    <cellStyle name="Normal_DFIT-WaEle_SUM" xfId="5"/>
    <cellStyle name="Normal_IDGas6_97" xfId="3"/>
    <cellStyle name="Normal_WAElec6_97" xfId="2"/>
    <cellStyle name="Note 10" xfId="2702"/>
    <cellStyle name="Note 11" xfId="2703"/>
    <cellStyle name="Note 12" xfId="2704"/>
    <cellStyle name="Note 13" xfId="2705"/>
    <cellStyle name="Note 14" xfId="2706"/>
    <cellStyle name="Note 15" xfId="2707"/>
    <cellStyle name="Note 16" xfId="2708"/>
    <cellStyle name="Note 17" xfId="2709"/>
    <cellStyle name="Note 18" xfId="2710"/>
    <cellStyle name="Note 19" xfId="2711"/>
    <cellStyle name="Note 2" xfId="2712"/>
    <cellStyle name="Note 20" xfId="2713"/>
    <cellStyle name="Note 21" xfId="2714"/>
    <cellStyle name="Note 22" xfId="2715"/>
    <cellStyle name="Note 23" xfId="2716"/>
    <cellStyle name="Note 24" xfId="2717"/>
    <cellStyle name="Note 25" xfId="2718"/>
    <cellStyle name="Note 26" xfId="2719"/>
    <cellStyle name="Note 27" xfId="2720"/>
    <cellStyle name="Note 28" xfId="2721"/>
    <cellStyle name="Note 29" xfId="2722"/>
    <cellStyle name="Note 3" xfId="2723"/>
    <cellStyle name="Note 30" xfId="2724"/>
    <cellStyle name="Note 31" xfId="2725"/>
    <cellStyle name="Note 32" xfId="2726"/>
    <cellStyle name="Note 33" xfId="2727"/>
    <cellStyle name="Note 34" xfId="2728"/>
    <cellStyle name="Note 35" xfId="2729"/>
    <cellStyle name="Note 36" xfId="2730"/>
    <cellStyle name="Note 37" xfId="2731"/>
    <cellStyle name="Note 38" xfId="2732"/>
    <cellStyle name="Note 39" xfId="2733"/>
    <cellStyle name="Note 4" xfId="2734"/>
    <cellStyle name="Note 40" xfId="2735"/>
    <cellStyle name="Note 41" xfId="2736"/>
    <cellStyle name="Note 42" xfId="2737"/>
    <cellStyle name="Note 43" xfId="2738"/>
    <cellStyle name="Note 44" xfId="2739"/>
    <cellStyle name="Note 45" xfId="2740"/>
    <cellStyle name="Note 46" xfId="2741"/>
    <cellStyle name="Note 47" xfId="2742"/>
    <cellStyle name="Note 48" xfId="2743"/>
    <cellStyle name="Note 49" xfId="2744"/>
    <cellStyle name="Note 5" xfId="2745"/>
    <cellStyle name="Note 50" xfId="2746"/>
    <cellStyle name="Note 51" xfId="2747"/>
    <cellStyle name="Note 52" xfId="2748"/>
    <cellStyle name="Note 53" xfId="2749"/>
    <cellStyle name="Note 54" xfId="2750"/>
    <cellStyle name="Note 55" xfId="2751"/>
    <cellStyle name="Note 56" xfId="2752"/>
    <cellStyle name="Note 57" xfId="2753"/>
    <cellStyle name="Note 58" xfId="2754"/>
    <cellStyle name="Note 59" xfId="2755"/>
    <cellStyle name="Note 6" xfId="2756"/>
    <cellStyle name="Note 60" xfId="2757"/>
    <cellStyle name="Note 61" xfId="2758"/>
    <cellStyle name="Note 62" xfId="2759"/>
    <cellStyle name="Note 63" xfId="2760"/>
    <cellStyle name="Note 64" xfId="2761"/>
    <cellStyle name="Note 65" xfId="2762"/>
    <cellStyle name="Note 66" xfId="2763"/>
    <cellStyle name="Note 67" xfId="2764"/>
    <cellStyle name="Note 68" xfId="2765"/>
    <cellStyle name="Note 69" xfId="2766"/>
    <cellStyle name="Note 7" xfId="2767"/>
    <cellStyle name="Note 70" xfId="2768"/>
    <cellStyle name="Note 71" xfId="2769"/>
    <cellStyle name="Note 72" xfId="2770"/>
    <cellStyle name="Note 8" xfId="2771"/>
    <cellStyle name="Note 9" xfId="2772"/>
    <cellStyle name="Output 10" xfId="2773"/>
    <cellStyle name="Output 11" xfId="2774"/>
    <cellStyle name="Output 12" xfId="2775"/>
    <cellStyle name="Output 13" xfId="2776"/>
    <cellStyle name="Output 14" xfId="2777"/>
    <cellStyle name="Output 15" xfId="2778"/>
    <cellStyle name="Output 16" xfId="2779"/>
    <cellStyle name="Output 17" xfId="2780"/>
    <cellStyle name="Output 18" xfId="2781"/>
    <cellStyle name="Output 19" xfId="2782"/>
    <cellStyle name="Output 2" xfId="2783"/>
    <cellStyle name="Output 20" xfId="2784"/>
    <cellStyle name="Output 21" xfId="2785"/>
    <cellStyle name="Output 22" xfId="2786"/>
    <cellStyle name="Output 23" xfId="2787"/>
    <cellStyle name="Output 24" xfId="2788"/>
    <cellStyle name="Output 25" xfId="2789"/>
    <cellStyle name="Output 26" xfId="2790"/>
    <cellStyle name="Output 27" xfId="2791"/>
    <cellStyle name="Output 28" xfId="2792"/>
    <cellStyle name="Output 29" xfId="2793"/>
    <cellStyle name="Output 3" xfId="2794"/>
    <cellStyle name="Output 30" xfId="2795"/>
    <cellStyle name="Output 31" xfId="2796"/>
    <cellStyle name="Output 32" xfId="2797"/>
    <cellStyle name="Output 33" xfId="2798"/>
    <cellStyle name="Output 34" xfId="2799"/>
    <cellStyle name="Output 35" xfId="2800"/>
    <cellStyle name="Output 36" xfId="2801"/>
    <cellStyle name="Output 37" xfId="2802"/>
    <cellStyle name="Output 38" xfId="2803"/>
    <cellStyle name="Output 39" xfId="2804"/>
    <cellStyle name="Output 4" xfId="2805"/>
    <cellStyle name="Output 40" xfId="2806"/>
    <cellStyle name="Output 41" xfId="2807"/>
    <cellStyle name="Output 42" xfId="2808"/>
    <cellStyle name="Output 43" xfId="2809"/>
    <cellStyle name="Output 44" xfId="2810"/>
    <cellStyle name="Output 45" xfId="2811"/>
    <cellStyle name="Output 46" xfId="2812"/>
    <cellStyle name="Output 47" xfId="2813"/>
    <cellStyle name="Output 48" xfId="2814"/>
    <cellStyle name="Output 49" xfId="2815"/>
    <cellStyle name="Output 5" xfId="2816"/>
    <cellStyle name="Output 50" xfId="2817"/>
    <cellStyle name="Output 51" xfId="2818"/>
    <cellStyle name="Output 52" xfId="2819"/>
    <cellStyle name="Output 53" xfId="2820"/>
    <cellStyle name="Output 54" xfId="2821"/>
    <cellStyle name="Output 55" xfId="2822"/>
    <cellStyle name="Output 56" xfId="2823"/>
    <cellStyle name="Output 57" xfId="2824"/>
    <cellStyle name="Output 58" xfId="2825"/>
    <cellStyle name="Output 59" xfId="2826"/>
    <cellStyle name="Output 6" xfId="2827"/>
    <cellStyle name="Output 60" xfId="2828"/>
    <cellStyle name="Output 61" xfId="2829"/>
    <cellStyle name="Output 62" xfId="2830"/>
    <cellStyle name="Output 63" xfId="2831"/>
    <cellStyle name="Output 64" xfId="2832"/>
    <cellStyle name="Output 65" xfId="2833"/>
    <cellStyle name="Output 66" xfId="2834"/>
    <cellStyle name="Output 67" xfId="2835"/>
    <cellStyle name="Output 68" xfId="2836"/>
    <cellStyle name="Output 69" xfId="2837"/>
    <cellStyle name="Output 7" xfId="2838"/>
    <cellStyle name="Output 70" xfId="2839"/>
    <cellStyle name="Output 71" xfId="2840"/>
    <cellStyle name="Output 72" xfId="2841"/>
    <cellStyle name="Output 8" xfId="2842"/>
    <cellStyle name="Output 9" xfId="2843"/>
    <cellStyle name="OUTPUT AMOUNTS" xfId="22"/>
    <cellStyle name="OUTPUT AMOUNTS 2" xfId="2844"/>
    <cellStyle name="Output Column Headings" xfId="2845"/>
    <cellStyle name="OUTPUT LINE ITEMS" xfId="23"/>
    <cellStyle name="Output Report Heading" xfId="2846"/>
    <cellStyle name="Output Report Title" xfId="2847"/>
    <cellStyle name="Percent" xfId="1" builtinId="5"/>
    <cellStyle name="Percent 2" xfId="24"/>
    <cellStyle name="Percent 2 2" xfId="27"/>
    <cellStyle name="Percent 3" xfId="25"/>
    <cellStyle name="Percent 3 2" xfId="2848"/>
    <cellStyle name="Percent 4" xfId="2849"/>
    <cellStyle name="Percent 5" xfId="2850"/>
    <cellStyle name="Percent 6" xfId="2851"/>
    <cellStyle name="Percent 7" xfId="2852"/>
    <cellStyle name="Percent 8" xfId="2853"/>
    <cellStyle name="Percent 9" xfId="2854"/>
    <cellStyle name="QtrHeader" xfId="2855"/>
    <cellStyle name="ReportTitlePrompt" xfId="2856"/>
    <cellStyle name="ReportTitleValue" xfId="2857"/>
    <cellStyle name="RowAcctAbovePrompt" xfId="2858"/>
    <cellStyle name="RowAcctSOBAbovePrompt" xfId="2859"/>
    <cellStyle name="RowAcctSOBValue" xfId="2860"/>
    <cellStyle name="RowAcctValue" xfId="2861"/>
    <cellStyle name="RowAttrAbovePrompt" xfId="2862"/>
    <cellStyle name="RowAttrValue" xfId="2863"/>
    <cellStyle name="RowColSetAbovePrompt" xfId="2864"/>
    <cellStyle name="RowColSetLeftPrompt" xfId="2865"/>
    <cellStyle name="RowColSetValue" xfId="2866"/>
    <cellStyle name="RowLeftPrompt" xfId="2867"/>
    <cellStyle name="SampleUsingFormatMask" xfId="2868"/>
    <cellStyle name="SampleWithNoFormatMask" xfId="2869"/>
    <cellStyle name="Thousands" xfId="2870"/>
    <cellStyle name="Total 10" xfId="2871"/>
    <cellStyle name="Total 11" xfId="2872"/>
    <cellStyle name="Total 12" xfId="2873"/>
    <cellStyle name="Total 13" xfId="2874"/>
    <cellStyle name="Total 14" xfId="2875"/>
    <cellStyle name="Total 15" xfId="2876"/>
    <cellStyle name="Total 16" xfId="2877"/>
    <cellStyle name="Total 17" xfId="2878"/>
    <cellStyle name="Total 18" xfId="2879"/>
    <cellStyle name="Total 19" xfId="2880"/>
    <cellStyle name="Total 2" xfId="2881"/>
    <cellStyle name="Total 20" xfId="2882"/>
    <cellStyle name="Total 21" xfId="2883"/>
    <cellStyle name="Total 22" xfId="2884"/>
    <cellStyle name="Total 23" xfId="2885"/>
    <cellStyle name="Total 24" xfId="2886"/>
    <cellStyle name="Total 25" xfId="2887"/>
    <cellStyle name="Total 26" xfId="2888"/>
    <cellStyle name="Total 27" xfId="2889"/>
    <cellStyle name="Total 28" xfId="2890"/>
    <cellStyle name="Total 29" xfId="2891"/>
    <cellStyle name="Total 3" xfId="2892"/>
    <cellStyle name="Total 30" xfId="2893"/>
    <cellStyle name="Total 31" xfId="2894"/>
    <cellStyle name="Total 32" xfId="2895"/>
    <cellStyle name="Total 33" xfId="2896"/>
    <cellStyle name="Total 34" xfId="2897"/>
    <cellStyle name="Total 35" xfId="2898"/>
    <cellStyle name="Total 36" xfId="2899"/>
    <cellStyle name="Total 37" xfId="2900"/>
    <cellStyle name="Total 38" xfId="2901"/>
    <cellStyle name="Total 39" xfId="2902"/>
    <cellStyle name="Total 4" xfId="2903"/>
    <cellStyle name="Total 40" xfId="2904"/>
    <cellStyle name="Total 41" xfId="2905"/>
    <cellStyle name="Total 42" xfId="2906"/>
    <cellStyle name="Total 43" xfId="2907"/>
    <cellStyle name="Total 44" xfId="2908"/>
    <cellStyle name="Total 45" xfId="2909"/>
    <cellStyle name="Total 46" xfId="2910"/>
    <cellStyle name="Total 47" xfId="2911"/>
    <cellStyle name="Total 48" xfId="2912"/>
    <cellStyle name="Total 49" xfId="2913"/>
    <cellStyle name="Total 5" xfId="2914"/>
    <cellStyle name="Total 50" xfId="2915"/>
    <cellStyle name="Total 51" xfId="2916"/>
    <cellStyle name="Total 52" xfId="2917"/>
    <cellStyle name="Total 53" xfId="2918"/>
    <cellStyle name="Total 54" xfId="2919"/>
    <cellStyle name="Total 55" xfId="2920"/>
    <cellStyle name="Total 56" xfId="2921"/>
    <cellStyle name="Total 57" xfId="2922"/>
    <cellStyle name="Total 58" xfId="2923"/>
    <cellStyle name="Total 59" xfId="2924"/>
    <cellStyle name="Total 6" xfId="2925"/>
    <cellStyle name="Total 60" xfId="2926"/>
    <cellStyle name="Total 61" xfId="2927"/>
    <cellStyle name="Total 62" xfId="2928"/>
    <cellStyle name="Total 63" xfId="2929"/>
    <cellStyle name="Total 64" xfId="2930"/>
    <cellStyle name="Total 65" xfId="2931"/>
    <cellStyle name="Total 66" xfId="2932"/>
    <cellStyle name="Total 67" xfId="2933"/>
    <cellStyle name="Total 68" xfId="2934"/>
    <cellStyle name="Total 69" xfId="2935"/>
    <cellStyle name="Total 7" xfId="2936"/>
    <cellStyle name="Total 70" xfId="2937"/>
    <cellStyle name="Total 71" xfId="2938"/>
    <cellStyle name="Total 72" xfId="2939"/>
    <cellStyle name="Total 8" xfId="2940"/>
    <cellStyle name="Total 9" xfId="2941"/>
    <cellStyle name="UploadThisRowValue" xfId="2942"/>
    <cellStyle name="Warning Text 10" xfId="2943"/>
    <cellStyle name="Warning Text 11" xfId="2944"/>
    <cellStyle name="Warning Text 12" xfId="2945"/>
    <cellStyle name="Warning Text 13" xfId="2946"/>
    <cellStyle name="Warning Text 14" xfId="2947"/>
    <cellStyle name="Warning Text 15" xfId="2948"/>
    <cellStyle name="Warning Text 16" xfId="2949"/>
    <cellStyle name="Warning Text 17" xfId="2950"/>
    <cellStyle name="Warning Text 18" xfId="2951"/>
    <cellStyle name="Warning Text 19" xfId="2952"/>
    <cellStyle name="Warning Text 2" xfId="2953"/>
    <cellStyle name="Warning Text 20" xfId="2954"/>
    <cellStyle name="Warning Text 21" xfId="2955"/>
    <cellStyle name="Warning Text 22" xfId="2956"/>
    <cellStyle name="Warning Text 23" xfId="2957"/>
    <cellStyle name="Warning Text 24" xfId="2958"/>
    <cellStyle name="Warning Text 25" xfId="2959"/>
    <cellStyle name="Warning Text 26" xfId="2960"/>
    <cellStyle name="Warning Text 27" xfId="2961"/>
    <cellStyle name="Warning Text 28" xfId="2962"/>
    <cellStyle name="Warning Text 29" xfId="2963"/>
    <cellStyle name="Warning Text 3" xfId="2964"/>
    <cellStyle name="Warning Text 30" xfId="2965"/>
    <cellStyle name="Warning Text 31" xfId="2966"/>
    <cellStyle name="Warning Text 32" xfId="2967"/>
    <cellStyle name="Warning Text 33" xfId="2968"/>
    <cellStyle name="Warning Text 34" xfId="2969"/>
    <cellStyle name="Warning Text 35" xfId="2970"/>
    <cellStyle name="Warning Text 36" xfId="2971"/>
    <cellStyle name="Warning Text 37" xfId="2972"/>
    <cellStyle name="Warning Text 38" xfId="2973"/>
    <cellStyle name="Warning Text 39" xfId="2974"/>
    <cellStyle name="Warning Text 4" xfId="2975"/>
    <cellStyle name="Warning Text 40" xfId="2976"/>
    <cellStyle name="Warning Text 41" xfId="2977"/>
    <cellStyle name="Warning Text 42" xfId="2978"/>
    <cellStyle name="Warning Text 43" xfId="2979"/>
    <cellStyle name="Warning Text 44" xfId="2980"/>
    <cellStyle name="Warning Text 45" xfId="2981"/>
    <cellStyle name="Warning Text 46" xfId="2982"/>
    <cellStyle name="Warning Text 47" xfId="2983"/>
    <cellStyle name="Warning Text 48" xfId="2984"/>
    <cellStyle name="Warning Text 49" xfId="2985"/>
    <cellStyle name="Warning Text 5" xfId="2986"/>
    <cellStyle name="Warning Text 50" xfId="2987"/>
    <cellStyle name="Warning Text 51" xfId="2988"/>
    <cellStyle name="Warning Text 52" xfId="2989"/>
    <cellStyle name="Warning Text 53" xfId="2990"/>
    <cellStyle name="Warning Text 54" xfId="2991"/>
    <cellStyle name="Warning Text 55" xfId="2992"/>
    <cellStyle name="Warning Text 56" xfId="2993"/>
    <cellStyle name="Warning Text 57" xfId="2994"/>
    <cellStyle name="Warning Text 58" xfId="2995"/>
    <cellStyle name="Warning Text 59" xfId="2996"/>
    <cellStyle name="Warning Text 6" xfId="2997"/>
    <cellStyle name="Warning Text 60" xfId="2998"/>
    <cellStyle name="Warning Text 61" xfId="2999"/>
    <cellStyle name="Warning Text 62" xfId="3000"/>
    <cellStyle name="Warning Text 63" xfId="3001"/>
    <cellStyle name="Warning Text 64" xfId="3002"/>
    <cellStyle name="Warning Text 65" xfId="3003"/>
    <cellStyle name="Warning Text 66" xfId="3004"/>
    <cellStyle name="Warning Text 67" xfId="3005"/>
    <cellStyle name="Warning Text 68" xfId="3006"/>
    <cellStyle name="Warning Text 69" xfId="3007"/>
    <cellStyle name="Warning Text 7" xfId="3008"/>
    <cellStyle name="Warning Text 70" xfId="3009"/>
    <cellStyle name="Warning Text 71" xfId="3010"/>
    <cellStyle name="Warning Text 72" xfId="3011"/>
    <cellStyle name="Warning Text 8" xfId="3012"/>
    <cellStyle name="Warning Text 9" xfId="3013"/>
    <cellStyle name="YrHeader" xfId="30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breda/AppData/Local/Temp/Temp1_Staff_DR_166%20Attachments.zip/Copy%20of%20Staff_DR_166-Attachment%20G%20Gas%2020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breda/Documents/Avista%20GRC%20UE-120436/Commission%20Basis%20Reports/Copy%20of%20Staff_DR_166-Attachment%20I%20Gas%202011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breda/My%20Documents/Avista%20GRC%20UE-120436/Company%20Workpapers%20and%20Testimony/N.%20UE__Andrews%20Electric%20WPs%20(AVA-Apr2012)/3.02%20PF%20-%20Labor%20Non-Exec/Downloads/Total%20Labor%20for%20Pension-Medic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heresa\ROO\200912\200912%20ELECTRIC-12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CASE\OPEN%20RATECASES\Avista%20GRC%202012%20UE-120436%20&amp;%20UG-120437\Company\Company%20Workpapers\P.%20UE__Ehrbar%20Workpapers%20(AVA-Apr2012)\Ehrbar%20Electric%20Workpaper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ana%20Crapp/Local%20Settings/Temporary%20Internet%20Files/OLK47/From%20Avista/v16%20Electric%20Revenue%202012-2016%20-%20Res%20Exchang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10%20Forecast/04%20Apr/RA%20APR6%206-08-1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RESULTS%20OF%20OPERATIONS\ROO%2012\98\roo%20databas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Budg%20&amp;%20Forecast%20-%20Forecast/2010%20Forecast/01%20Jan/RA%20JAN4%203-1-1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CASE\OPEN%20RATECASES\Avista%20GRC%202012%20UE-120436%20&amp;%20UG-120437\Responses\Avista%20to%20Staff\1-304\1-200\163-166\165\Staff_DR_165-Attachment%20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ana%20Crapp/Local%20Settings/Temporary%20Internet%20Files/OLK47/From%20Avista/WA%20Elec%20Revenue%20-%20wo%20schedule%20shift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ana%20Crapp/Local%20Settings/Temporary%20Internet%20Files/OLK47/From%20Avista/2012%20WA%20Electric%20CBR%20Model%20%20(revised%20FI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ed-Data"/>
      <sheetName val="DATA"/>
      <sheetName val="SFAS143Adj"/>
      <sheetName val="G-CHK"/>
      <sheetName val="G-ALL"/>
      <sheetName val="G-OPS"/>
      <sheetName val="G-804"/>
      <sheetName val="G-903"/>
      <sheetName val="G-908"/>
      <sheetName val="G-FIT"/>
      <sheetName val="G-SCH"/>
      <sheetName val="G-DTE"/>
      <sheetName val="G-INT"/>
      <sheetName val="G-OTX"/>
      <sheetName val="G-PLT"/>
      <sheetName val="G-APL"/>
      <sheetName val="C-AMT"/>
      <sheetName val="C-DEP"/>
      <sheetName val="C-GPL"/>
      <sheetName val="C-ADP"/>
      <sheetName val="G-ADP"/>
      <sheetName val="C-IPL"/>
      <sheetName val="C-AAM"/>
      <sheetName val="G-CAM"/>
      <sheetName val="C-DTX"/>
      <sheetName val="G-ROR"/>
    </sheetNames>
    <sheetDataSet>
      <sheetData sheetId="0">
        <row r="8">
          <cell r="H8">
            <v>10447000</v>
          </cell>
          <cell r="I8">
            <v>-21004982.640000001</v>
          </cell>
          <cell r="J8">
            <v>-21004982.640000001</v>
          </cell>
          <cell r="K8">
            <v>0</v>
          </cell>
          <cell r="L8">
            <v>0</v>
          </cell>
          <cell r="M8">
            <v>0</v>
          </cell>
        </row>
        <row r="9">
          <cell r="H9">
            <v>20447000</v>
          </cell>
          <cell r="I9">
            <v>-256319130.56</v>
          </cell>
          <cell r="J9">
            <v>-256319130.56</v>
          </cell>
          <cell r="K9">
            <v>0</v>
          </cell>
          <cell r="L9">
            <v>0</v>
          </cell>
          <cell r="M9">
            <v>0</v>
          </cell>
        </row>
        <row r="10">
          <cell r="H10">
            <v>10454000</v>
          </cell>
          <cell r="I10">
            <v>-348349.57</v>
          </cell>
          <cell r="J10">
            <v>-1822</v>
          </cell>
          <cell r="K10">
            <v>-233288.77</v>
          </cell>
          <cell r="L10">
            <v>-113238.8</v>
          </cell>
          <cell r="M10">
            <v>0</v>
          </cell>
        </row>
        <row r="11">
          <cell r="H11">
            <v>20454000</v>
          </cell>
          <cell r="I11">
            <v>-2797559.9</v>
          </cell>
          <cell r="J11">
            <v>-61256.480000000003</v>
          </cell>
          <cell r="K11">
            <v>-1864849.41</v>
          </cell>
          <cell r="L11">
            <v>-871454.01</v>
          </cell>
          <cell r="M11">
            <v>0</v>
          </cell>
        </row>
        <row r="12">
          <cell r="H12">
            <v>10456000</v>
          </cell>
          <cell r="I12">
            <v>-12737697.24</v>
          </cell>
          <cell r="J12">
            <v>-12726272.52</v>
          </cell>
          <cell r="K12">
            <v>-7801.95</v>
          </cell>
          <cell r="L12">
            <v>-3622.77</v>
          </cell>
          <cell r="M12">
            <v>0</v>
          </cell>
        </row>
        <row r="13">
          <cell r="H13">
            <v>20456000</v>
          </cell>
          <cell r="I13">
            <v>-125648199.14</v>
          </cell>
          <cell r="J13">
            <v>-125500834.81</v>
          </cell>
          <cell r="K13">
            <v>-101052.19</v>
          </cell>
          <cell r="L13">
            <v>-46312.14</v>
          </cell>
          <cell r="M13">
            <v>0</v>
          </cell>
        </row>
        <row r="14">
          <cell r="H14">
            <v>10499000</v>
          </cell>
          <cell r="I14">
            <v>-3498580</v>
          </cell>
          <cell r="J14">
            <v>0</v>
          </cell>
          <cell r="K14">
            <v>-2778842</v>
          </cell>
          <cell r="L14">
            <v>-719738</v>
          </cell>
          <cell r="M14">
            <v>0</v>
          </cell>
        </row>
        <row r="15">
          <cell r="H15">
            <v>20499000</v>
          </cell>
          <cell r="I15">
            <v>2232531</v>
          </cell>
          <cell r="J15">
            <v>0</v>
          </cell>
          <cell r="K15">
            <v>2425955</v>
          </cell>
          <cell r="L15">
            <v>-193424</v>
          </cell>
          <cell r="M15">
            <v>0</v>
          </cell>
        </row>
        <row r="16">
          <cell r="H16">
            <v>10501000</v>
          </cell>
          <cell r="I16">
            <v>2784113.86</v>
          </cell>
          <cell r="J16">
            <v>2784113.86</v>
          </cell>
          <cell r="K16">
            <v>0</v>
          </cell>
          <cell r="L16">
            <v>0</v>
          </cell>
          <cell r="M16">
            <v>0</v>
          </cell>
        </row>
        <row r="17">
          <cell r="H17">
            <v>20501000</v>
          </cell>
          <cell r="I17">
            <v>28352581.600000001</v>
          </cell>
          <cell r="J17">
            <v>28352581.600000001</v>
          </cell>
          <cell r="K17">
            <v>0</v>
          </cell>
          <cell r="L17">
            <v>0</v>
          </cell>
          <cell r="M17">
            <v>0</v>
          </cell>
        </row>
        <row r="18">
          <cell r="H18">
            <v>10537000</v>
          </cell>
          <cell r="I18">
            <v>536561.49</v>
          </cell>
          <cell r="J18">
            <v>217090.48</v>
          </cell>
          <cell r="K18">
            <v>192584.46</v>
          </cell>
          <cell r="L18">
            <v>126886.55</v>
          </cell>
          <cell r="M18">
            <v>0</v>
          </cell>
        </row>
        <row r="19">
          <cell r="H19">
            <v>20537000</v>
          </cell>
          <cell r="I19">
            <v>5932976.6799999997</v>
          </cell>
          <cell r="J19">
            <v>1703744.67</v>
          </cell>
          <cell r="K19">
            <v>2733152.28</v>
          </cell>
          <cell r="L19">
            <v>1496079.73</v>
          </cell>
          <cell r="M19">
            <v>0</v>
          </cell>
        </row>
        <row r="20">
          <cell r="H20">
            <v>10545000</v>
          </cell>
          <cell r="I20">
            <v>38708.39</v>
          </cell>
          <cell r="J20">
            <v>38708.39</v>
          </cell>
          <cell r="K20">
            <v>0</v>
          </cell>
          <cell r="L20">
            <v>0</v>
          </cell>
          <cell r="M20">
            <v>0</v>
          </cell>
        </row>
        <row r="21">
          <cell r="H21">
            <v>20545000</v>
          </cell>
          <cell r="I21">
            <v>177024.04</v>
          </cell>
          <cell r="J21">
            <v>177024.04</v>
          </cell>
          <cell r="K21">
            <v>0</v>
          </cell>
          <cell r="L21">
            <v>0</v>
          </cell>
          <cell r="M21">
            <v>0</v>
          </cell>
        </row>
        <row r="22">
          <cell r="H22">
            <v>10547000</v>
          </cell>
          <cell r="I22">
            <v>8269281.7199999997</v>
          </cell>
          <cell r="J22">
            <v>8269281.7199999997</v>
          </cell>
          <cell r="K22">
            <v>0</v>
          </cell>
          <cell r="L22">
            <v>0</v>
          </cell>
          <cell r="M22">
            <v>0</v>
          </cell>
        </row>
        <row r="23">
          <cell r="H23">
            <v>20547000</v>
          </cell>
          <cell r="I23">
            <v>115449328.66</v>
          </cell>
          <cell r="J23">
            <v>115449328.66</v>
          </cell>
          <cell r="K23">
            <v>0</v>
          </cell>
          <cell r="L23">
            <v>0</v>
          </cell>
          <cell r="M23">
            <v>0</v>
          </cell>
        </row>
        <row r="24">
          <cell r="H24">
            <v>10550000</v>
          </cell>
          <cell r="I24">
            <v>-2818.53</v>
          </cell>
          <cell r="J24">
            <v>-2818.53</v>
          </cell>
          <cell r="K24">
            <v>0</v>
          </cell>
          <cell r="L24">
            <v>0</v>
          </cell>
          <cell r="M24">
            <v>0</v>
          </cell>
        </row>
        <row r="25">
          <cell r="H25">
            <v>20550000</v>
          </cell>
          <cell r="I25">
            <v>33432.639999999999</v>
          </cell>
          <cell r="J25">
            <v>33432.639999999999</v>
          </cell>
          <cell r="K25">
            <v>0</v>
          </cell>
          <cell r="L25">
            <v>0</v>
          </cell>
          <cell r="M25">
            <v>0</v>
          </cell>
        </row>
        <row r="26">
          <cell r="H26">
            <v>10555000</v>
          </cell>
          <cell r="I26">
            <v>17657806.989999998</v>
          </cell>
          <cell r="J26">
            <v>17657806.989999998</v>
          </cell>
          <cell r="K26">
            <v>0</v>
          </cell>
          <cell r="L26">
            <v>0</v>
          </cell>
          <cell r="M26">
            <v>0</v>
          </cell>
        </row>
        <row r="27">
          <cell r="H27">
            <v>20555000</v>
          </cell>
          <cell r="I27">
            <v>144206494.34999999</v>
          </cell>
          <cell r="J27">
            <v>144206494.34999999</v>
          </cell>
          <cell r="K27">
            <v>0</v>
          </cell>
          <cell r="L27">
            <v>0</v>
          </cell>
          <cell r="M27">
            <v>0</v>
          </cell>
        </row>
        <row r="28">
          <cell r="H28">
            <v>10561000</v>
          </cell>
          <cell r="I28">
            <v>252171.81</v>
          </cell>
          <cell r="J28">
            <v>252171.81</v>
          </cell>
          <cell r="K28">
            <v>0</v>
          </cell>
          <cell r="L28">
            <v>0</v>
          </cell>
          <cell r="M28">
            <v>0</v>
          </cell>
        </row>
        <row r="29">
          <cell r="H29">
            <v>20561000</v>
          </cell>
          <cell r="I29">
            <v>2192996.2400000002</v>
          </cell>
          <cell r="J29">
            <v>2192996.2400000002</v>
          </cell>
          <cell r="K29">
            <v>0</v>
          </cell>
          <cell r="L29">
            <v>0</v>
          </cell>
          <cell r="M29">
            <v>0</v>
          </cell>
        </row>
        <row r="30">
          <cell r="H30">
            <v>10565000</v>
          </cell>
          <cell r="I30">
            <v>1515622.68</v>
          </cell>
          <cell r="J30">
            <v>1515622.68</v>
          </cell>
          <cell r="K30">
            <v>0</v>
          </cell>
          <cell r="L30">
            <v>0</v>
          </cell>
          <cell r="M30">
            <v>0</v>
          </cell>
        </row>
        <row r="31">
          <cell r="H31">
            <v>20565000</v>
          </cell>
          <cell r="I31">
            <v>17742126.449999999</v>
          </cell>
          <cell r="J31">
            <v>17742126.449999999</v>
          </cell>
          <cell r="K31">
            <v>0</v>
          </cell>
          <cell r="L31">
            <v>0</v>
          </cell>
          <cell r="M31">
            <v>0</v>
          </cell>
        </row>
        <row r="32">
          <cell r="H32">
            <v>10566000</v>
          </cell>
          <cell r="I32">
            <v>57580.6</v>
          </cell>
          <cell r="J32">
            <v>57580.6</v>
          </cell>
          <cell r="K32">
            <v>0</v>
          </cell>
          <cell r="L32">
            <v>0</v>
          </cell>
          <cell r="M32">
            <v>0</v>
          </cell>
        </row>
        <row r="33">
          <cell r="H33">
            <v>20566000</v>
          </cell>
          <cell r="I33">
            <v>1617125.24</v>
          </cell>
          <cell r="J33">
            <v>1617125.24</v>
          </cell>
          <cell r="K33">
            <v>0</v>
          </cell>
          <cell r="L33">
            <v>0</v>
          </cell>
          <cell r="M33">
            <v>0</v>
          </cell>
        </row>
        <row r="34">
          <cell r="H34">
            <v>10925000</v>
          </cell>
          <cell r="I34">
            <v>1275050.3999999999</v>
          </cell>
          <cell r="J34">
            <v>1275050.3999999999</v>
          </cell>
          <cell r="K34">
            <v>0</v>
          </cell>
          <cell r="L34">
            <v>0</v>
          </cell>
          <cell r="M34">
            <v>0</v>
          </cell>
        </row>
        <row r="35">
          <cell r="H35">
            <v>20925000</v>
          </cell>
          <cell r="I35">
            <v>5380816.2699999996</v>
          </cell>
          <cell r="J35">
            <v>5380816.2699999996</v>
          </cell>
          <cell r="K35">
            <v>0</v>
          </cell>
          <cell r="L35">
            <v>0</v>
          </cell>
          <cell r="M35">
            <v>0</v>
          </cell>
        </row>
        <row r="36">
          <cell r="H36">
            <v>10926000</v>
          </cell>
          <cell r="I36">
            <v>166910.35</v>
          </cell>
          <cell r="J36">
            <v>138630.65</v>
          </cell>
          <cell r="K36">
            <v>20881.18</v>
          </cell>
          <cell r="L36">
            <v>7398.52</v>
          </cell>
          <cell r="M36">
            <v>0</v>
          </cell>
        </row>
        <row r="37">
          <cell r="H37">
            <v>20926000</v>
          </cell>
          <cell r="I37">
            <v>1098669.6100000001</v>
          </cell>
          <cell r="J37">
            <v>759011.43</v>
          </cell>
          <cell r="K37">
            <v>250875.94</v>
          </cell>
          <cell r="L37">
            <v>88782.24</v>
          </cell>
          <cell r="M37">
            <v>0</v>
          </cell>
        </row>
        <row r="38">
          <cell r="H38">
            <v>10930000</v>
          </cell>
          <cell r="I38">
            <v>209143.27</v>
          </cell>
          <cell r="J38">
            <v>162783.92000000001</v>
          </cell>
          <cell r="K38">
            <v>33495.339999999997</v>
          </cell>
          <cell r="L38">
            <v>12864.01</v>
          </cell>
          <cell r="M38">
            <v>0</v>
          </cell>
        </row>
        <row r="39">
          <cell r="H39">
            <v>20930000</v>
          </cell>
          <cell r="I39">
            <v>3473564.52</v>
          </cell>
          <cell r="J39">
            <v>3232793.54</v>
          </cell>
          <cell r="K39">
            <v>207861.67</v>
          </cell>
          <cell r="L39">
            <v>32909.31</v>
          </cell>
          <cell r="M39">
            <v>0</v>
          </cell>
        </row>
        <row r="40">
          <cell r="H40">
            <v>11495000</v>
          </cell>
          <cell r="I40">
            <v>-779502.88</v>
          </cell>
          <cell r="J40">
            <v>-25248.85</v>
          </cell>
          <cell r="K40">
            <v>-527379.03</v>
          </cell>
          <cell r="L40">
            <v>-226875</v>
          </cell>
          <cell r="M40">
            <v>0</v>
          </cell>
        </row>
        <row r="41">
          <cell r="H41">
            <v>21495000</v>
          </cell>
          <cell r="I41">
            <v>-8991057.0800000001</v>
          </cell>
          <cell r="J41">
            <v>-70908.2</v>
          </cell>
          <cell r="K41">
            <v>-6183812.0499999998</v>
          </cell>
          <cell r="L41">
            <v>-2736336.83</v>
          </cell>
          <cell r="M41">
            <v>0</v>
          </cell>
        </row>
        <row r="42">
          <cell r="H42">
            <v>11499000</v>
          </cell>
          <cell r="I42">
            <v>-2318062</v>
          </cell>
          <cell r="J42">
            <v>0</v>
          </cell>
          <cell r="K42">
            <v>-1750844</v>
          </cell>
          <cell r="L42">
            <v>-567218</v>
          </cell>
          <cell r="M42">
            <v>0</v>
          </cell>
        </row>
        <row r="43">
          <cell r="H43">
            <v>21499000</v>
          </cell>
          <cell r="I43">
            <v>1804160</v>
          </cell>
          <cell r="J43">
            <v>0</v>
          </cell>
          <cell r="K43">
            <v>1417397</v>
          </cell>
          <cell r="L43">
            <v>386763</v>
          </cell>
          <cell r="M43">
            <v>0</v>
          </cell>
        </row>
        <row r="44">
          <cell r="H44">
            <v>11811000</v>
          </cell>
          <cell r="I44">
            <v>-126958.94</v>
          </cell>
          <cell r="J44">
            <v>0</v>
          </cell>
          <cell r="K44">
            <v>-88553.86</v>
          </cell>
          <cell r="L44">
            <v>-38405.08</v>
          </cell>
          <cell r="M44">
            <v>0</v>
          </cell>
        </row>
        <row r="45">
          <cell r="H45">
            <v>21811000</v>
          </cell>
          <cell r="I45">
            <v>-1014361.97</v>
          </cell>
          <cell r="J45">
            <v>0</v>
          </cell>
          <cell r="K45">
            <v>-703553.15</v>
          </cell>
          <cell r="L45">
            <v>-310808.82</v>
          </cell>
          <cell r="M45">
            <v>0</v>
          </cell>
        </row>
        <row r="46">
          <cell r="H46">
            <v>11813000</v>
          </cell>
          <cell r="I46">
            <v>99127.35</v>
          </cell>
          <cell r="J46">
            <v>99127.35</v>
          </cell>
          <cell r="K46">
            <v>0</v>
          </cell>
          <cell r="L46">
            <v>0</v>
          </cell>
          <cell r="M46">
            <v>0</v>
          </cell>
        </row>
        <row r="47">
          <cell r="H47">
            <v>21813000</v>
          </cell>
          <cell r="I47">
            <v>1153913.8899999999</v>
          </cell>
          <cell r="J47">
            <v>1153913.8899999999</v>
          </cell>
          <cell r="K47">
            <v>0</v>
          </cell>
          <cell r="L47">
            <v>0</v>
          </cell>
          <cell r="M47">
            <v>0</v>
          </cell>
        </row>
        <row r="48">
          <cell r="H48">
            <v>11925000</v>
          </cell>
          <cell r="I48">
            <v>137821.37</v>
          </cell>
          <cell r="J48">
            <v>137821.37</v>
          </cell>
          <cell r="K48">
            <v>0</v>
          </cell>
          <cell r="L48">
            <v>0</v>
          </cell>
          <cell r="M48">
            <v>0</v>
          </cell>
        </row>
        <row r="49">
          <cell r="H49">
            <v>21925000</v>
          </cell>
          <cell r="I49">
            <v>1131478.79</v>
          </cell>
          <cell r="J49">
            <v>1131478.79</v>
          </cell>
          <cell r="K49">
            <v>0</v>
          </cell>
          <cell r="L49">
            <v>0</v>
          </cell>
          <cell r="M49">
            <v>0</v>
          </cell>
        </row>
        <row r="50">
          <cell r="H50">
            <v>11926000</v>
          </cell>
          <cell r="I50">
            <v>40442.93</v>
          </cell>
          <cell r="J50">
            <v>35812.85</v>
          </cell>
          <cell r="K50">
            <v>4630.08</v>
          </cell>
          <cell r="L50">
            <v>0</v>
          </cell>
          <cell r="M50">
            <v>0</v>
          </cell>
        </row>
        <row r="51">
          <cell r="H51">
            <v>21926000</v>
          </cell>
          <cell r="I51">
            <v>248715.42</v>
          </cell>
          <cell r="J51">
            <v>193073.98</v>
          </cell>
          <cell r="K51">
            <v>55641.440000000002</v>
          </cell>
          <cell r="L51">
            <v>0</v>
          </cell>
          <cell r="M51">
            <v>0</v>
          </cell>
        </row>
        <row r="52">
          <cell r="H52">
            <v>11930000</v>
          </cell>
          <cell r="I52">
            <v>47041.72</v>
          </cell>
          <cell r="J52">
            <v>39654.19</v>
          </cell>
          <cell r="K52">
            <v>3956.64</v>
          </cell>
          <cell r="L52">
            <v>3430.89</v>
          </cell>
          <cell r="M52">
            <v>0</v>
          </cell>
        </row>
        <row r="53">
          <cell r="H53">
            <v>21930000</v>
          </cell>
          <cell r="I53">
            <v>968044.58</v>
          </cell>
          <cell r="J53">
            <v>908970.73</v>
          </cell>
          <cell r="K53">
            <v>50296.84</v>
          </cell>
          <cell r="L53">
            <v>8777.01</v>
          </cell>
          <cell r="M53">
            <v>0</v>
          </cell>
        </row>
        <row r="54">
          <cell r="H54">
            <v>12495000</v>
          </cell>
          <cell r="I54">
            <v>-5983.75</v>
          </cell>
          <cell r="J54">
            <v>0</v>
          </cell>
          <cell r="K54">
            <v>-5983.75</v>
          </cell>
          <cell r="L54">
            <v>0</v>
          </cell>
          <cell r="M54">
            <v>0</v>
          </cell>
        </row>
        <row r="55">
          <cell r="H55">
            <v>22495000</v>
          </cell>
          <cell r="I55">
            <v>-45425.45</v>
          </cell>
          <cell r="J55">
            <v>0</v>
          </cell>
          <cell r="K55">
            <v>-45425.45</v>
          </cell>
          <cell r="L55">
            <v>0</v>
          </cell>
          <cell r="M55">
            <v>0</v>
          </cell>
        </row>
        <row r="56">
          <cell r="H56">
            <v>12499000</v>
          </cell>
          <cell r="I56">
            <v>-926829</v>
          </cell>
          <cell r="J56">
            <v>0</v>
          </cell>
          <cell r="K56">
            <v>-926829</v>
          </cell>
          <cell r="L56">
            <v>0</v>
          </cell>
          <cell r="M56">
            <v>0</v>
          </cell>
        </row>
        <row r="57">
          <cell r="H57">
            <v>22499000</v>
          </cell>
          <cell r="I57">
            <v>1494564</v>
          </cell>
          <cell r="J57">
            <v>0</v>
          </cell>
          <cell r="K57">
            <v>1494564</v>
          </cell>
          <cell r="L57">
            <v>0</v>
          </cell>
          <cell r="M57">
            <v>0</v>
          </cell>
        </row>
        <row r="58">
          <cell r="H58">
            <v>12811000</v>
          </cell>
          <cell r="I58">
            <v>-39687.370000000003</v>
          </cell>
          <cell r="J58">
            <v>0</v>
          </cell>
          <cell r="K58">
            <v>-39687.370000000003</v>
          </cell>
          <cell r="L58">
            <v>0</v>
          </cell>
          <cell r="M58">
            <v>0</v>
          </cell>
        </row>
        <row r="59">
          <cell r="H59">
            <v>22811000</v>
          </cell>
          <cell r="I59">
            <v>-316246.78999999998</v>
          </cell>
          <cell r="J59">
            <v>0</v>
          </cell>
          <cell r="K59">
            <v>-316246.78999999998</v>
          </cell>
          <cell r="L59">
            <v>0</v>
          </cell>
          <cell r="M59">
            <v>0</v>
          </cell>
        </row>
        <row r="60">
          <cell r="H60">
            <v>12813000</v>
          </cell>
          <cell r="I60">
            <v>42722.27</v>
          </cell>
          <cell r="J60">
            <v>42722.27</v>
          </cell>
          <cell r="K60">
            <v>0</v>
          </cell>
          <cell r="L60">
            <v>0</v>
          </cell>
          <cell r="M60">
            <v>0</v>
          </cell>
        </row>
        <row r="61">
          <cell r="H61">
            <v>22813000</v>
          </cell>
          <cell r="I61">
            <v>497317.77</v>
          </cell>
          <cell r="J61">
            <v>497317.77</v>
          </cell>
          <cell r="K61">
            <v>0</v>
          </cell>
          <cell r="L61">
            <v>0</v>
          </cell>
          <cell r="M61">
            <v>0</v>
          </cell>
        </row>
        <row r="62">
          <cell r="H62">
            <v>12925000</v>
          </cell>
          <cell r="I62">
            <v>59564.91</v>
          </cell>
          <cell r="J62">
            <v>59364.91</v>
          </cell>
          <cell r="K62">
            <v>200</v>
          </cell>
          <cell r="L62">
            <v>0</v>
          </cell>
          <cell r="M62">
            <v>0</v>
          </cell>
        </row>
        <row r="63">
          <cell r="H63">
            <v>22925000</v>
          </cell>
          <cell r="I63">
            <v>458224.88</v>
          </cell>
          <cell r="J63">
            <v>448864.21</v>
          </cell>
          <cell r="K63">
            <v>9360.67</v>
          </cell>
          <cell r="L63">
            <v>0</v>
          </cell>
          <cell r="M63">
            <v>0</v>
          </cell>
        </row>
        <row r="64">
          <cell r="H64">
            <v>12926000</v>
          </cell>
          <cell r="I64">
            <v>12883.66</v>
          </cell>
          <cell r="J64">
            <v>12883.66</v>
          </cell>
          <cell r="K64">
            <v>0</v>
          </cell>
          <cell r="L64">
            <v>0</v>
          </cell>
          <cell r="M64">
            <v>0</v>
          </cell>
        </row>
        <row r="65">
          <cell r="H65">
            <v>22926000</v>
          </cell>
          <cell r="I65">
            <v>77994.73</v>
          </cell>
          <cell r="J65">
            <v>77994.73</v>
          </cell>
          <cell r="K65">
            <v>0</v>
          </cell>
          <cell r="L65">
            <v>0</v>
          </cell>
          <cell r="M65">
            <v>0</v>
          </cell>
        </row>
        <row r="66">
          <cell r="H66">
            <v>12930000</v>
          </cell>
          <cell r="I66">
            <v>15116.53</v>
          </cell>
          <cell r="J66">
            <v>12804.2</v>
          </cell>
          <cell r="K66">
            <v>2312.33</v>
          </cell>
          <cell r="L66">
            <v>0</v>
          </cell>
          <cell r="M66">
            <v>0</v>
          </cell>
        </row>
        <row r="67">
          <cell r="H67">
            <v>22930000</v>
          </cell>
          <cell r="I67">
            <v>396804.21</v>
          </cell>
          <cell r="J67">
            <v>372127.69</v>
          </cell>
          <cell r="K67">
            <v>24676.52</v>
          </cell>
          <cell r="L67">
            <v>0</v>
          </cell>
          <cell r="M67">
            <v>0</v>
          </cell>
        </row>
        <row r="68">
          <cell r="H68">
            <v>10405930</v>
          </cell>
          <cell r="I68">
            <v>204169.23</v>
          </cell>
          <cell r="J68">
            <v>0</v>
          </cell>
          <cell r="K68">
            <v>204169.23</v>
          </cell>
          <cell r="L68">
            <v>0</v>
          </cell>
          <cell r="M68">
            <v>0</v>
          </cell>
        </row>
        <row r="69">
          <cell r="H69">
            <v>20405930</v>
          </cell>
          <cell r="I69">
            <v>2450030.7599999998</v>
          </cell>
          <cell r="J69">
            <v>0</v>
          </cell>
          <cell r="K69">
            <v>2450030.7599999998</v>
          </cell>
          <cell r="L69">
            <v>0</v>
          </cell>
          <cell r="M69">
            <v>0</v>
          </cell>
        </row>
        <row r="70">
          <cell r="H70">
            <v>10406100</v>
          </cell>
          <cell r="I70">
            <v>8253.91</v>
          </cell>
          <cell r="J70">
            <v>0</v>
          </cell>
          <cell r="K70">
            <v>2645.24</v>
          </cell>
          <cell r="L70">
            <v>5608.67</v>
          </cell>
          <cell r="M70">
            <v>0</v>
          </cell>
        </row>
        <row r="71">
          <cell r="H71">
            <v>20406100</v>
          </cell>
          <cell r="I71">
            <v>99046.92</v>
          </cell>
          <cell r="J71">
            <v>0</v>
          </cell>
          <cell r="K71">
            <v>31742.880000000001</v>
          </cell>
          <cell r="L71">
            <v>67304.039999999994</v>
          </cell>
          <cell r="M71">
            <v>0</v>
          </cell>
        </row>
        <row r="72">
          <cell r="H72">
            <v>10407312</v>
          </cell>
          <cell r="I72">
            <v>113333.33</v>
          </cell>
          <cell r="J72">
            <v>0</v>
          </cell>
          <cell r="K72">
            <v>113333.33</v>
          </cell>
          <cell r="L72">
            <v>0</v>
          </cell>
          <cell r="M72">
            <v>0</v>
          </cell>
        </row>
        <row r="73">
          <cell r="H73">
            <v>20407312</v>
          </cell>
          <cell r="I73">
            <v>113333.33</v>
          </cell>
          <cell r="J73">
            <v>0</v>
          </cell>
          <cell r="K73">
            <v>113333.33</v>
          </cell>
          <cell r="L73">
            <v>0</v>
          </cell>
          <cell r="M73">
            <v>0</v>
          </cell>
        </row>
        <row r="74">
          <cell r="H74">
            <v>10407322</v>
          </cell>
          <cell r="I74">
            <v>6561.34</v>
          </cell>
          <cell r="J74">
            <v>0</v>
          </cell>
          <cell r="K74">
            <v>6078.29</v>
          </cell>
          <cell r="L74">
            <v>483.05</v>
          </cell>
          <cell r="M74">
            <v>0</v>
          </cell>
        </row>
        <row r="75">
          <cell r="H75">
            <v>20407322</v>
          </cell>
          <cell r="I75">
            <v>22206.639999999999</v>
          </cell>
          <cell r="J75">
            <v>0</v>
          </cell>
          <cell r="K75">
            <v>19864.150000000001</v>
          </cell>
          <cell r="L75">
            <v>2342.4899999999998</v>
          </cell>
          <cell r="M75">
            <v>0</v>
          </cell>
        </row>
        <row r="76">
          <cell r="H76">
            <v>10407324</v>
          </cell>
          <cell r="I76">
            <v>17588.759999999998</v>
          </cell>
          <cell r="J76">
            <v>16666.669999999998</v>
          </cell>
          <cell r="K76">
            <v>922.09</v>
          </cell>
          <cell r="L76">
            <v>0</v>
          </cell>
          <cell r="M76">
            <v>0</v>
          </cell>
        </row>
        <row r="77">
          <cell r="H77">
            <v>20407324</v>
          </cell>
          <cell r="I77">
            <v>203006.3</v>
          </cell>
          <cell r="J77">
            <v>200000.04</v>
          </cell>
          <cell r="K77">
            <v>3006.26</v>
          </cell>
          <cell r="L77">
            <v>0</v>
          </cell>
          <cell r="M77">
            <v>0</v>
          </cell>
        </row>
        <row r="78">
          <cell r="H78">
            <v>10407325</v>
          </cell>
          <cell r="I78">
            <v>59451.46</v>
          </cell>
          <cell r="J78">
            <v>64409.94</v>
          </cell>
          <cell r="K78">
            <v>-4958.4799999999996</v>
          </cell>
          <cell r="L78">
            <v>0</v>
          </cell>
          <cell r="M78">
            <v>0</v>
          </cell>
        </row>
        <row r="79">
          <cell r="H79">
            <v>20407325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H80">
            <v>10407335</v>
          </cell>
          <cell r="I80">
            <v>-1297973.31</v>
          </cell>
          <cell r="J80">
            <v>0</v>
          </cell>
          <cell r="K80">
            <v>0</v>
          </cell>
          <cell r="L80">
            <v>-1297973.31</v>
          </cell>
          <cell r="M80">
            <v>0</v>
          </cell>
        </row>
        <row r="81">
          <cell r="H81">
            <v>20407335</v>
          </cell>
          <cell r="I81">
            <v>-3434174.8</v>
          </cell>
          <cell r="J81">
            <v>0</v>
          </cell>
          <cell r="K81">
            <v>0</v>
          </cell>
          <cell r="L81">
            <v>-3434174.8</v>
          </cell>
          <cell r="M81">
            <v>0</v>
          </cell>
        </row>
        <row r="82">
          <cell r="H82">
            <v>10407380</v>
          </cell>
          <cell r="I82">
            <v>28149</v>
          </cell>
          <cell r="J82">
            <v>0</v>
          </cell>
          <cell r="K82">
            <v>12761</v>
          </cell>
          <cell r="L82">
            <v>15388</v>
          </cell>
          <cell r="M82">
            <v>0</v>
          </cell>
        </row>
        <row r="83">
          <cell r="H83">
            <v>20407380</v>
          </cell>
          <cell r="I83">
            <v>337788</v>
          </cell>
          <cell r="J83">
            <v>0</v>
          </cell>
          <cell r="K83">
            <v>153132</v>
          </cell>
          <cell r="L83">
            <v>184656</v>
          </cell>
          <cell r="M83">
            <v>0</v>
          </cell>
        </row>
        <row r="84">
          <cell r="H84">
            <v>10407382</v>
          </cell>
          <cell r="I84">
            <v>89577.34</v>
          </cell>
          <cell r="J84">
            <v>74319.58</v>
          </cell>
          <cell r="K84">
            <v>12676.52</v>
          </cell>
          <cell r="L84">
            <v>2581.2399999999998</v>
          </cell>
          <cell r="M84">
            <v>0</v>
          </cell>
        </row>
        <row r="85">
          <cell r="H85">
            <v>20407382</v>
          </cell>
          <cell r="I85">
            <v>906940.5</v>
          </cell>
          <cell r="J85">
            <v>848783.35999999999</v>
          </cell>
          <cell r="K85">
            <v>45042.04</v>
          </cell>
          <cell r="L85">
            <v>13115.1</v>
          </cell>
          <cell r="M85">
            <v>0</v>
          </cell>
        </row>
        <row r="86">
          <cell r="H86">
            <v>10407395</v>
          </cell>
          <cell r="I86">
            <v>20242.11</v>
          </cell>
          <cell r="J86">
            <v>0</v>
          </cell>
          <cell r="K86">
            <v>15348.44</v>
          </cell>
          <cell r="L86">
            <v>4893.67</v>
          </cell>
          <cell r="M86">
            <v>0</v>
          </cell>
        </row>
        <row r="87">
          <cell r="H87">
            <v>20407395</v>
          </cell>
          <cell r="I87">
            <v>115475.04</v>
          </cell>
          <cell r="J87">
            <v>0</v>
          </cell>
          <cell r="K87">
            <v>85978.33</v>
          </cell>
          <cell r="L87">
            <v>29496.71</v>
          </cell>
          <cell r="M87">
            <v>0</v>
          </cell>
        </row>
        <row r="88">
          <cell r="H88">
            <v>10407400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H89">
            <v>20407400</v>
          </cell>
          <cell r="I89">
            <v>-342028</v>
          </cell>
          <cell r="J89">
            <v>0</v>
          </cell>
          <cell r="K89">
            <v>0</v>
          </cell>
          <cell r="L89">
            <v>-342028</v>
          </cell>
          <cell r="M89">
            <v>0</v>
          </cell>
        </row>
        <row r="90">
          <cell r="H90">
            <v>10407403</v>
          </cell>
          <cell r="I90">
            <v>-11215.98</v>
          </cell>
          <cell r="J90">
            <v>0</v>
          </cell>
          <cell r="K90">
            <v>-11215.98</v>
          </cell>
          <cell r="L90">
            <v>0</v>
          </cell>
          <cell r="M90">
            <v>0</v>
          </cell>
        </row>
        <row r="91">
          <cell r="H91">
            <v>20407403</v>
          </cell>
          <cell r="I91">
            <v>-134591.76</v>
          </cell>
          <cell r="J91">
            <v>0</v>
          </cell>
          <cell r="K91">
            <v>-134591.76</v>
          </cell>
          <cell r="L91">
            <v>0</v>
          </cell>
          <cell r="M91">
            <v>0</v>
          </cell>
        </row>
        <row r="92">
          <cell r="H92">
            <v>10407405</v>
          </cell>
          <cell r="I92">
            <v>-8606.85</v>
          </cell>
          <cell r="J92">
            <v>0</v>
          </cell>
          <cell r="K92">
            <v>0</v>
          </cell>
          <cell r="L92">
            <v>-8606.85</v>
          </cell>
          <cell r="M92">
            <v>0</v>
          </cell>
        </row>
        <row r="93">
          <cell r="H93">
            <v>20407405</v>
          </cell>
          <cell r="I93">
            <v>-103282.2</v>
          </cell>
          <cell r="J93">
            <v>0</v>
          </cell>
          <cell r="K93">
            <v>0</v>
          </cell>
          <cell r="L93">
            <v>-103282.2</v>
          </cell>
          <cell r="M93">
            <v>0</v>
          </cell>
        </row>
        <row r="94">
          <cell r="H94">
            <v>10407420</v>
          </cell>
          <cell r="I94">
            <v>12245</v>
          </cell>
          <cell r="J94">
            <v>0</v>
          </cell>
          <cell r="K94">
            <v>0</v>
          </cell>
          <cell r="L94">
            <v>12245</v>
          </cell>
          <cell r="M94">
            <v>0</v>
          </cell>
        </row>
        <row r="95">
          <cell r="H95">
            <v>20407420</v>
          </cell>
          <cell r="I95">
            <v>60300</v>
          </cell>
          <cell r="J95">
            <v>0</v>
          </cell>
          <cell r="K95">
            <v>0</v>
          </cell>
          <cell r="L95">
            <v>60300</v>
          </cell>
          <cell r="M95">
            <v>0</v>
          </cell>
        </row>
        <row r="96">
          <cell r="H96">
            <v>10407422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H97">
            <v>20407422</v>
          </cell>
          <cell r="I97">
            <v>-6.65</v>
          </cell>
          <cell r="J97">
            <v>0</v>
          </cell>
          <cell r="K97">
            <v>-6.65</v>
          </cell>
          <cell r="L97">
            <v>0</v>
          </cell>
          <cell r="M97">
            <v>0</v>
          </cell>
        </row>
        <row r="98">
          <cell r="H98">
            <v>10407450</v>
          </cell>
          <cell r="I98">
            <v>-613239</v>
          </cell>
          <cell r="J98">
            <v>0</v>
          </cell>
          <cell r="K98">
            <v>-410244</v>
          </cell>
          <cell r="L98">
            <v>-202995</v>
          </cell>
          <cell r="M98">
            <v>0</v>
          </cell>
        </row>
        <row r="99">
          <cell r="H99">
            <v>20407450</v>
          </cell>
          <cell r="I99">
            <v>-9795320</v>
          </cell>
          <cell r="J99">
            <v>0</v>
          </cell>
          <cell r="K99">
            <v>-6608928</v>
          </cell>
          <cell r="L99">
            <v>-3186392</v>
          </cell>
          <cell r="M99">
            <v>0</v>
          </cell>
        </row>
        <row r="100">
          <cell r="H100">
            <v>10407499</v>
          </cell>
          <cell r="I100">
            <v>-54099</v>
          </cell>
          <cell r="J100">
            <v>0</v>
          </cell>
          <cell r="K100">
            <v>-34842</v>
          </cell>
          <cell r="L100">
            <v>-19257</v>
          </cell>
          <cell r="M100">
            <v>0</v>
          </cell>
        </row>
        <row r="101">
          <cell r="H101">
            <v>20407499</v>
          </cell>
          <cell r="I101">
            <v>527578</v>
          </cell>
          <cell r="J101">
            <v>0</v>
          </cell>
          <cell r="K101">
            <v>365027</v>
          </cell>
          <cell r="L101">
            <v>162551</v>
          </cell>
          <cell r="M101">
            <v>0</v>
          </cell>
        </row>
        <row r="102">
          <cell r="H102">
            <v>10408110</v>
          </cell>
          <cell r="I102">
            <v>1618024.78</v>
          </cell>
          <cell r="J102">
            <v>0</v>
          </cell>
          <cell r="K102">
            <v>1618024.78</v>
          </cell>
          <cell r="L102">
            <v>0</v>
          </cell>
          <cell r="M102">
            <v>0</v>
          </cell>
        </row>
        <row r="103">
          <cell r="H103">
            <v>20408110</v>
          </cell>
          <cell r="I103">
            <v>16821576.710000001</v>
          </cell>
          <cell r="J103">
            <v>0</v>
          </cell>
          <cell r="K103">
            <v>16821576.710000001</v>
          </cell>
          <cell r="L103">
            <v>0</v>
          </cell>
          <cell r="M103">
            <v>0</v>
          </cell>
        </row>
        <row r="104">
          <cell r="H104">
            <v>10408120</v>
          </cell>
          <cell r="I104">
            <v>1769006.64</v>
          </cell>
          <cell r="J104">
            <v>0</v>
          </cell>
          <cell r="K104">
            <v>1457813.01</v>
          </cell>
          <cell r="L104">
            <v>311193.63</v>
          </cell>
          <cell r="M104">
            <v>0</v>
          </cell>
        </row>
        <row r="105">
          <cell r="H105">
            <v>20408120</v>
          </cell>
          <cell r="I105">
            <v>17861114.34</v>
          </cell>
          <cell r="J105">
            <v>0</v>
          </cell>
          <cell r="K105">
            <v>14849283.130000001</v>
          </cell>
          <cell r="L105">
            <v>3011831.21</v>
          </cell>
          <cell r="M105">
            <v>0</v>
          </cell>
        </row>
        <row r="106">
          <cell r="H106">
            <v>10408130</v>
          </cell>
          <cell r="I106">
            <v>18865.46</v>
          </cell>
          <cell r="J106">
            <v>0</v>
          </cell>
          <cell r="K106">
            <v>0</v>
          </cell>
          <cell r="L106">
            <v>18865.46</v>
          </cell>
          <cell r="M106">
            <v>0</v>
          </cell>
        </row>
        <row r="107">
          <cell r="H107">
            <v>20408130</v>
          </cell>
          <cell r="I107">
            <v>9245.23</v>
          </cell>
          <cell r="J107">
            <v>0</v>
          </cell>
          <cell r="K107">
            <v>0</v>
          </cell>
          <cell r="L107">
            <v>9245.23</v>
          </cell>
          <cell r="M107">
            <v>0</v>
          </cell>
        </row>
        <row r="108">
          <cell r="H108">
            <v>10408140</v>
          </cell>
          <cell r="I108">
            <v>111333.32</v>
          </cell>
          <cell r="J108">
            <v>0</v>
          </cell>
          <cell r="K108">
            <v>0</v>
          </cell>
          <cell r="L108">
            <v>111333.32</v>
          </cell>
          <cell r="M108">
            <v>0</v>
          </cell>
        </row>
        <row r="109">
          <cell r="H109">
            <v>20408140</v>
          </cell>
          <cell r="I109">
            <v>1427939.5</v>
          </cell>
          <cell r="J109">
            <v>0</v>
          </cell>
          <cell r="K109">
            <v>0</v>
          </cell>
          <cell r="L109">
            <v>1427939.5</v>
          </cell>
          <cell r="M109">
            <v>0</v>
          </cell>
        </row>
        <row r="110">
          <cell r="H110">
            <v>10408150</v>
          </cell>
          <cell r="I110">
            <v>765105.38</v>
          </cell>
          <cell r="J110">
            <v>209.8</v>
          </cell>
          <cell r="K110">
            <v>286780.34999999998</v>
          </cell>
          <cell r="L110">
            <v>478115.23</v>
          </cell>
          <cell r="M110">
            <v>0</v>
          </cell>
        </row>
        <row r="111">
          <cell r="H111">
            <v>20408150</v>
          </cell>
          <cell r="I111">
            <v>10181820.4</v>
          </cell>
          <cell r="J111">
            <v>3128.96</v>
          </cell>
          <cell r="K111">
            <v>3441796.21</v>
          </cell>
          <cell r="L111">
            <v>6736895.2300000004</v>
          </cell>
          <cell r="M111">
            <v>0</v>
          </cell>
        </row>
        <row r="112">
          <cell r="H112">
            <v>10408160</v>
          </cell>
          <cell r="I112">
            <v>5344.67</v>
          </cell>
          <cell r="J112">
            <v>0</v>
          </cell>
          <cell r="K112">
            <v>0</v>
          </cell>
          <cell r="L112">
            <v>5344.67</v>
          </cell>
          <cell r="M112">
            <v>0</v>
          </cell>
        </row>
        <row r="113">
          <cell r="H113">
            <v>20408160</v>
          </cell>
          <cell r="I113">
            <v>8362.52</v>
          </cell>
          <cell r="J113">
            <v>0</v>
          </cell>
          <cell r="K113">
            <v>0</v>
          </cell>
          <cell r="L113">
            <v>8362.52</v>
          </cell>
          <cell r="M113">
            <v>0</v>
          </cell>
        </row>
        <row r="114">
          <cell r="H114">
            <v>10408170</v>
          </cell>
          <cell r="I114">
            <v>547010.47</v>
          </cell>
          <cell r="J114">
            <v>0</v>
          </cell>
          <cell r="K114">
            <v>256167</v>
          </cell>
          <cell r="L114">
            <v>290843.46999999997</v>
          </cell>
          <cell r="M114">
            <v>0</v>
          </cell>
        </row>
        <row r="115">
          <cell r="H115">
            <v>20408170</v>
          </cell>
          <cell r="I115">
            <v>5031405.43</v>
          </cell>
          <cell r="J115">
            <v>0</v>
          </cell>
          <cell r="K115">
            <v>3078131.96</v>
          </cell>
          <cell r="L115">
            <v>1953273.47</v>
          </cell>
          <cell r="M115">
            <v>0</v>
          </cell>
        </row>
        <row r="116">
          <cell r="H116">
            <v>10408180</v>
          </cell>
          <cell r="I116">
            <v>312726.28000000003</v>
          </cell>
          <cell r="J116">
            <v>0</v>
          </cell>
          <cell r="K116">
            <v>123622.5</v>
          </cell>
          <cell r="L116">
            <v>189103.78</v>
          </cell>
          <cell r="M116">
            <v>0</v>
          </cell>
        </row>
        <row r="117">
          <cell r="H117">
            <v>20408180</v>
          </cell>
          <cell r="I117">
            <v>3235449.63</v>
          </cell>
          <cell r="J117">
            <v>0</v>
          </cell>
          <cell r="K117">
            <v>1484642.85</v>
          </cell>
          <cell r="L117">
            <v>1750806.78</v>
          </cell>
          <cell r="M117">
            <v>0</v>
          </cell>
        </row>
        <row r="118">
          <cell r="H118">
            <v>10409000</v>
          </cell>
          <cell r="I118">
            <v>-7912174</v>
          </cell>
          <cell r="J118">
            <v>-7912174</v>
          </cell>
          <cell r="K118">
            <v>0</v>
          </cell>
          <cell r="L118">
            <v>0</v>
          </cell>
          <cell r="M118">
            <v>0</v>
          </cell>
        </row>
        <row r="119">
          <cell r="H119">
            <v>20409000</v>
          </cell>
          <cell r="I119">
            <v>20708603</v>
          </cell>
          <cell r="J119">
            <v>20708603</v>
          </cell>
          <cell r="K119">
            <v>0</v>
          </cell>
          <cell r="L119">
            <v>0</v>
          </cell>
          <cell r="M119">
            <v>0</v>
          </cell>
        </row>
        <row r="120">
          <cell r="H120">
            <v>10409100</v>
          </cell>
          <cell r="I120">
            <v>-264920</v>
          </cell>
          <cell r="J120">
            <v>-134280</v>
          </cell>
          <cell r="K120">
            <v>0</v>
          </cell>
          <cell r="L120">
            <v>-130640</v>
          </cell>
          <cell r="M120">
            <v>0</v>
          </cell>
        </row>
        <row r="121">
          <cell r="H121">
            <v>20409100</v>
          </cell>
          <cell r="I121">
            <v>748326</v>
          </cell>
          <cell r="J121">
            <v>253794</v>
          </cell>
          <cell r="K121">
            <v>0</v>
          </cell>
          <cell r="L121">
            <v>494532</v>
          </cell>
          <cell r="M121">
            <v>0</v>
          </cell>
        </row>
        <row r="122">
          <cell r="H122">
            <v>10410100</v>
          </cell>
          <cell r="I122">
            <v>11614205.439999999</v>
          </cell>
          <cell r="J122">
            <v>11929025.66</v>
          </cell>
          <cell r="K122">
            <v>-62573.13</v>
          </cell>
          <cell r="L122">
            <v>-252247.09</v>
          </cell>
          <cell r="M122">
            <v>0</v>
          </cell>
        </row>
        <row r="123">
          <cell r="H123">
            <v>20410100</v>
          </cell>
          <cell r="I123">
            <v>23209442.969999999</v>
          </cell>
          <cell r="J123">
            <v>22915944.120000001</v>
          </cell>
          <cell r="K123">
            <v>566015.18999999994</v>
          </cell>
          <cell r="L123">
            <v>-272516.34000000003</v>
          </cell>
          <cell r="M123">
            <v>0</v>
          </cell>
        </row>
        <row r="124">
          <cell r="H124">
            <v>10411100</v>
          </cell>
          <cell r="I124">
            <v>-513254.1</v>
          </cell>
          <cell r="J124">
            <v>-322707.95</v>
          </cell>
          <cell r="K124">
            <v>-138988.65</v>
          </cell>
          <cell r="L124">
            <v>-51557.5</v>
          </cell>
          <cell r="M124">
            <v>0</v>
          </cell>
        </row>
        <row r="125">
          <cell r="H125">
            <v>20411100</v>
          </cell>
          <cell r="I125">
            <v>-2483554.06</v>
          </cell>
          <cell r="J125">
            <v>-867488.61</v>
          </cell>
          <cell r="K125">
            <v>-1097093</v>
          </cell>
          <cell r="L125">
            <v>-518972.45</v>
          </cell>
          <cell r="M125">
            <v>0</v>
          </cell>
        </row>
        <row r="126">
          <cell r="H126">
            <v>10411400</v>
          </cell>
          <cell r="I126">
            <v>-31610</v>
          </cell>
          <cell r="J126">
            <v>-31610</v>
          </cell>
          <cell r="K126">
            <v>0</v>
          </cell>
          <cell r="L126">
            <v>0</v>
          </cell>
          <cell r="M126">
            <v>0</v>
          </cell>
        </row>
        <row r="127">
          <cell r="H127">
            <v>20411400</v>
          </cell>
          <cell r="I127">
            <v>-127557</v>
          </cell>
          <cell r="J127">
            <v>-127557</v>
          </cell>
          <cell r="K127">
            <v>0</v>
          </cell>
          <cell r="L127">
            <v>0</v>
          </cell>
          <cell r="M127">
            <v>0</v>
          </cell>
        </row>
        <row r="128">
          <cell r="H128">
            <v>10426520</v>
          </cell>
          <cell r="I128">
            <v>-4410.3500000000004</v>
          </cell>
          <cell r="J128">
            <v>0</v>
          </cell>
          <cell r="K128">
            <v>0</v>
          </cell>
          <cell r="L128">
            <v>-4410.3500000000004</v>
          </cell>
          <cell r="M128">
            <v>0</v>
          </cell>
        </row>
        <row r="129">
          <cell r="H129">
            <v>20426520</v>
          </cell>
          <cell r="I129">
            <v>-52924.2</v>
          </cell>
          <cell r="J129">
            <v>0</v>
          </cell>
          <cell r="K129">
            <v>0</v>
          </cell>
          <cell r="L129">
            <v>-52924.2</v>
          </cell>
          <cell r="M129">
            <v>0</v>
          </cell>
        </row>
        <row r="130">
          <cell r="H130">
            <v>10440000</v>
          </cell>
          <cell r="I130">
            <v>-34438781.020000003</v>
          </cell>
          <cell r="J130">
            <v>0</v>
          </cell>
          <cell r="K130">
            <v>-22152991.059999999</v>
          </cell>
          <cell r="L130">
            <v>-12285789.960000001</v>
          </cell>
          <cell r="M130">
            <v>0</v>
          </cell>
        </row>
        <row r="131">
          <cell r="H131">
            <v>20440000</v>
          </cell>
          <cell r="I131">
            <v>-298043691.31999999</v>
          </cell>
          <cell r="J131">
            <v>0</v>
          </cell>
          <cell r="K131">
            <v>-197442212.99000001</v>
          </cell>
          <cell r="L131">
            <v>-100601478.33</v>
          </cell>
          <cell r="M131">
            <v>0</v>
          </cell>
        </row>
        <row r="132">
          <cell r="H132">
            <v>10442200</v>
          </cell>
          <cell r="I132">
            <v>-24363669.940000001</v>
          </cell>
          <cell r="J132">
            <v>0</v>
          </cell>
          <cell r="K132">
            <v>-16479706.449999999</v>
          </cell>
          <cell r="L132">
            <v>-7883963.4900000002</v>
          </cell>
          <cell r="M132">
            <v>0</v>
          </cell>
        </row>
        <row r="133">
          <cell r="H133">
            <v>20442200</v>
          </cell>
          <cell r="I133">
            <v>-266393125.50999999</v>
          </cell>
          <cell r="J133">
            <v>0</v>
          </cell>
          <cell r="K133">
            <v>-183685390.84</v>
          </cell>
          <cell r="L133">
            <v>-82707734.670000002</v>
          </cell>
          <cell r="M133">
            <v>0</v>
          </cell>
        </row>
        <row r="134">
          <cell r="H134">
            <v>10442300</v>
          </cell>
          <cell r="I134">
            <v>-9951143.7400000002</v>
          </cell>
          <cell r="J134">
            <v>0</v>
          </cell>
          <cell r="K134">
            <v>-4066028.86</v>
          </cell>
          <cell r="L134">
            <v>-5885114.8799999999</v>
          </cell>
          <cell r="M134">
            <v>0</v>
          </cell>
        </row>
        <row r="135">
          <cell r="H135">
            <v>20442300</v>
          </cell>
          <cell r="I135">
            <v>-114433959.31999999</v>
          </cell>
          <cell r="J135">
            <v>0</v>
          </cell>
          <cell r="K135">
            <v>-50464011.450000003</v>
          </cell>
          <cell r="L135">
            <v>-63969947.869999997</v>
          </cell>
          <cell r="M135">
            <v>0</v>
          </cell>
        </row>
        <row r="136">
          <cell r="H136">
            <v>10444000</v>
          </cell>
          <cell r="I136">
            <v>-562811.96</v>
          </cell>
          <cell r="J136">
            <v>0</v>
          </cell>
          <cell r="K136">
            <v>-367030.86</v>
          </cell>
          <cell r="L136">
            <v>-195781.1</v>
          </cell>
          <cell r="M136">
            <v>0</v>
          </cell>
        </row>
        <row r="137">
          <cell r="H137">
            <v>20444000</v>
          </cell>
          <cell r="I137">
            <v>-6702210.1399999997</v>
          </cell>
          <cell r="J137">
            <v>0</v>
          </cell>
          <cell r="K137">
            <v>-4452117.5199999996</v>
          </cell>
          <cell r="L137">
            <v>-2250092.62</v>
          </cell>
          <cell r="M137">
            <v>0</v>
          </cell>
        </row>
        <row r="138">
          <cell r="H138">
            <v>10447100</v>
          </cell>
          <cell r="I138">
            <v>-443433.9</v>
          </cell>
          <cell r="J138">
            <v>-443433.9</v>
          </cell>
          <cell r="K138">
            <v>0</v>
          </cell>
          <cell r="L138">
            <v>0</v>
          </cell>
          <cell r="M138">
            <v>0</v>
          </cell>
        </row>
        <row r="139">
          <cell r="H139">
            <v>20447100</v>
          </cell>
          <cell r="I139">
            <v>-4816344.4400000004</v>
          </cell>
          <cell r="J139">
            <v>-4816344.4400000004</v>
          </cell>
          <cell r="K139">
            <v>0</v>
          </cell>
          <cell r="L139">
            <v>0</v>
          </cell>
          <cell r="M139">
            <v>0</v>
          </cell>
        </row>
        <row r="140">
          <cell r="H140">
            <v>10447710</v>
          </cell>
          <cell r="I140">
            <v>-631349.78</v>
          </cell>
          <cell r="J140">
            <v>-631349.78</v>
          </cell>
          <cell r="K140">
            <v>0</v>
          </cell>
          <cell r="L140">
            <v>0</v>
          </cell>
          <cell r="M140">
            <v>0</v>
          </cell>
        </row>
        <row r="141">
          <cell r="H141">
            <v>20447710</v>
          </cell>
          <cell r="I141">
            <v>-631349.78</v>
          </cell>
          <cell r="J141">
            <v>-631349.78</v>
          </cell>
          <cell r="K141">
            <v>0</v>
          </cell>
          <cell r="L141">
            <v>0</v>
          </cell>
          <cell r="M141">
            <v>0</v>
          </cell>
        </row>
        <row r="142">
          <cell r="H142">
            <v>10448000</v>
          </cell>
          <cell r="I142">
            <v>-91625.04</v>
          </cell>
          <cell r="J142">
            <v>0</v>
          </cell>
          <cell r="K142">
            <v>-68494.52</v>
          </cell>
          <cell r="L142">
            <v>-23130.52</v>
          </cell>
          <cell r="M142">
            <v>0</v>
          </cell>
        </row>
        <row r="143">
          <cell r="H143">
            <v>20448000</v>
          </cell>
          <cell r="I143">
            <v>-999778.64</v>
          </cell>
          <cell r="J143">
            <v>0</v>
          </cell>
          <cell r="K143">
            <v>-790276.93</v>
          </cell>
          <cell r="L143">
            <v>-209501.71</v>
          </cell>
          <cell r="M143">
            <v>0</v>
          </cell>
        </row>
        <row r="144">
          <cell r="H144">
            <v>10451000</v>
          </cell>
          <cell r="I144">
            <v>-40247.699999999997</v>
          </cell>
          <cell r="J144">
            <v>0</v>
          </cell>
          <cell r="K144">
            <v>-26075.63</v>
          </cell>
          <cell r="L144">
            <v>-14172.07</v>
          </cell>
          <cell r="M144">
            <v>0</v>
          </cell>
        </row>
        <row r="145">
          <cell r="H145">
            <v>20451000</v>
          </cell>
          <cell r="I145">
            <v>-567269.53</v>
          </cell>
          <cell r="J145">
            <v>0</v>
          </cell>
          <cell r="K145">
            <v>-347368.98</v>
          </cell>
          <cell r="L145">
            <v>-219900.55</v>
          </cell>
          <cell r="M145">
            <v>0</v>
          </cell>
        </row>
        <row r="146">
          <cell r="H146">
            <v>10453000</v>
          </cell>
          <cell r="I146">
            <v>-25141</v>
          </cell>
          <cell r="J146">
            <v>-25141</v>
          </cell>
          <cell r="K146">
            <v>0</v>
          </cell>
          <cell r="L146">
            <v>0</v>
          </cell>
          <cell r="M146">
            <v>0</v>
          </cell>
        </row>
        <row r="147">
          <cell r="H147">
            <v>20453000</v>
          </cell>
          <cell r="I147">
            <v>-281752</v>
          </cell>
          <cell r="J147">
            <v>-281752</v>
          </cell>
          <cell r="K147">
            <v>0</v>
          </cell>
          <cell r="L147">
            <v>0</v>
          </cell>
          <cell r="M147">
            <v>0</v>
          </cell>
        </row>
        <row r="148">
          <cell r="H148">
            <v>10456705</v>
          </cell>
          <cell r="I148">
            <v>-78705</v>
          </cell>
          <cell r="J148">
            <v>-78705</v>
          </cell>
          <cell r="K148">
            <v>0</v>
          </cell>
          <cell r="L148">
            <v>0</v>
          </cell>
          <cell r="M148">
            <v>0</v>
          </cell>
        </row>
        <row r="149">
          <cell r="H149">
            <v>20456705</v>
          </cell>
          <cell r="I149">
            <v>-236115</v>
          </cell>
          <cell r="J149">
            <v>-236115</v>
          </cell>
          <cell r="K149">
            <v>0</v>
          </cell>
          <cell r="L149">
            <v>0</v>
          </cell>
          <cell r="M149">
            <v>0</v>
          </cell>
        </row>
        <row r="150">
          <cell r="H150">
            <v>10456730</v>
          </cell>
          <cell r="I150">
            <v>-24704558.73</v>
          </cell>
          <cell r="J150">
            <v>-24704558.73</v>
          </cell>
          <cell r="K150">
            <v>0</v>
          </cell>
          <cell r="L150">
            <v>0</v>
          </cell>
          <cell r="M150">
            <v>0</v>
          </cell>
        </row>
        <row r="151">
          <cell r="H151">
            <v>20456730</v>
          </cell>
          <cell r="I151">
            <v>-24704558.73</v>
          </cell>
          <cell r="J151">
            <v>-24704558.73</v>
          </cell>
          <cell r="K151">
            <v>0</v>
          </cell>
          <cell r="L151">
            <v>0</v>
          </cell>
          <cell r="M151">
            <v>0</v>
          </cell>
        </row>
        <row r="152">
          <cell r="H152">
            <v>10500000</v>
          </cell>
          <cell r="I152">
            <v>37232.31</v>
          </cell>
          <cell r="J152">
            <v>37232.31</v>
          </cell>
          <cell r="K152">
            <v>0</v>
          </cell>
          <cell r="L152">
            <v>0</v>
          </cell>
          <cell r="M152">
            <v>0</v>
          </cell>
        </row>
        <row r="153">
          <cell r="H153">
            <v>20500000</v>
          </cell>
          <cell r="I153">
            <v>536765.75</v>
          </cell>
          <cell r="J153">
            <v>536765.75</v>
          </cell>
          <cell r="K153">
            <v>0</v>
          </cell>
          <cell r="L153">
            <v>0</v>
          </cell>
          <cell r="M153">
            <v>0</v>
          </cell>
        </row>
        <row r="154">
          <cell r="H154">
            <v>10502000</v>
          </cell>
          <cell r="I154">
            <v>373412.36</v>
          </cell>
          <cell r="J154">
            <v>373412.36</v>
          </cell>
          <cell r="K154">
            <v>0</v>
          </cell>
          <cell r="L154">
            <v>0</v>
          </cell>
          <cell r="M154">
            <v>0</v>
          </cell>
        </row>
        <row r="155">
          <cell r="H155">
            <v>20502000</v>
          </cell>
          <cell r="I155">
            <v>4265707.99</v>
          </cell>
          <cell r="J155">
            <v>4265707.99</v>
          </cell>
          <cell r="K155">
            <v>0</v>
          </cell>
          <cell r="L155">
            <v>0</v>
          </cell>
          <cell r="M155">
            <v>0</v>
          </cell>
        </row>
        <row r="156">
          <cell r="H156">
            <v>10505000</v>
          </cell>
          <cell r="I156">
            <v>101798.9</v>
          </cell>
          <cell r="J156">
            <v>101798.9</v>
          </cell>
          <cell r="K156">
            <v>0</v>
          </cell>
          <cell r="L156">
            <v>0</v>
          </cell>
          <cell r="M156">
            <v>0</v>
          </cell>
        </row>
        <row r="157">
          <cell r="H157">
            <v>20505000</v>
          </cell>
          <cell r="I157">
            <v>838347.06</v>
          </cell>
          <cell r="J157">
            <v>838347.06</v>
          </cell>
          <cell r="K157">
            <v>0</v>
          </cell>
          <cell r="L157">
            <v>0</v>
          </cell>
          <cell r="M157">
            <v>0</v>
          </cell>
        </row>
        <row r="158">
          <cell r="H158">
            <v>10506000</v>
          </cell>
          <cell r="I158">
            <v>157248.35</v>
          </cell>
          <cell r="J158">
            <v>144404.76</v>
          </cell>
          <cell r="K158">
            <v>8295.67</v>
          </cell>
          <cell r="L158">
            <v>4547.92</v>
          </cell>
          <cell r="M158">
            <v>0</v>
          </cell>
        </row>
        <row r="159">
          <cell r="H159">
            <v>20506000</v>
          </cell>
          <cell r="I159">
            <v>2468855.39</v>
          </cell>
          <cell r="J159">
            <v>2372214.48</v>
          </cell>
          <cell r="K159">
            <v>-313598.36</v>
          </cell>
          <cell r="L159">
            <v>410239.27</v>
          </cell>
          <cell r="M159">
            <v>0</v>
          </cell>
        </row>
        <row r="160">
          <cell r="H160">
            <v>10507000</v>
          </cell>
          <cell r="I160">
            <v>26.24</v>
          </cell>
          <cell r="J160">
            <v>26.24</v>
          </cell>
          <cell r="K160">
            <v>0</v>
          </cell>
          <cell r="L160">
            <v>0</v>
          </cell>
          <cell r="M160">
            <v>0</v>
          </cell>
        </row>
        <row r="161">
          <cell r="H161">
            <v>20507000</v>
          </cell>
          <cell r="I161">
            <v>15498.07</v>
          </cell>
          <cell r="J161">
            <v>15498.07</v>
          </cell>
          <cell r="K161">
            <v>0</v>
          </cell>
          <cell r="L161">
            <v>0</v>
          </cell>
          <cell r="M161">
            <v>0</v>
          </cell>
        </row>
        <row r="162">
          <cell r="H162">
            <v>10510000</v>
          </cell>
          <cell r="I162">
            <v>43997.1</v>
          </cell>
          <cell r="J162">
            <v>43997.1</v>
          </cell>
          <cell r="K162">
            <v>0</v>
          </cell>
          <cell r="L162">
            <v>0</v>
          </cell>
          <cell r="M162">
            <v>0</v>
          </cell>
        </row>
        <row r="163">
          <cell r="H163">
            <v>20510000</v>
          </cell>
          <cell r="I163">
            <v>501359.29</v>
          </cell>
          <cell r="J163">
            <v>501359.29</v>
          </cell>
          <cell r="K163">
            <v>0</v>
          </cell>
          <cell r="L163">
            <v>0</v>
          </cell>
          <cell r="M163">
            <v>0</v>
          </cell>
        </row>
        <row r="164">
          <cell r="H164">
            <v>10511000</v>
          </cell>
          <cell r="I164">
            <v>115281.34</v>
          </cell>
          <cell r="J164">
            <v>115281.34</v>
          </cell>
          <cell r="K164">
            <v>0</v>
          </cell>
          <cell r="L164">
            <v>0</v>
          </cell>
          <cell r="M164">
            <v>0</v>
          </cell>
        </row>
        <row r="165">
          <cell r="H165">
            <v>20511000</v>
          </cell>
          <cell r="I165">
            <v>610112.66</v>
          </cell>
          <cell r="J165">
            <v>610112.66</v>
          </cell>
          <cell r="K165">
            <v>0</v>
          </cell>
          <cell r="L165">
            <v>0</v>
          </cell>
          <cell r="M165">
            <v>0</v>
          </cell>
        </row>
        <row r="166">
          <cell r="H166">
            <v>10512000</v>
          </cell>
          <cell r="I166">
            <v>698255.62</v>
          </cell>
          <cell r="J166">
            <v>698255.62</v>
          </cell>
          <cell r="K166">
            <v>0</v>
          </cell>
          <cell r="L166">
            <v>0</v>
          </cell>
          <cell r="M166">
            <v>0</v>
          </cell>
        </row>
        <row r="167">
          <cell r="H167">
            <v>20512000</v>
          </cell>
          <cell r="I167">
            <v>4899998.12</v>
          </cell>
          <cell r="J167">
            <v>4899998.12</v>
          </cell>
          <cell r="K167">
            <v>0</v>
          </cell>
          <cell r="L167">
            <v>0</v>
          </cell>
          <cell r="M167">
            <v>0</v>
          </cell>
        </row>
        <row r="168">
          <cell r="H168">
            <v>10513000</v>
          </cell>
          <cell r="I168">
            <v>59350.53</v>
          </cell>
          <cell r="J168">
            <v>59350.53</v>
          </cell>
          <cell r="K168">
            <v>0</v>
          </cell>
          <cell r="L168">
            <v>0</v>
          </cell>
          <cell r="M168">
            <v>0</v>
          </cell>
        </row>
        <row r="169">
          <cell r="H169">
            <v>20513000</v>
          </cell>
          <cell r="I169">
            <v>645697.31999999995</v>
          </cell>
          <cell r="J169">
            <v>645697.31999999995</v>
          </cell>
          <cell r="K169">
            <v>0</v>
          </cell>
          <cell r="L169">
            <v>0</v>
          </cell>
          <cell r="M169">
            <v>0</v>
          </cell>
        </row>
        <row r="170">
          <cell r="H170">
            <v>10514000</v>
          </cell>
          <cell r="I170">
            <v>95536.02</v>
          </cell>
          <cell r="J170">
            <v>95536.02</v>
          </cell>
          <cell r="K170">
            <v>0</v>
          </cell>
          <cell r="L170">
            <v>0</v>
          </cell>
          <cell r="M170">
            <v>0</v>
          </cell>
        </row>
        <row r="171">
          <cell r="H171">
            <v>20514000</v>
          </cell>
          <cell r="I171">
            <v>661489.81999999995</v>
          </cell>
          <cell r="J171">
            <v>661489.81999999995</v>
          </cell>
          <cell r="K171">
            <v>0</v>
          </cell>
          <cell r="L171">
            <v>0</v>
          </cell>
          <cell r="M171">
            <v>0</v>
          </cell>
        </row>
        <row r="172">
          <cell r="H172">
            <v>10535000</v>
          </cell>
          <cell r="I172">
            <v>279530.90999999997</v>
          </cell>
          <cell r="J172">
            <v>279530.90999999997</v>
          </cell>
          <cell r="K172">
            <v>0</v>
          </cell>
          <cell r="L172">
            <v>0</v>
          </cell>
          <cell r="M172">
            <v>0</v>
          </cell>
        </row>
        <row r="173">
          <cell r="H173">
            <v>20535000</v>
          </cell>
          <cell r="I173">
            <v>2349972.5</v>
          </cell>
          <cell r="J173">
            <v>2349972.5</v>
          </cell>
          <cell r="K173">
            <v>0</v>
          </cell>
          <cell r="L173">
            <v>0</v>
          </cell>
          <cell r="M173">
            <v>0</v>
          </cell>
        </row>
        <row r="174">
          <cell r="H174">
            <v>10536000</v>
          </cell>
          <cell r="I174">
            <v>70560.59</v>
          </cell>
          <cell r="J174">
            <v>70560.59</v>
          </cell>
          <cell r="K174">
            <v>0</v>
          </cell>
          <cell r="L174">
            <v>0</v>
          </cell>
          <cell r="M174">
            <v>0</v>
          </cell>
        </row>
        <row r="175">
          <cell r="H175">
            <v>20536000</v>
          </cell>
          <cell r="I175">
            <v>900793.06</v>
          </cell>
          <cell r="J175">
            <v>900793.06</v>
          </cell>
          <cell r="K175">
            <v>0</v>
          </cell>
          <cell r="L175">
            <v>0</v>
          </cell>
          <cell r="M175">
            <v>0</v>
          </cell>
        </row>
        <row r="176">
          <cell r="H176">
            <v>10538000</v>
          </cell>
          <cell r="I176">
            <v>489481.85</v>
          </cell>
          <cell r="J176">
            <v>489481.85</v>
          </cell>
          <cell r="K176">
            <v>0</v>
          </cell>
          <cell r="L176">
            <v>0</v>
          </cell>
          <cell r="M176">
            <v>0</v>
          </cell>
        </row>
        <row r="177">
          <cell r="H177">
            <v>20538000</v>
          </cell>
          <cell r="I177">
            <v>5726407.8499999996</v>
          </cell>
          <cell r="J177">
            <v>5726407.8499999996</v>
          </cell>
          <cell r="K177">
            <v>0</v>
          </cell>
          <cell r="L177">
            <v>0</v>
          </cell>
          <cell r="M177">
            <v>0</v>
          </cell>
        </row>
        <row r="178">
          <cell r="H178">
            <v>10539000</v>
          </cell>
          <cell r="I178">
            <v>108162.06</v>
          </cell>
          <cell r="J178">
            <v>108162.06</v>
          </cell>
          <cell r="K178">
            <v>0</v>
          </cell>
          <cell r="L178">
            <v>0</v>
          </cell>
          <cell r="M178">
            <v>0</v>
          </cell>
        </row>
        <row r="179">
          <cell r="H179">
            <v>20539000</v>
          </cell>
          <cell r="I179">
            <v>733428.75</v>
          </cell>
          <cell r="J179">
            <v>733428.75</v>
          </cell>
          <cell r="K179">
            <v>0</v>
          </cell>
          <cell r="L179">
            <v>0</v>
          </cell>
          <cell r="M179">
            <v>0</v>
          </cell>
        </row>
        <row r="180">
          <cell r="H180">
            <v>10540000</v>
          </cell>
          <cell r="I180">
            <v>182254.06</v>
          </cell>
          <cell r="J180">
            <v>182254.06</v>
          </cell>
          <cell r="K180">
            <v>0</v>
          </cell>
          <cell r="L180">
            <v>0</v>
          </cell>
          <cell r="M180">
            <v>0</v>
          </cell>
        </row>
        <row r="181">
          <cell r="H181">
            <v>20540000</v>
          </cell>
          <cell r="I181">
            <v>1210313.19</v>
          </cell>
          <cell r="J181">
            <v>1210313.19</v>
          </cell>
          <cell r="K181">
            <v>0</v>
          </cell>
          <cell r="L181">
            <v>0</v>
          </cell>
          <cell r="M181">
            <v>0</v>
          </cell>
        </row>
        <row r="182">
          <cell r="H182">
            <v>10540100</v>
          </cell>
          <cell r="I182">
            <v>443406.64</v>
          </cell>
          <cell r="J182">
            <v>0</v>
          </cell>
          <cell r="K182">
            <v>287948.31</v>
          </cell>
          <cell r="L182">
            <v>155458.32999999999</v>
          </cell>
          <cell r="M182">
            <v>0</v>
          </cell>
        </row>
        <row r="183">
          <cell r="H183">
            <v>20540100</v>
          </cell>
          <cell r="I183">
            <v>5319316</v>
          </cell>
          <cell r="J183">
            <v>0</v>
          </cell>
          <cell r="K183">
            <v>3454365.36</v>
          </cell>
          <cell r="L183">
            <v>1864950.64</v>
          </cell>
          <cell r="M183">
            <v>0</v>
          </cell>
        </row>
        <row r="184">
          <cell r="H184">
            <v>10541000</v>
          </cell>
          <cell r="I184">
            <v>36293.120000000003</v>
          </cell>
          <cell r="J184">
            <v>36293.120000000003</v>
          </cell>
          <cell r="K184">
            <v>0</v>
          </cell>
          <cell r="L184">
            <v>0</v>
          </cell>
          <cell r="M184">
            <v>0</v>
          </cell>
        </row>
        <row r="185">
          <cell r="H185">
            <v>20541000</v>
          </cell>
          <cell r="I185">
            <v>376903.76</v>
          </cell>
          <cell r="J185">
            <v>376903.76</v>
          </cell>
          <cell r="K185">
            <v>0</v>
          </cell>
          <cell r="L185">
            <v>0</v>
          </cell>
          <cell r="M185">
            <v>0</v>
          </cell>
        </row>
        <row r="186">
          <cell r="H186">
            <v>10542000</v>
          </cell>
          <cell r="I186">
            <v>69639.210000000006</v>
          </cell>
          <cell r="J186">
            <v>69639.210000000006</v>
          </cell>
          <cell r="K186">
            <v>0</v>
          </cell>
          <cell r="L186">
            <v>0</v>
          </cell>
          <cell r="M186">
            <v>0</v>
          </cell>
        </row>
        <row r="187">
          <cell r="H187">
            <v>20542000</v>
          </cell>
          <cell r="I187">
            <v>522920.78</v>
          </cell>
          <cell r="J187">
            <v>522920.78</v>
          </cell>
          <cell r="K187">
            <v>0</v>
          </cell>
          <cell r="L187">
            <v>0</v>
          </cell>
          <cell r="M187">
            <v>0</v>
          </cell>
        </row>
        <row r="188">
          <cell r="H188">
            <v>10543000</v>
          </cell>
          <cell r="I188">
            <v>610675.76</v>
          </cell>
          <cell r="J188">
            <v>610675.76</v>
          </cell>
          <cell r="K188">
            <v>0</v>
          </cell>
          <cell r="L188">
            <v>0</v>
          </cell>
          <cell r="M188">
            <v>0</v>
          </cell>
        </row>
        <row r="189">
          <cell r="H189">
            <v>20543000</v>
          </cell>
          <cell r="I189">
            <v>1290854.22</v>
          </cell>
          <cell r="J189">
            <v>1290854.22</v>
          </cell>
          <cell r="K189">
            <v>0</v>
          </cell>
          <cell r="L189">
            <v>0</v>
          </cell>
          <cell r="M189">
            <v>0</v>
          </cell>
        </row>
        <row r="190">
          <cell r="H190">
            <v>10544000</v>
          </cell>
          <cell r="I190">
            <v>199360.13</v>
          </cell>
          <cell r="J190">
            <v>199360.13</v>
          </cell>
          <cell r="K190">
            <v>0</v>
          </cell>
          <cell r="L190">
            <v>0</v>
          </cell>
          <cell r="M190">
            <v>0</v>
          </cell>
        </row>
        <row r="191">
          <cell r="H191">
            <v>20544000</v>
          </cell>
          <cell r="I191">
            <v>1789838.78</v>
          </cell>
          <cell r="J191">
            <v>1789838.78</v>
          </cell>
          <cell r="K191">
            <v>0</v>
          </cell>
          <cell r="L191">
            <v>0</v>
          </cell>
          <cell r="M191">
            <v>0</v>
          </cell>
        </row>
        <row r="192">
          <cell r="H192">
            <v>10546000</v>
          </cell>
          <cell r="I192">
            <v>63222.84</v>
          </cell>
          <cell r="J192">
            <v>63222.84</v>
          </cell>
          <cell r="K192">
            <v>0</v>
          </cell>
          <cell r="L192">
            <v>0</v>
          </cell>
          <cell r="M192">
            <v>0</v>
          </cell>
        </row>
        <row r="193">
          <cell r="H193">
            <v>20546000</v>
          </cell>
          <cell r="I193">
            <v>873062.71</v>
          </cell>
          <cell r="J193">
            <v>873062.71</v>
          </cell>
          <cell r="K193">
            <v>0</v>
          </cell>
          <cell r="L193">
            <v>0</v>
          </cell>
          <cell r="M193">
            <v>0</v>
          </cell>
        </row>
        <row r="194">
          <cell r="H194">
            <v>10548000</v>
          </cell>
          <cell r="I194">
            <v>193338.7</v>
          </cell>
          <cell r="J194">
            <v>193338.7</v>
          </cell>
          <cell r="K194">
            <v>0</v>
          </cell>
          <cell r="L194">
            <v>0</v>
          </cell>
          <cell r="M194">
            <v>0</v>
          </cell>
        </row>
        <row r="195">
          <cell r="H195">
            <v>20548000</v>
          </cell>
          <cell r="I195">
            <v>2463056.39</v>
          </cell>
          <cell r="J195">
            <v>2463056.39</v>
          </cell>
          <cell r="K195">
            <v>0</v>
          </cell>
          <cell r="L195">
            <v>0</v>
          </cell>
          <cell r="M195">
            <v>0</v>
          </cell>
        </row>
        <row r="196">
          <cell r="H196">
            <v>10549000</v>
          </cell>
          <cell r="I196">
            <v>60456.87</v>
          </cell>
          <cell r="J196">
            <v>60456.87</v>
          </cell>
          <cell r="K196">
            <v>0</v>
          </cell>
          <cell r="L196">
            <v>0</v>
          </cell>
          <cell r="M196">
            <v>0</v>
          </cell>
        </row>
        <row r="197">
          <cell r="H197">
            <v>20549000</v>
          </cell>
          <cell r="I197">
            <v>505589.2</v>
          </cell>
          <cell r="J197">
            <v>505589.2</v>
          </cell>
          <cell r="K197">
            <v>0</v>
          </cell>
          <cell r="L197">
            <v>0</v>
          </cell>
          <cell r="M197">
            <v>0</v>
          </cell>
        </row>
        <row r="198">
          <cell r="H198">
            <v>10551000</v>
          </cell>
          <cell r="I198">
            <v>129522.5</v>
          </cell>
          <cell r="J198">
            <v>129522.5</v>
          </cell>
          <cell r="K198">
            <v>0</v>
          </cell>
          <cell r="L198">
            <v>0</v>
          </cell>
          <cell r="M198">
            <v>0</v>
          </cell>
        </row>
        <row r="199">
          <cell r="H199">
            <v>20551000</v>
          </cell>
          <cell r="I199">
            <v>798645.77</v>
          </cell>
          <cell r="J199">
            <v>798645.77</v>
          </cell>
          <cell r="K199">
            <v>0</v>
          </cell>
          <cell r="L199">
            <v>0</v>
          </cell>
          <cell r="M199">
            <v>0</v>
          </cell>
        </row>
        <row r="200">
          <cell r="H200">
            <v>10552000</v>
          </cell>
          <cell r="I200">
            <v>6464.85</v>
          </cell>
          <cell r="J200">
            <v>6464.85</v>
          </cell>
          <cell r="K200">
            <v>0</v>
          </cell>
          <cell r="L200">
            <v>0</v>
          </cell>
          <cell r="M200">
            <v>0</v>
          </cell>
        </row>
        <row r="201">
          <cell r="H201">
            <v>20552000</v>
          </cell>
          <cell r="I201">
            <v>8426.15</v>
          </cell>
          <cell r="J201">
            <v>8426.15</v>
          </cell>
          <cell r="K201">
            <v>0</v>
          </cell>
          <cell r="L201">
            <v>0</v>
          </cell>
          <cell r="M201">
            <v>0</v>
          </cell>
        </row>
        <row r="202">
          <cell r="H202">
            <v>10553000</v>
          </cell>
          <cell r="I202">
            <v>159752.76</v>
          </cell>
          <cell r="J202">
            <v>159752.76</v>
          </cell>
          <cell r="K202">
            <v>0</v>
          </cell>
          <cell r="L202">
            <v>0</v>
          </cell>
          <cell r="M202">
            <v>0</v>
          </cell>
        </row>
        <row r="203">
          <cell r="H203">
            <v>20553000</v>
          </cell>
          <cell r="I203">
            <v>1691146.02</v>
          </cell>
          <cell r="J203">
            <v>1691146.02</v>
          </cell>
          <cell r="K203">
            <v>0</v>
          </cell>
          <cell r="L203">
            <v>0</v>
          </cell>
          <cell r="M203">
            <v>0</v>
          </cell>
        </row>
        <row r="204">
          <cell r="H204">
            <v>10554000</v>
          </cell>
          <cell r="I204">
            <v>18807.740000000002</v>
          </cell>
          <cell r="J204">
            <v>18807.740000000002</v>
          </cell>
          <cell r="K204">
            <v>0</v>
          </cell>
          <cell r="L204">
            <v>0</v>
          </cell>
          <cell r="M204">
            <v>0</v>
          </cell>
        </row>
        <row r="205">
          <cell r="H205">
            <v>20554000</v>
          </cell>
          <cell r="I205">
            <v>116403.47</v>
          </cell>
          <cell r="J205">
            <v>116403.47</v>
          </cell>
          <cell r="K205">
            <v>0</v>
          </cell>
          <cell r="L205">
            <v>0</v>
          </cell>
          <cell r="M205">
            <v>0</v>
          </cell>
        </row>
        <row r="206">
          <cell r="H206">
            <v>10555000</v>
          </cell>
          <cell r="I206">
            <v>16556348.630000001</v>
          </cell>
          <cell r="J206">
            <v>16556348.630000001</v>
          </cell>
          <cell r="K206">
            <v>0</v>
          </cell>
          <cell r="L206">
            <v>0</v>
          </cell>
          <cell r="M206">
            <v>0</v>
          </cell>
        </row>
        <row r="207">
          <cell r="H207">
            <v>20555000</v>
          </cell>
          <cell r="I207">
            <v>134490768.28999999</v>
          </cell>
          <cell r="J207">
            <v>134490768.28999999</v>
          </cell>
          <cell r="K207">
            <v>0</v>
          </cell>
          <cell r="L207">
            <v>0</v>
          </cell>
          <cell r="M207">
            <v>0</v>
          </cell>
        </row>
        <row r="208">
          <cell r="H208">
            <v>10555312</v>
          </cell>
          <cell r="I208">
            <v>-13839.43</v>
          </cell>
          <cell r="J208">
            <v>-13839.43</v>
          </cell>
          <cell r="K208">
            <v>0</v>
          </cell>
          <cell r="L208">
            <v>0</v>
          </cell>
          <cell r="M208">
            <v>0</v>
          </cell>
        </row>
        <row r="209">
          <cell r="H209">
            <v>20555312</v>
          </cell>
          <cell r="I209">
            <v>22187851.899999999</v>
          </cell>
          <cell r="J209">
            <v>22187851.899999999</v>
          </cell>
          <cell r="K209">
            <v>0</v>
          </cell>
          <cell r="L209">
            <v>0</v>
          </cell>
          <cell r="M209">
            <v>0</v>
          </cell>
        </row>
        <row r="210">
          <cell r="H210">
            <v>10555313</v>
          </cell>
          <cell r="I210">
            <v>63370.55</v>
          </cell>
          <cell r="J210">
            <v>63370.55</v>
          </cell>
          <cell r="K210">
            <v>0</v>
          </cell>
          <cell r="L210">
            <v>0</v>
          </cell>
          <cell r="M210">
            <v>0</v>
          </cell>
        </row>
        <row r="211">
          <cell r="H211">
            <v>20555313</v>
          </cell>
          <cell r="I211">
            <v>1108490.94</v>
          </cell>
          <cell r="J211">
            <v>1108490.94</v>
          </cell>
          <cell r="K211">
            <v>0</v>
          </cell>
          <cell r="L211">
            <v>0</v>
          </cell>
          <cell r="M211">
            <v>0</v>
          </cell>
        </row>
        <row r="212">
          <cell r="H212">
            <v>10555380</v>
          </cell>
          <cell r="I212">
            <v>1701778</v>
          </cell>
          <cell r="J212">
            <v>1701778</v>
          </cell>
          <cell r="K212">
            <v>0</v>
          </cell>
          <cell r="L212">
            <v>0</v>
          </cell>
          <cell r="M212">
            <v>0</v>
          </cell>
        </row>
        <row r="213">
          <cell r="H213">
            <v>20555380</v>
          </cell>
          <cell r="I213">
            <v>18719686.760000002</v>
          </cell>
          <cell r="J213">
            <v>18719686.760000002</v>
          </cell>
          <cell r="K213">
            <v>0</v>
          </cell>
          <cell r="L213">
            <v>0</v>
          </cell>
          <cell r="M213">
            <v>0</v>
          </cell>
        </row>
        <row r="214">
          <cell r="H214">
            <v>10555550</v>
          </cell>
          <cell r="I214">
            <v>-65377.599999999999</v>
          </cell>
          <cell r="J214">
            <v>-65377.599999999999</v>
          </cell>
          <cell r="K214">
            <v>0</v>
          </cell>
          <cell r="L214">
            <v>0</v>
          </cell>
          <cell r="M214">
            <v>0</v>
          </cell>
        </row>
        <row r="215">
          <cell r="H215">
            <v>20555550</v>
          </cell>
          <cell r="I215">
            <v>89848.43</v>
          </cell>
          <cell r="J215">
            <v>89848.43</v>
          </cell>
          <cell r="K215">
            <v>0</v>
          </cell>
          <cell r="L215">
            <v>0</v>
          </cell>
          <cell r="M215">
            <v>0</v>
          </cell>
        </row>
        <row r="216">
          <cell r="H216">
            <v>10555700</v>
          </cell>
          <cell r="I216">
            <v>10186815.199999999</v>
          </cell>
          <cell r="J216">
            <v>10186815.199999999</v>
          </cell>
          <cell r="K216">
            <v>0</v>
          </cell>
          <cell r="L216">
            <v>0</v>
          </cell>
          <cell r="M216">
            <v>0</v>
          </cell>
        </row>
        <row r="217">
          <cell r="H217">
            <v>20555700</v>
          </cell>
          <cell r="I217">
            <v>90135405.700000003</v>
          </cell>
          <cell r="J217">
            <v>90135405.700000003</v>
          </cell>
          <cell r="K217">
            <v>0</v>
          </cell>
          <cell r="L217">
            <v>0</v>
          </cell>
          <cell r="M217">
            <v>0</v>
          </cell>
        </row>
        <row r="218">
          <cell r="H218">
            <v>10555710</v>
          </cell>
          <cell r="I218">
            <v>61982.45</v>
          </cell>
          <cell r="J218">
            <v>61982.45</v>
          </cell>
          <cell r="K218">
            <v>0</v>
          </cell>
          <cell r="L218">
            <v>0</v>
          </cell>
          <cell r="M218">
            <v>0</v>
          </cell>
        </row>
        <row r="219">
          <cell r="H219">
            <v>20555710</v>
          </cell>
          <cell r="I219">
            <v>631349.78</v>
          </cell>
          <cell r="J219">
            <v>631349.78</v>
          </cell>
          <cell r="K219">
            <v>0</v>
          </cell>
          <cell r="L219">
            <v>0</v>
          </cell>
          <cell r="M219">
            <v>0</v>
          </cell>
        </row>
        <row r="220">
          <cell r="H220">
            <v>10556000</v>
          </cell>
          <cell r="I220">
            <v>54367.12</v>
          </cell>
          <cell r="J220">
            <v>54367.12</v>
          </cell>
          <cell r="K220">
            <v>0</v>
          </cell>
          <cell r="L220">
            <v>0</v>
          </cell>
          <cell r="M220">
            <v>0</v>
          </cell>
        </row>
        <row r="221">
          <cell r="H221">
            <v>20556000</v>
          </cell>
          <cell r="I221">
            <v>555350.88</v>
          </cell>
          <cell r="J221">
            <v>555350.88</v>
          </cell>
          <cell r="K221">
            <v>0</v>
          </cell>
          <cell r="L221">
            <v>0</v>
          </cell>
          <cell r="M221">
            <v>0</v>
          </cell>
        </row>
        <row r="222">
          <cell r="H222">
            <v>10557000</v>
          </cell>
          <cell r="I222">
            <v>595691.07999999996</v>
          </cell>
          <cell r="J222">
            <v>595691.07999999996</v>
          </cell>
          <cell r="K222">
            <v>0</v>
          </cell>
          <cell r="L222">
            <v>0</v>
          </cell>
          <cell r="M222">
            <v>0</v>
          </cell>
        </row>
        <row r="223">
          <cell r="H223">
            <v>20557000</v>
          </cell>
          <cell r="I223">
            <v>5323499.1500000004</v>
          </cell>
          <cell r="J223">
            <v>5323499.1500000004</v>
          </cell>
          <cell r="K223">
            <v>0</v>
          </cell>
          <cell r="L223">
            <v>0</v>
          </cell>
          <cell r="M223">
            <v>0</v>
          </cell>
        </row>
        <row r="224">
          <cell r="H224">
            <v>10557010</v>
          </cell>
          <cell r="I224">
            <v>80452.75</v>
          </cell>
          <cell r="J224">
            <v>80452.75</v>
          </cell>
          <cell r="K224">
            <v>0</v>
          </cell>
          <cell r="L224">
            <v>0</v>
          </cell>
          <cell r="M224">
            <v>0</v>
          </cell>
        </row>
        <row r="225">
          <cell r="H225">
            <v>20557010</v>
          </cell>
          <cell r="I225">
            <v>-1559027.75</v>
          </cell>
          <cell r="J225">
            <v>-1559027.75</v>
          </cell>
          <cell r="K225">
            <v>0</v>
          </cell>
          <cell r="L225">
            <v>0</v>
          </cell>
          <cell r="M225">
            <v>0</v>
          </cell>
        </row>
        <row r="226">
          <cell r="H226">
            <v>10557150</v>
          </cell>
          <cell r="I226">
            <v>-30094594.460000001</v>
          </cell>
          <cell r="J226">
            <v>-30094594.460000001</v>
          </cell>
          <cell r="K226">
            <v>0</v>
          </cell>
          <cell r="L226">
            <v>0</v>
          </cell>
          <cell r="M226">
            <v>0</v>
          </cell>
        </row>
        <row r="227">
          <cell r="H227">
            <v>20557150</v>
          </cell>
          <cell r="I227">
            <v>74588109.519999996</v>
          </cell>
          <cell r="J227">
            <v>74588109.519999996</v>
          </cell>
          <cell r="K227">
            <v>0</v>
          </cell>
          <cell r="L227">
            <v>0</v>
          </cell>
          <cell r="M227">
            <v>0</v>
          </cell>
        </row>
        <row r="228">
          <cell r="H228">
            <v>10557160</v>
          </cell>
          <cell r="I228">
            <v>29760</v>
          </cell>
          <cell r="J228">
            <v>29760</v>
          </cell>
          <cell r="K228">
            <v>0</v>
          </cell>
          <cell r="L228">
            <v>0</v>
          </cell>
          <cell r="M228">
            <v>0</v>
          </cell>
        </row>
        <row r="229">
          <cell r="H229">
            <v>20557160</v>
          </cell>
          <cell r="I229">
            <v>348995.16</v>
          </cell>
          <cell r="J229">
            <v>348995.16</v>
          </cell>
          <cell r="K229">
            <v>0</v>
          </cell>
          <cell r="L229">
            <v>0</v>
          </cell>
          <cell r="M229">
            <v>0</v>
          </cell>
        </row>
        <row r="230">
          <cell r="H230">
            <v>10557161</v>
          </cell>
          <cell r="I230">
            <v>42594</v>
          </cell>
          <cell r="J230">
            <v>0</v>
          </cell>
          <cell r="K230">
            <v>0</v>
          </cell>
          <cell r="L230">
            <v>42594</v>
          </cell>
          <cell r="M230">
            <v>0</v>
          </cell>
        </row>
        <row r="231">
          <cell r="H231">
            <v>20557161</v>
          </cell>
          <cell r="I231">
            <v>-2393085</v>
          </cell>
          <cell r="J231">
            <v>0</v>
          </cell>
          <cell r="K231">
            <v>-2740234</v>
          </cell>
          <cell r="L231">
            <v>347149</v>
          </cell>
          <cell r="M231">
            <v>0</v>
          </cell>
        </row>
        <row r="232">
          <cell r="H232">
            <v>10557170</v>
          </cell>
          <cell r="I232">
            <v>69112.740000000005</v>
          </cell>
          <cell r="J232">
            <v>69112.740000000005</v>
          </cell>
          <cell r="K232">
            <v>0</v>
          </cell>
          <cell r="L232">
            <v>0</v>
          </cell>
          <cell r="M232">
            <v>0</v>
          </cell>
        </row>
        <row r="233">
          <cell r="H233">
            <v>20557170</v>
          </cell>
          <cell r="I233">
            <v>365629.53</v>
          </cell>
          <cell r="J233">
            <v>365629.53</v>
          </cell>
          <cell r="K233">
            <v>0</v>
          </cell>
          <cell r="L233">
            <v>0</v>
          </cell>
          <cell r="M233">
            <v>0</v>
          </cell>
        </row>
        <row r="234">
          <cell r="H234">
            <v>10557200</v>
          </cell>
          <cell r="I234">
            <v>68227</v>
          </cell>
          <cell r="J234">
            <v>0</v>
          </cell>
          <cell r="K234">
            <v>41460</v>
          </cell>
          <cell r="L234">
            <v>26767</v>
          </cell>
          <cell r="M234">
            <v>0</v>
          </cell>
        </row>
        <row r="235">
          <cell r="H235">
            <v>20557200</v>
          </cell>
          <cell r="I235">
            <v>818702</v>
          </cell>
          <cell r="J235">
            <v>0</v>
          </cell>
          <cell r="K235">
            <v>497498</v>
          </cell>
          <cell r="L235">
            <v>321204</v>
          </cell>
          <cell r="M235">
            <v>0</v>
          </cell>
        </row>
        <row r="236">
          <cell r="H236">
            <v>10557280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H237">
            <v>20557280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H238">
            <v>10557290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H239">
            <v>20557290</v>
          </cell>
          <cell r="I239">
            <v>6275723.6500000004</v>
          </cell>
          <cell r="J239">
            <v>0</v>
          </cell>
          <cell r="K239">
            <v>6275723.6500000004</v>
          </cell>
          <cell r="L239">
            <v>0</v>
          </cell>
          <cell r="M239">
            <v>0</v>
          </cell>
        </row>
        <row r="240">
          <cell r="H240">
            <v>10557312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1">
          <cell r="H241">
            <v>20557312</v>
          </cell>
          <cell r="I241">
            <v>-6704940.8099999996</v>
          </cell>
          <cell r="J241">
            <v>0</v>
          </cell>
          <cell r="K241">
            <v>-6704940.8099999996</v>
          </cell>
          <cell r="L241">
            <v>0</v>
          </cell>
          <cell r="M241">
            <v>0</v>
          </cell>
        </row>
        <row r="242">
          <cell r="H242">
            <v>10557380</v>
          </cell>
          <cell r="I242">
            <v>46071</v>
          </cell>
          <cell r="J242">
            <v>0</v>
          </cell>
          <cell r="K242">
            <v>0</v>
          </cell>
          <cell r="L242">
            <v>46071</v>
          </cell>
          <cell r="M242">
            <v>0</v>
          </cell>
        </row>
        <row r="243">
          <cell r="H243">
            <v>20557380</v>
          </cell>
          <cell r="I243">
            <v>-9768319</v>
          </cell>
          <cell r="J243">
            <v>0</v>
          </cell>
          <cell r="K243">
            <v>0</v>
          </cell>
          <cell r="L243">
            <v>-9768319</v>
          </cell>
          <cell r="M243">
            <v>0</v>
          </cell>
        </row>
        <row r="244">
          <cell r="H244">
            <v>10557390</v>
          </cell>
          <cell r="I244">
            <v>1772097</v>
          </cell>
          <cell r="J244">
            <v>0</v>
          </cell>
          <cell r="K244">
            <v>0</v>
          </cell>
          <cell r="L244">
            <v>1772097</v>
          </cell>
          <cell r="M244">
            <v>0</v>
          </cell>
        </row>
        <row r="245">
          <cell r="H245">
            <v>20557390</v>
          </cell>
          <cell r="I245">
            <v>12995816</v>
          </cell>
          <cell r="J245">
            <v>0</v>
          </cell>
          <cell r="K245">
            <v>0</v>
          </cell>
          <cell r="L245">
            <v>12995816</v>
          </cell>
          <cell r="M245">
            <v>0</v>
          </cell>
        </row>
        <row r="246">
          <cell r="H246">
            <v>10557395</v>
          </cell>
          <cell r="I246">
            <v>-8820</v>
          </cell>
          <cell r="J246">
            <v>-8820</v>
          </cell>
          <cell r="K246">
            <v>0</v>
          </cell>
          <cell r="L246">
            <v>0</v>
          </cell>
          <cell r="M246">
            <v>0</v>
          </cell>
        </row>
        <row r="247">
          <cell r="H247">
            <v>20557395</v>
          </cell>
          <cell r="I247">
            <v>-59267.25</v>
          </cell>
          <cell r="J247">
            <v>-59267.25</v>
          </cell>
          <cell r="K247">
            <v>0</v>
          </cell>
          <cell r="L247">
            <v>0</v>
          </cell>
          <cell r="M247">
            <v>0</v>
          </cell>
        </row>
        <row r="248">
          <cell r="H248">
            <v>10557610</v>
          </cell>
          <cell r="I248">
            <v>-23000</v>
          </cell>
          <cell r="J248">
            <v>-23000</v>
          </cell>
          <cell r="K248">
            <v>0</v>
          </cell>
          <cell r="L248">
            <v>0</v>
          </cell>
          <cell r="M248">
            <v>0</v>
          </cell>
        </row>
        <row r="249">
          <cell r="H249">
            <v>20557610</v>
          </cell>
          <cell r="I249">
            <v>5000</v>
          </cell>
          <cell r="J249">
            <v>5000</v>
          </cell>
          <cell r="K249">
            <v>0</v>
          </cell>
          <cell r="L249">
            <v>0</v>
          </cell>
          <cell r="M249">
            <v>0</v>
          </cell>
        </row>
        <row r="250">
          <cell r="H250">
            <v>10557700</v>
          </cell>
          <cell r="I250">
            <v>422617</v>
          </cell>
          <cell r="J250">
            <v>422617</v>
          </cell>
          <cell r="K250">
            <v>0</v>
          </cell>
          <cell r="L250">
            <v>0</v>
          </cell>
          <cell r="M250">
            <v>0</v>
          </cell>
        </row>
        <row r="251">
          <cell r="H251">
            <v>20557700</v>
          </cell>
          <cell r="I251">
            <v>4904524.5</v>
          </cell>
          <cell r="J251">
            <v>4904524.5</v>
          </cell>
          <cell r="K251">
            <v>0</v>
          </cell>
          <cell r="L251">
            <v>0</v>
          </cell>
          <cell r="M251">
            <v>0</v>
          </cell>
        </row>
        <row r="252">
          <cell r="H252">
            <v>10557730</v>
          </cell>
          <cell r="I252">
            <v>41181696.409999996</v>
          </cell>
          <cell r="J252">
            <v>41181696.409999996</v>
          </cell>
          <cell r="K252">
            <v>0</v>
          </cell>
          <cell r="L252">
            <v>0</v>
          </cell>
          <cell r="M252">
            <v>0</v>
          </cell>
        </row>
        <row r="253">
          <cell r="H253">
            <v>20557730</v>
          </cell>
          <cell r="I253">
            <v>41181696.409999996</v>
          </cell>
          <cell r="J253">
            <v>41181696.409999996</v>
          </cell>
          <cell r="K253">
            <v>0</v>
          </cell>
          <cell r="L253">
            <v>0</v>
          </cell>
          <cell r="M253">
            <v>0</v>
          </cell>
        </row>
        <row r="254">
          <cell r="H254">
            <v>10560000</v>
          </cell>
          <cell r="I254">
            <v>152644.49</v>
          </cell>
          <cell r="J254">
            <v>152644.49</v>
          </cell>
          <cell r="K254">
            <v>0</v>
          </cell>
          <cell r="L254">
            <v>0</v>
          </cell>
          <cell r="M254">
            <v>0</v>
          </cell>
        </row>
        <row r="255">
          <cell r="H255">
            <v>20560000</v>
          </cell>
          <cell r="I255">
            <v>1981616.46</v>
          </cell>
          <cell r="J255">
            <v>1981616.46</v>
          </cell>
          <cell r="K255">
            <v>0</v>
          </cell>
          <cell r="L255">
            <v>0</v>
          </cell>
          <cell r="M255">
            <v>0</v>
          </cell>
        </row>
        <row r="256">
          <cell r="H256">
            <v>10560350</v>
          </cell>
          <cell r="I256">
            <v>19084.919999999998</v>
          </cell>
          <cell r="J256">
            <v>0</v>
          </cell>
          <cell r="K256">
            <v>13184.44</v>
          </cell>
          <cell r="L256">
            <v>5900.48</v>
          </cell>
          <cell r="M256">
            <v>0</v>
          </cell>
        </row>
        <row r="257">
          <cell r="H257">
            <v>20560350</v>
          </cell>
          <cell r="I257">
            <v>229019.04</v>
          </cell>
          <cell r="J257">
            <v>0</v>
          </cell>
          <cell r="K257">
            <v>158213.28</v>
          </cell>
          <cell r="L257">
            <v>70805.759999999995</v>
          </cell>
          <cell r="M257">
            <v>0</v>
          </cell>
        </row>
        <row r="258">
          <cell r="H258">
            <v>10562000</v>
          </cell>
          <cell r="I258">
            <v>34232.019999999997</v>
          </cell>
          <cell r="J258">
            <v>34232.019999999997</v>
          </cell>
          <cell r="K258">
            <v>0</v>
          </cell>
          <cell r="L258">
            <v>0</v>
          </cell>
          <cell r="M258">
            <v>0</v>
          </cell>
        </row>
        <row r="259">
          <cell r="H259">
            <v>20562000</v>
          </cell>
          <cell r="I259">
            <v>272063.23</v>
          </cell>
          <cell r="J259">
            <v>272063.23</v>
          </cell>
          <cell r="K259">
            <v>0</v>
          </cell>
          <cell r="L259">
            <v>0</v>
          </cell>
          <cell r="M259">
            <v>0</v>
          </cell>
        </row>
        <row r="260">
          <cell r="H260">
            <v>10563000</v>
          </cell>
          <cell r="I260">
            <v>19909.47</v>
          </cell>
          <cell r="J260">
            <v>19909.47</v>
          </cell>
          <cell r="K260">
            <v>0</v>
          </cell>
          <cell r="L260">
            <v>0</v>
          </cell>
          <cell r="M260">
            <v>0</v>
          </cell>
        </row>
        <row r="261">
          <cell r="H261">
            <v>20563000</v>
          </cell>
          <cell r="I261">
            <v>447185.08</v>
          </cell>
          <cell r="J261">
            <v>447185.08</v>
          </cell>
          <cell r="K261">
            <v>0</v>
          </cell>
          <cell r="L261">
            <v>0</v>
          </cell>
          <cell r="M261">
            <v>0</v>
          </cell>
        </row>
        <row r="262">
          <cell r="H262">
            <v>10567000</v>
          </cell>
          <cell r="I262">
            <v>-45397.13</v>
          </cell>
          <cell r="J262">
            <v>-45397.13</v>
          </cell>
          <cell r="K262">
            <v>0</v>
          </cell>
          <cell r="L262">
            <v>0</v>
          </cell>
          <cell r="M262">
            <v>0</v>
          </cell>
        </row>
        <row r="263">
          <cell r="H263">
            <v>20567000</v>
          </cell>
          <cell r="I263">
            <v>120945.93</v>
          </cell>
          <cell r="J263">
            <v>120945.93</v>
          </cell>
          <cell r="K263">
            <v>0</v>
          </cell>
          <cell r="L263">
            <v>0</v>
          </cell>
          <cell r="M263">
            <v>0</v>
          </cell>
        </row>
        <row r="264">
          <cell r="H264">
            <v>10568000</v>
          </cell>
          <cell r="I264">
            <v>50779.92</v>
          </cell>
          <cell r="J264">
            <v>50879.85</v>
          </cell>
          <cell r="K264">
            <v>0</v>
          </cell>
          <cell r="L264">
            <v>-99.93</v>
          </cell>
          <cell r="M264">
            <v>0</v>
          </cell>
        </row>
        <row r="265">
          <cell r="H265">
            <v>20568000</v>
          </cell>
          <cell r="I265">
            <v>665430.44999999995</v>
          </cell>
          <cell r="J265">
            <v>664914.51</v>
          </cell>
          <cell r="K265">
            <v>0</v>
          </cell>
          <cell r="L265">
            <v>515.94000000000005</v>
          </cell>
          <cell r="M265">
            <v>0</v>
          </cell>
        </row>
        <row r="266">
          <cell r="H266">
            <v>10569000</v>
          </cell>
          <cell r="I266">
            <v>11473.57</v>
          </cell>
          <cell r="J266">
            <v>11473.57</v>
          </cell>
          <cell r="K266">
            <v>0</v>
          </cell>
          <cell r="L266">
            <v>0</v>
          </cell>
          <cell r="M266">
            <v>0</v>
          </cell>
        </row>
        <row r="267">
          <cell r="H267">
            <v>20569000</v>
          </cell>
          <cell r="I267">
            <v>275168.51</v>
          </cell>
          <cell r="J267">
            <v>269243.86</v>
          </cell>
          <cell r="K267">
            <v>0</v>
          </cell>
          <cell r="L267">
            <v>5924.65</v>
          </cell>
          <cell r="M267">
            <v>0</v>
          </cell>
        </row>
        <row r="268">
          <cell r="H268">
            <v>10570000</v>
          </cell>
          <cell r="I268">
            <v>80069.820000000007</v>
          </cell>
          <cell r="J268">
            <v>80069.820000000007</v>
          </cell>
          <cell r="K268">
            <v>0</v>
          </cell>
          <cell r="L268">
            <v>0</v>
          </cell>
          <cell r="M268">
            <v>0</v>
          </cell>
        </row>
        <row r="269">
          <cell r="H269">
            <v>20570000</v>
          </cell>
          <cell r="I269">
            <v>1157114.1100000001</v>
          </cell>
          <cell r="J269">
            <v>1157114.1100000001</v>
          </cell>
          <cell r="K269">
            <v>0</v>
          </cell>
          <cell r="L269">
            <v>0</v>
          </cell>
          <cell r="M269">
            <v>0</v>
          </cell>
        </row>
        <row r="270">
          <cell r="H270">
            <v>10571000</v>
          </cell>
          <cell r="I270">
            <v>161732.29</v>
          </cell>
          <cell r="J270">
            <v>162946.54999999999</v>
          </cell>
          <cell r="K270">
            <v>515.36</v>
          </cell>
          <cell r="L270">
            <v>-1729.62</v>
          </cell>
          <cell r="M270">
            <v>0</v>
          </cell>
        </row>
        <row r="271">
          <cell r="H271">
            <v>20571000</v>
          </cell>
          <cell r="I271">
            <v>1751804.85</v>
          </cell>
          <cell r="J271">
            <v>1720400.79</v>
          </cell>
          <cell r="K271">
            <v>1826.87</v>
          </cell>
          <cell r="L271">
            <v>29577.19</v>
          </cell>
          <cell r="M271">
            <v>0</v>
          </cell>
        </row>
        <row r="272">
          <cell r="H272">
            <v>10572000</v>
          </cell>
          <cell r="I272">
            <v>396.95</v>
          </cell>
          <cell r="J272">
            <v>396.95</v>
          </cell>
          <cell r="K272">
            <v>0</v>
          </cell>
          <cell r="L272">
            <v>0</v>
          </cell>
          <cell r="M272">
            <v>0</v>
          </cell>
        </row>
        <row r="273">
          <cell r="H273">
            <v>20572000</v>
          </cell>
          <cell r="I273">
            <v>11589.86</v>
          </cell>
          <cell r="J273">
            <v>11589.86</v>
          </cell>
          <cell r="K273">
            <v>0</v>
          </cell>
          <cell r="L273">
            <v>0</v>
          </cell>
          <cell r="M273">
            <v>0</v>
          </cell>
        </row>
        <row r="274">
          <cell r="H274">
            <v>10573000</v>
          </cell>
          <cell r="I274">
            <v>495.65</v>
          </cell>
          <cell r="J274">
            <v>595.58000000000004</v>
          </cell>
          <cell r="K274">
            <v>0</v>
          </cell>
          <cell r="L274">
            <v>-99.93</v>
          </cell>
          <cell r="M274">
            <v>0</v>
          </cell>
        </row>
        <row r="275">
          <cell r="H275">
            <v>20573000</v>
          </cell>
          <cell r="I275">
            <v>-2753.56</v>
          </cell>
          <cell r="J275">
            <v>-6380.65</v>
          </cell>
          <cell r="K275">
            <v>230.46</v>
          </cell>
          <cell r="L275">
            <v>3396.63</v>
          </cell>
          <cell r="M275">
            <v>0</v>
          </cell>
        </row>
        <row r="276">
          <cell r="H276">
            <v>10580000</v>
          </cell>
          <cell r="I276">
            <v>152919.04000000001</v>
          </cell>
          <cell r="J276">
            <v>130696.35</v>
          </cell>
          <cell r="K276">
            <v>6968.97</v>
          </cell>
          <cell r="L276">
            <v>15253.72</v>
          </cell>
          <cell r="M276">
            <v>0</v>
          </cell>
        </row>
        <row r="277">
          <cell r="H277">
            <v>20580000</v>
          </cell>
          <cell r="I277">
            <v>1495137.09</v>
          </cell>
          <cell r="J277">
            <v>1170906.42</v>
          </cell>
          <cell r="K277">
            <v>156797.9</v>
          </cell>
          <cell r="L277">
            <v>167432.76999999999</v>
          </cell>
          <cell r="M277">
            <v>0</v>
          </cell>
        </row>
        <row r="278">
          <cell r="H278">
            <v>10582000</v>
          </cell>
          <cell r="I278">
            <v>70395.34</v>
          </cell>
          <cell r="J278">
            <v>1152.08</v>
          </cell>
          <cell r="K278">
            <v>46278.8</v>
          </cell>
          <cell r="L278">
            <v>22964.46</v>
          </cell>
          <cell r="M278">
            <v>0</v>
          </cell>
        </row>
        <row r="279">
          <cell r="H279">
            <v>20582000</v>
          </cell>
          <cell r="I279">
            <v>715018.89</v>
          </cell>
          <cell r="J279">
            <v>15658.13</v>
          </cell>
          <cell r="K279">
            <v>448879.55</v>
          </cell>
          <cell r="L279">
            <v>250481.21</v>
          </cell>
          <cell r="M279">
            <v>0</v>
          </cell>
        </row>
        <row r="280">
          <cell r="H280">
            <v>10583000</v>
          </cell>
          <cell r="I280">
            <v>164563.78</v>
          </cell>
          <cell r="J280">
            <v>43829.66</v>
          </cell>
          <cell r="K280">
            <v>75155.25</v>
          </cell>
          <cell r="L280">
            <v>45578.87</v>
          </cell>
          <cell r="M280">
            <v>0</v>
          </cell>
        </row>
        <row r="281">
          <cell r="H281">
            <v>20583000</v>
          </cell>
          <cell r="I281">
            <v>1402987.47</v>
          </cell>
          <cell r="J281">
            <v>542945.71</v>
          </cell>
          <cell r="K281">
            <v>604416.88</v>
          </cell>
          <cell r="L281">
            <v>255624.88</v>
          </cell>
          <cell r="M281">
            <v>0</v>
          </cell>
        </row>
        <row r="282">
          <cell r="H282">
            <v>10584000</v>
          </cell>
          <cell r="I282">
            <v>-32358.37</v>
          </cell>
          <cell r="J282">
            <v>0</v>
          </cell>
          <cell r="K282">
            <v>-25760.26</v>
          </cell>
          <cell r="L282">
            <v>-6598.11</v>
          </cell>
          <cell r="M282">
            <v>0</v>
          </cell>
        </row>
        <row r="283">
          <cell r="H283">
            <v>20584000</v>
          </cell>
          <cell r="I283">
            <v>581319.55000000005</v>
          </cell>
          <cell r="J283">
            <v>0</v>
          </cell>
          <cell r="K283">
            <v>359740.22</v>
          </cell>
          <cell r="L283">
            <v>221579.33</v>
          </cell>
          <cell r="M283">
            <v>0</v>
          </cell>
        </row>
        <row r="284">
          <cell r="H284">
            <v>10585000</v>
          </cell>
          <cell r="I284">
            <v>19319.38</v>
          </cell>
          <cell r="J284">
            <v>0</v>
          </cell>
          <cell r="K284">
            <v>5630.69</v>
          </cell>
          <cell r="L284">
            <v>13688.69</v>
          </cell>
          <cell r="M284">
            <v>0</v>
          </cell>
        </row>
        <row r="285">
          <cell r="H285">
            <v>20585000</v>
          </cell>
          <cell r="I285">
            <v>226744.66</v>
          </cell>
          <cell r="J285">
            <v>0</v>
          </cell>
          <cell r="K285">
            <v>44496.46</v>
          </cell>
          <cell r="L285">
            <v>182248.2</v>
          </cell>
          <cell r="M285">
            <v>0</v>
          </cell>
        </row>
        <row r="286">
          <cell r="H286">
            <v>10586000</v>
          </cell>
          <cell r="I286">
            <v>129310.88</v>
          </cell>
          <cell r="J286">
            <v>0</v>
          </cell>
          <cell r="K286">
            <v>114434.14</v>
          </cell>
          <cell r="L286">
            <v>14876.74</v>
          </cell>
          <cell r="M286">
            <v>0</v>
          </cell>
        </row>
        <row r="287">
          <cell r="H287">
            <v>20586000</v>
          </cell>
          <cell r="I287">
            <v>1773001.46</v>
          </cell>
          <cell r="J287">
            <v>0</v>
          </cell>
          <cell r="K287">
            <v>1549163.71</v>
          </cell>
          <cell r="L287">
            <v>223837.75</v>
          </cell>
          <cell r="M287">
            <v>0</v>
          </cell>
        </row>
        <row r="288">
          <cell r="H288">
            <v>10587000</v>
          </cell>
          <cell r="I288">
            <v>62719.85</v>
          </cell>
          <cell r="J288">
            <v>6627.86</v>
          </cell>
          <cell r="K288">
            <v>26052.01</v>
          </cell>
          <cell r="L288">
            <v>30039.98</v>
          </cell>
          <cell r="M288">
            <v>0</v>
          </cell>
        </row>
        <row r="289">
          <cell r="H289">
            <v>20587000</v>
          </cell>
          <cell r="I289">
            <v>790469.8</v>
          </cell>
          <cell r="J289">
            <v>11289.03</v>
          </cell>
          <cell r="K289">
            <v>383678.1</v>
          </cell>
          <cell r="L289">
            <v>395502.67</v>
          </cell>
          <cell r="M289">
            <v>0</v>
          </cell>
        </row>
        <row r="290">
          <cell r="H290">
            <v>10588000</v>
          </cell>
          <cell r="I290">
            <v>647574.55000000005</v>
          </cell>
          <cell r="J290">
            <v>300178.8</v>
          </cell>
          <cell r="K290">
            <v>266586.31</v>
          </cell>
          <cell r="L290">
            <v>80809.440000000002</v>
          </cell>
          <cell r="M290">
            <v>0</v>
          </cell>
        </row>
        <row r="291">
          <cell r="H291">
            <v>20588000</v>
          </cell>
          <cell r="I291">
            <v>6426792.0700000003</v>
          </cell>
          <cell r="J291">
            <v>2602103.41</v>
          </cell>
          <cell r="K291">
            <v>2889413.02</v>
          </cell>
          <cell r="L291">
            <v>935275.64</v>
          </cell>
          <cell r="M291">
            <v>0</v>
          </cell>
        </row>
        <row r="292">
          <cell r="H292">
            <v>10589000</v>
          </cell>
          <cell r="I292">
            <v>72875.509999999995</v>
          </cell>
          <cell r="J292">
            <v>72478.570000000007</v>
          </cell>
          <cell r="K292">
            <v>396.94</v>
          </cell>
          <cell r="L292">
            <v>0</v>
          </cell>
          <cell r="M292">
            <v>0</v>
          </cell>
        </row>
        <row r="293">
          <cell r="H293">
            <v>20589000</v>
          </cell>
          <cell r="I293">
            <v>294788.36</v>
          </cell>
          <cell r="J293">
            <v>268426.55</v>
          </cell>
          <cell r="K293">
            <v>25900.71</v>
          </cell>
          <cell r="L293">
            <v>461.1</v>
          </cell>
          <cell r="M293">
            <v>0</v>
          </cell>
        </row>
        <row r="294">
          <cell r="H294">
            <v>10590000</v>
          </cell>
          <cell r="I294">
            <v>84213.67</v>
          </cell>
          <cell r="J294">
            <v>66031.850000000006</v>
          </cell>
          <cell r="K294">
            <v>12900.5</v>
          </cell>
          <cell r="L294">
            <v>5281.32</v>
          </cell>
          <cell r="M294">
            <v>0</v>
          </cell>
        </row>
        <row r="295">
          <cell r="H295">
            <v>20590000</v>
          </cell>
          <cell r="I295">
            <v>1261569.6000000001</v>
          </cell>
          <cell r="J295">
            <v>812059.38</v>
          </cell>
          <cell r="K295">
            <v>282526.65000000002</v>
          </cell>
          <cell r="L295">
            <v>166983.57</v>
          </cell>
          <cell r="M295">
            <v>0</v>
          </cell>
        </row>
        <row r="296">
          <cell r="H296">
            <v>10591000</v>
          </cell>
          <cell r="I296">
            <v>-7311.7</v>
          </cell>
          <cell r="J296">
            <v>0</v>
          </cell>
          <cell r="K296">
            <v>-7684.57</v>
          </cell>
          <cell r="L296">
            <v>372.87</v>
          </cell>
          <cell r="M296">
            <v>0</v>
          </cell>
        </row>
        <row r="297">
          <cell r="H297">
            <v>20591000</v>
          </cell>
          <cell r="I297">
            <v>396786.08</v>
          </cell>
          <cell r="J297">
            <v>0</v>
          </cell>
          <cell r="K297">
            <v>244207.98</v>
          </cell>
          <cell r="L297">
            <v>152578.1</v>
          </cell>
          <cell r="M297">
            <v>0</v>
          </cell>
        </row>
        <row r="298">
          <cell r="H298">
            <v>10592000</v>
          </cell>
          <cell r="I298">
            <v>86966.95</v>
          </cell>
          <cell r="J298">
            <v>18116.810000000001</v>
          </cell>
          <cell r="K298">
            <v>43412.76</v>
          </cell>
          <cell r="L298">
            <v>25437.38</v>
          </cell>
          <cell r="M298">
            <v>0</v>
          </cell>
        </row>
        <row r="299">
          <cell r="H299">
            <v>20592000</v>
          </cell>
          <cell r="I299">
            <v>785070.52</v>
          </cell>
          <cell r="J299">
            <v>116569.26</v>
          </cell>
          <cell r="K299">
            <v>503059.52</v>
          </cell>
          <cell r="L299">
            <v>165441.74</v>
          </cell>
          <cell r="M299">
            <v>0</v>
          </cell>
        </row>
        <row r="300">
          <cell r="H300">
            <v>10593000</v>
          </cell>
          <cell r="I300">
            <v>1166476.46</v>
          </cell>
          <cell r="J300">
            <v>0</v>
          </cell>
          <cell r="K300">
            <v>759446.55</v>
          </cell>
          <cell r="L300">
            <v>407029.91</v>
          </cell>
          <cell r="M300">
            <v>0</v>
          </cell>
        </row>
        <row r="301">
          <cell r="H301">
            <v>20593000</v>
          </cell>
          <cell r="I301">
            <v>7948732</v>
          </cell>
          <cell r="J301">
            <v>2219.0700000000002</v>
          </cell>
          <cell r="K301">
            <v>5096556.6100000003</v>
          </cell>
          <cell r="L301">
            <v>2849956.32</v>
          </cell>
          <cell r="M301">
            <v>0</v>
          </cell>
        </row>
        <row r="302">
          <cell r="H302">
            <v>10594000</v>
          </cell>
          <cell r="I302">
            <v>62930.59</v>
          </cell>
          <cell r="J302">
            <v>0</v>
          </cell>
          <cell r="K302">
            <v>46338.49</v>
          </cell>
          <cell r="L302">
            <v>16592.099999999999</v>
          </cell>
          <cell r="M302">
            <v>0</v>
          </cell>
        </row>
        <row r="303">
          <cell r="H303">
            <v>20594000</v>
          </cell>
          <cell r="I303">
            <v>845852.53</v>
          </cell>
          <cell r="J303">
            <v>0</v>
          </cell>
          <cell r="K303">
            <v>568494.61</v>
          </cell>
          <cell r="L303">
            <v>277357.92</v>
          </cell>
          <cell r="M303">
            <v>0</v>
          </cell>
        </row>
        <row r="304">
          <cell r="H304">
            <v>10595000</v>
          </cell>
          <cell r="I304">
            <v>233998.45</v>
          </cell>
          <cell r="J304">
            <v>32794.31</v>
          </cell>
          <cell r="K304">
            <v>119421.44</v>
          </cell>
          <cell r="L304">
            <v>81782.7</v>
          </cell>
          <cell r="M304">
            <v>0</v>
          </cell>
        </row>
        <row r="305">
          <cell r="H305">
            <v>20595000</v>
          </cell>
          <cell r="I305">
            <v>1094895.73</v>
          </cell>
          <cell r="J305">
            <v>300239.8</v>
          </cell>
          <cell r="K305">
            <v>457159.02</v>
          </cell>
          <cell r="L305">
            <v>337496.91</v>
          </cell>
          <cell r="M305">
            <v>0</v>
          </cell>
        </row>
        <row r="306">
          <cell r="H306">
            <v>10596000</v>
          </cell>
          <cell r="I306">
            <v>72643.37</v>
          </cell>
          <cell r="J306">
            <v>0</v>
          </cell>
          <cell r="K306">
            <v>50008.74</v>
          </cell>
          <cell r="L306">
            <v>22634.63</v>
          </cell>
          <cell r="M306">
            <v>0</v>
          </cell>
        </row>
        <row r="307">
          <cell r="H307">
            <v>20596000</v>
          </cell>
          <cell r="I307">
            <v>652322.15</v>
          </cell>
          <cell r="J307">
            <v>0</v>
          </cell>
          <cell r="K307">
            <v>439422.14</v>
          </cell>
          <cell r="L307">
            <v>212900.01</v>
          </cell>
          <cell r="M307">
            <v>0</v>
          </cell>
        </row>
        <row r="308">
          <cell r="H308">
            <v>10597000</v>
          </cell>
          <cell r="I308">
            <v>16797.11</v>
          </cell>
          <cell r="J308">
            <v>0</v>
          </cell>
          <cell r="K308">
            <v>14385.7</v>
          </cell>
          <cell r="L308">
            <v>2411.41</v>
          </cell>
          <cell r="M308">
            <v>0</v>
          </cell>
        </row>
        <row r="309">
          <cell r="H309">
            <v>20597000</v>
          </cell>
          <cell r="I309">
            <v>138937.32999999999</v>
          </cell>
          <cell r="J309">
            <v>0</v>
          </cell>
          <cell r="K309">
            <v>114731.82</v>
          </cell>
          <cell r="L309">
            <v>24205.51</v>
          </cell>
          <cell r="M309">
            <v>0</v>
          </cell>
        </row>
        <row r="310">
          <cell r="H310">
            <v>10598000</v>
          </cell>
          <cell r="I310">
            <v>29150.32</v>
          </cell>
          <cell r="J310">
            <v>7027.76</v>
          </cell>
          <cell r="K310">
            <v>20586.91</v>
          </cell>
          <cell r="L310">
            <v>1535.65</v>
          </cell>
          <cell r="M310">
            <v>0</v>
          </cell>
        </row>
        <row r="311">
          <cell r="H311">
            <v>20598000</v>
          </cell>
          <cell r="I311">
            <v>270915.06</v>
          </cell>
          <cell r="J311">
            <v>54916.04</v>
          </cell>
          <cell r="K311">
            <v>192211.65</v>
          </cell>
          <cell r="L311">
            <v>23787.37</v>
          </cell>
          <cell r="M311">
            <v>0</v>
          </cell>
        </row>
        <row r="312">
          <cell r="H312">
            <v>10901000</v>
          </cell>
          <cell r="I312">
            <v>36996.33</v>
          </cell>
          <cell r="J312">
            <v>36996.33</v>
          </cell>
          <cell r="K312">
            <v>0</v>
          </cell>
          <cell r="L312">
            <v>0</v>
          </cell>
          <cell r="M312">
            <v>0</v>
          </cell>
        </row>
        <row r="313">
          <cell r="H313">
            <v>20901000</v>
          </cell>
          <cell r="I313">
            <v>592955.67000000004</v>
          </cell>
          <cell r="J313">
            <v>592955.67000000004</v>
          </cell>
          <cell r="K313">
            <v>0</v>
          </cell>
          <cell r="L313">
            <v>0</v>
          </cell>
          <cell r="M313">
            <v>0</v>
          </cell>
        </row>
        <row r="314">
          <cell r="H314">
            <v>10902000</v>
          </cell>
          <cell r="I314">
            <v>247696.43</v>
          </cell>
          <cell r="J314">
            <v>8616.7099999999991</v>
          </cell>
          <cell r="K314">
            <v>203271.32</v>
          </cell>
          <cell r="L314">
            <v>35808.400000000001</v>
          </cell>
          <cell r="M314">
            <v>0</v>
          </cell>
        </row>
        <row r="315">
          <cell r="H315">
            <v>20902000</v>
          </cell>
          <cell r="I315">
            <v>2739309.59</v>
          </cell>
          <cell r="J315">
            <v>115974.61</v>
          </cell>
          <cell r="K315">
            <v>2225908.2999999998</v>
          </cell>
          <cell r="L315">
            <v>397426.68</v>
          </cell>
          <cell r="M315">
            <v>0</v>
          </cell>
        </row>
        <row r="316">
          <cell r="H316">
            <v>10903000</v>
          </cell>
          <cell r="I316">
            <v>625212.32999999996</v>
          </cell>
          <cell r="J316">
            <v>497301.27</v>
          </cell>
          <cell r="K316">
            <v>86300.78</v>
          </cell>
          <cell r="L316">
            <v>41610.28</v>
          </cell>
          <cell r="M316">
            <v>0</v>
          </cell>
        </row>
        <row r="317">
          <cell r="H317">
            <v>20903000</v>
          </cell>
          <cell r="I317">
            <v>7457753.8099999996</v>
          </cell>
          <cell r="J317">
            <v>5753030.0499999998</v>
          </cell>
          <cell r="K317">
            <v>1145992.2</v>
          </cell>
          <cell r="L317">
            <v>558731.56000000006</v>
          </cell>
          <cell r="M317">
            <v>0</v>
          </cell>
        </row>
        <row r="318">
          <cell r="H318">
            <v>10903920</v>
          </cell>
          <cell r="I318">
            <v>53243.18</v>
          </cell>
          <cell r="J318">
            <v>53243.18</v>
          </cell>
          <cell r="K318">
            <v>0</v>
          </cell>
          <cell r="L318">
            <v>0</v>
          </cell>
          <cell r="M318">
            <v>0</v>
          </cell>
        </row>
        <row r="319">
          <cell r="H319">
            <v>20903920</v>
          </cell>
          <cell r="I319">
            <v>336424.98</v>
          </cell>
          <cell r="J319">
            <v>336424.98</v>
          </cell>
          <cell r="K319">
            <v>0</v>
          </cell>
          <cell r="L319">
            <v>0</v>
          </cell>
          <cell r="M319">
            <v>0</v>
          </cell>
        </row>
        <row r="320">
          <cell r="H320">
            <v>10903930</v>
          </cell>
          <cell r="I320">
            <v>4396.7</v>
          </cell>
          <cell r="J320">
            <v>4396.7</v>
          </cell>
          <cell r="K320">
            <v>0</v>
          </cell>
          <cell r="L320">
            <v>0</v>
          </cell>
          <cell r="M320">
            <v>0</v>
          </cell>
        </row>
        <row r="321">
          <cell r="H321">
            <v>20903930</v>
          </cell>
          <cell r="I321">
            <v>4396.7</v>
          </cell>
          <cell r="J321">
            <v>4396.7</v>
          </cell>
          <cell r="K321">
            <v>0</v>
          </cell>
          <cell r="L321">
            <v>0</v>
          </cell>
          <cell r="M321">
            <v>0</v>
          </cell>
        </row>
        <row r="322">
          <cell r="H322">
            <v>10904000</v>
          </cell>
          <cell r="I322">
            <v>1032.26</v>
          </cell>
          <cell r="J322">
            <v>1032.26</v>
          </cell>
          <cell r="K322">
            <v>0</v>
          </cell>
          <cell r="L322">
            <v>0</v>
          </cell>
          <cell r="M322">
            <v>0</v>
          </cell>
        </row>
        <row r="323">
          <cell r="H323">
            <v>20904000</v>
          </cell>
          <cell r="I323">
            <v>1674637.75</v>
          </cell>
          <cell r="J323">
            <v>1674637.76</v>
          </cell>
          <cell r="K323">
            <v>-0.01</v>
          </cell>
          <cell r="L323">
            <v>0</v>
          </cell>
          <cell r="M323">
            <v>0</v>
          </cell>
        </row>
        <row r="324">
          <cell r="H324">
            <v>10905000</v>
          </cell>
          <cell r="I324">
            <v>6467.09</v>
          </cell>
          <cell r="J324">
            <v>6467.09</v>
          </cell>
          <cell r="K324">
            <v>0</v>
          </cell>
          <cell r="L324">
            <v>0</v>
          </cell>
          <cell r="M324">
            <v>0</v>
          </cell>
        </row>
        <row r="325">
          <cell r="H325">
            <v>20905000</v>
          </cell>
          <cell r="I325">
            <v>131018.85</v>
          </cell>
          <cell r="J325">
            <v>131018.85</v>
          </cell>
          <cell r="K325">
            <v>0</v>
          </cell>
          <cell r="L325">
            <v>0</v>
          </cell>
          <cell r="M325">
            <v>0</v>
          </cell>
        </row>
        <row r="326">
          <cell r="H326">
            <v>10908000</v>
          </cell>
          <cell r="I326">
            <v>47031.49</v>
          </cell>
          <cell r="J326">
            <v>9195.4500000000007</v>
          </cell>
          <cell r="K326">
            <v>26789.45</v>
          </cell>
          <cell r="L326">
            <v>11046.59</v>
          </cell>
          <cell r="M326">
            <v>0</v>
          </cell>
        </row>
        <row r="327">
          <cell r="H327">
            <v>20908000</v>
          </cell>
          <cell r="I327">
            <v>605497.34</v>
          </cell>
          <cell r="J327">
            <v>495451.47</v>
          </cell>
          <cell r="K327">
            <v>76863.98</v>
          </cell>
          <cell r="L327">
            <v>33181.89</v>
          </cell>
          <cell r="M327">
            <v>0</v>
          </cell>
        </row>
        <row r="328">
          <cell r="H328">
            <v>10908600</v>
          </cell>
          <cell r="I328">
            <v>2648500.2599999998</v>
          </cell>
          <cell r="J328">
            <v>0</v>
          </cell>
          <cell r="K328">
            <v>1916474.28</v>
          </cell>
          <cell r="L328">
            <v>732025.98</v>
          </cell>
          <cell r="M328">
            <v>0</v>
          </cell>
        </row>
        <row r="329">
          <cell r="H329">
            <v>20908600</v>
          </cell>
          <cell r="I329">
            <v>26930578.399999999</v>
          </cell>
          <cell r="J329">
            <v>0</v>
          </cell>
          <cell r="K329">
            <v>19582838.760000002</v>
          </cell>
          <cell r="L329">
            <v>7347739.6399999997</v>
          </cell>
          <cell r="M329">
            <v>0</v>
          </cell>
        </row>
        <row r="330">
          <cell r="H330">
            <v>10908610</v>
          </cell>
          <cell r="I330">
            <v>165515.97</v>
          </cell>
          <cell r="J330">
            <v>0</v>
          </cell>
          <cell r="K330">
            <v>165515.97</v>
          </cell>
          <cell r="L330">
            <v>0</v>
          </cell>
          <cell r="M330">
            <v>0</v>
          </cell>
        </row>
        <row r="331">
          <cell r="H331">
            <v>20908610</v>
          </cell>
          <cell r="I331">
            <v>325989.59999999998</v>
          </cell>
          <cell r="J331">
            <v>0</v>
          </cell>
          <cell r="K331">
            <v>325989.59999999998</v>
          </cell>
          <cell r="L331">
            <v>0</v>
          </cell>
          <cell r="M331">
            <v>0</v>
          </cell>
        </row>
        <row r="332">
          <cell r="H332">
            <v>10908690</v>
          </cell>
          <cell r="I332">
            <v>51911</v>
          </cell>
          <cell r="J332">
            <v>0</v>
          </cell>
          <cell r="K332">
            <v>30774</v>
          </cell>
          <cell r="L332">
            <v>21137</v>
          </cell>
          <cell r="M332">
            <v>0</v>
          </cell>
        </row>
        <row r="333">
          <cell r="H333">
            <v>20908690</v>
          </cell>
          <cell r="I333">
            <v>-120147</v>
          </cell>
          <cell r="J333">
            <v>0</v>
          </cell>
          <cell r="K333">
            <v>-100077</v>
          </cell>
          <cell r="L333">
            <v>-20070</v>
          </cell>
          <cell r="M333">
            <v>0</v>
          </cell>
        </row>
        <row r="334">
          <cell r="H334">
            <v>10908990</v>
          </cell>
          <cell r="I334">
            <v>5062.8</v>
          </cell>
          <cell r="J334">
            <v>0</v>
          </cell>
          <cell r="K334">
            <v>0</v>
          </cell>
          <cell r="L334">
            <v>5062.8</v>
          </cell>
          <cell r="M334">
            <v>0</v>
          </cell>
        </row>
        <row r="335">
          <cell r="H335">
            <v>20908990</v>
          </cell>
          <cell r="I335">
            <v>229212.97</v>
          </cell>
          <cell r="J335">
            <v>0</v>
          </cell>
          <cell r="K335">
            <v>0</v>
          </cell>
          <cell r="L335">
            <v>229212.97</v>
          </cell>
          <cell r="M335">
            <v>0</v>
          </cell>
        </row>
        <row r="336">
          <cell r="H336">
            <v>10909000</v>
          </cell>
          <cell r="I336">
            <v>252770.66</v>
          </cell>
          <cell r="J336">
            <v>252665.66</v>
          </cell>
          <cell r="K336">
            <v>105</v>
          </cell>
          <cell r="L336">
            <v>0</v>
          </cell>
          <cell r="M336">
            <v>0</v>
          </cell>
        </row>
        <row r="337">
          <cell r="H337">
            <v>20909000</v>
          </cell>
          <cell r="I337">
            <v>874830.42</v>
          </cell>
          <cell r="J337">
            <v>842096.91</v>
          </cell>
          <cell r="K337">
            <v>24543.99</v>
          </cell>
          <cell r="L337">
            <v>8189.52</v>
          </cell>
          <cell r="M337">
            <v>0</v>
          </cell>
        </row>
        <row r="338">
          <cell r="H338">
            <v>10910000</v>
          </cell>
          <cell r="I338">
            <v>9812.15</v>
          </cell>
          <cell r="J338">
            <v>9812.15</v>
          </cell>
          <cell r="K338">
            <v>0</v>
          </cell>
          <cell r="L338">
            <v>0</v>
          </cell>
          <cell r="M338">
            <v>0</v>
          </cell>
        </row>
        <row r="339">
          <cell r="H339">
            <v>20910000</v>
          </cell>
          <cell r="I339">
            <v>168978.28</v>
          </cell>
          <cell r="J339">
            <v>168978.28</v>
          </cell>
          <cell r="K339">
            <v>0</v>
          </cell>
          <cell r="L339">
            <v>0</v>
          </cell>
          <cell r="M339">
            <v>0</v>
          </cell>
        </row>
        <row r="340">
          <cell r="H340">
            <v>10912000</v>
          </cell>
          <cell r="I340">
            <v>-160.07</v>
          </cell>
          <cell r="J340">
            <v>-160.07</v>
          </cell>
          <cell r="K340">
            <v>0</v>
          </cell>
          <cell r="L340">
            <v>0</v>
          </cell>
          <cell r="M340">
            <v>0</v>
          </cell>
        </row>
        <row r="341">
          <cell r="H341">
            <v>20912000</v>
          </cell>
          <cell r="I341">
            <v>4734.3999999999996</v>
          </cell>
          <cell r="J341">
            <v>4734.3999999999996</v>
          </cell>
          <cell r="K341">
            <v>0</v>
          </cell>
          <cell r="L341">
            <v>0</v>
          </cell>
          <cell r="M341">
            <v>0</v>
          </cell>
        </row>
        <row r="342">
          <cell r="H342">
            <v>10913000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H343">
            <v>20913000</v>
          </cell>
          <cell r="I343">
            <v>451.85</v>
          </cell>
          <cell r="J343">
            <v>451.85</v>
          </cell>
          <cell r="K343">
            <v>0</v>
          </cell>
          <cell r="L343">
            <v>0</v>
          </cell>
          <cell r="M343">
            <v>0</v>
          </cell>
        </row>
        <row r="344">
          <cell r="H344">
            <v>10916000</v>
          </cell>
          <cell r="I344">
            <v>17012.89</v>
          </cell>
          <cell r="J344">
            <v>2632.74</v>
          </cell>
          <cell r="K344">
            <v>14364.09</v>
          </cell>
          <cell r="L344">
            <v>16.059999999999999</v>
          </cell>
          <cell r="M344">
            <v>0</v>
          </cell>
        </row>
        <row r="345">
          <cell r="H345">
            <v>20916000</v>
          </cell>
          <cell r="I345">
            <v>192236.9</v>
          </cell>
          <cell r="J345">
            <v>31050.47</v>
          </cell>
          <cell r="K345">
            <v>155986.79</v>
          </cell>
          <cell r="L345">
            <v>5199.6400000000003</v>
          </cell>
          <cell r="M345">
            <v>0</v>
          </cell>
        </row>
        <row r="346">
          <cell r="H346">
            <v>10920000</v>
          </cell>
          <cell r="I346">
            <v>4886550.95</v>
          </cell>
          <cell r="J346">
            <v>4882419.63</v>
          </cell>
          <cell r="K346">
            <v>4021.81</v>
          </cell>
          <cell r="L346">
            <v>109.51</v>
          </cell>
          <cell r="M346">
            <v>0</v>
          </cell>
        </row>
        <row r="347">
          <cell r="H347">
            <v>20920000</v>
          </cell>
          <cell r="I347">
            <v>25316911.309999999</v>
          </cell>
          <cell r="J347">
            <v>25178898.760000002</v>
          </cell>
          <cell r="K347">
            <v>87263.13</v>
          </cell>
          <cell r="L347">
            <v>50749.42</v>
          </cell>
          <cell r="M347">
            <v>0</v>
          </cell>
        </row>
        <row r="348">
          <cell r="H348">
            <v>10921000</v>
          </cell>
          <cell r="I348">
            <v>491451.88</v>
          </cell>
          <cell r="J348">
            <v>485042.32</v>
          </cell>
          <cell r="K348">
            <v>6409.56</v>
          </cell>
          <cell r="L348">
            <v>0</v>
          </cell>
          <cell r="M348">
            <v>0</v>
          </cell>
        </row>
        <row r="349">
          <cell r="H349">
            <v>20921000</v>
          </cell>
          <cell r="I349">
            <v>4127586.61</v>
          </cell>
          <cell r="J349">
            <v>4125913.43</v>
          </cell>
          <cell r="K349">
            <v>1673.18</v>
          </cell>
          <cell r="L349">
            <v>0</v>
          </cell>
          <cell r="M349">
            <v>0</v>
          </cell>
        </row>
        <row r="350">
          <cell r="H350">
            <v>10922000</v>
          </cell>
          <cell r="I350">
            <v>-3871.49</v>
          </cell>
          <cell r="J350">
            <v>-3871.49</v>
          </cell>
          <cell r="K350">
            <v>0</v>
          </cell>
          <cell r="L350">
            <v>0</v>
          </cell>
          <cell r="M350">
            <v>0</v>
          </cell>
        </row>
        <row r="351">
          <cell r="H351">
            <v>20922000</v>
          </cell>
          <cell r="I351">
            <v>-50151.22</v>
          </cell>
          <cell r="J351">
            <v>-51008.34</v>
          </cell>
          <cell r="K351">
            <v>0</v>
          </cell>
          <cell r="L351">
            <v>857.12</v>
          </cell>
          <cell r="M351">
            <v>0</v>
          </cell>
        </row>
        <row r="352">
          <cell r="H352">
            <v>10923000</v>
          </cell>
          <cell r="I352">
            <v>1943440.22</v>
          </cell>
          <cell r="J352">
            <v>1943440.22</v>
          </cell>
          <cell r="K352">
            <v>0</v>
          </cell>
          <cell r="L352">
            <v>0</v>
          </cell>
          <cell r="M352">
            <v>0</v>
          </cell>
        </row>
        <row r="353">
          <cell r="H353">
            <v>20923000</v>
          </cell>
          <cell r="I353">
            <v>15053419.970000001</v>
          </cell>
          <cell r="J353">
            <v>15006376.779999999</v>
          </cell>
          <cell r="K353">
            <v>47043.19</v>
          </cell>
          <cell r="L353">
            <v>0</v>
          </cell>
          <cell r="M353">
            <v>0</v>
          </cell>
        </row>
        <row r="354">
          <cell r="H354">
            <v>10924000</v>
          </cell>
          <cell r="I354">
            <v>101674.16</v>
          </cell>
          <cell r="J354">
            <v>101674.16</v>
          </cell>
          <cell r="K354">
            <v>0</v>
          </cell>
          <cell r="L354">
            <v>0</v>
          </cell>
          <cell r="M354">
            <v>0</v>
          </cell>
        </row>
        <row r="355">
          <cell r="H355">
            <v>20924000</v>
          </cell>
          <cell r="I355">
            <v>1300926.32</v>
          </cell>
          <cell r="J355">
            <v>1300926.32</v>
          </cell>
          <cell r="K355">
            <v>0</v>
          </cell>
          <cell r="L355">
            <v>0</v>
          </cell>
          <cell r="M355">
            <v>0</v>
          </cell>
        </row>
        <row r="356">
          <cell r="H356">
            <v>10927000</v>
          </cell>
          <cell r="I356">
            <v>854.46</v>
          </cell>
          <cell r="J356">
            <v>0</v>
          </cell>
          <cell r="K356">
            <v>0</v>
          </cell>
          <cell r="L356">
            <v>854.46</v>
          </cell>
          <cell r="M356">
            <v>0</v>
          </cell>
        </row>
        <row r="357">
          <cell r="H357">
            <v>20927000</v>
          </cell>
          <cell r="I357">
            <v>6026.76</v>
          </cell>
          <cell r="J357">
            <v>0</v>
          </cell>
          <cell r="K357">
            <v>0</v>
          </cell>
          <cell r="L357">
            <v>6026.76</v>
          </cell>
          <cell r="M357">
            <v>0</v>
          </cell>
        </row>
        <row r="358">
          <cell r="H358">
            <v>10928000</v>
          </cell>
          <cell r="I358">
            <v>477971.87</v>
          </cell>
          <cell r="J358">
            <v>333292.40000000002</v>
          </cell>
          <cell r="K358">
            <v>86645.24</v>
          </cell>
          <cell r="L358">
            <v>58034.23</v>
          </cell>
          <cell r="M358">
            <v>0</v>
          </cell>
        </row>
        <row r="359">
          <cell r="H359">
            <v>20928000</v>
          </cell>
          <cell r="I359">
            <v>5550291.7599999998</v>
          </cell>
          <cell r="J359">
            <v>3661437.59</v>
          </cell>
          <cell r="K359">
            <v>1192394.71</v>
          </cell>
          <cell r="L359">
            <v>696459.46</v>
          </cell>
          <cell r="M359">
            <v>0</v>
          </cell>
        </row>
        <row r="360">
          <cell r="H360">
            <v>10931000</v>
          </cell>
          <cell r="I360">
            <v>100075.66</v>
          </cell>
          <cell r="J360">
            <v>89191.88</v>
          </cell>
          <cell r="K360">
            <v>8689.58</v>
          </cell>
          <cell r="L360">
            <v>2194.1999999999998</v>
          </cell>
          <cell r="M360">
            <v>0</v>
          </cell>
        </row>
        <row r="361">
          <cell r="H361">
            <v>20931000</v>
          </cell>
          <cell r="I361">
            <v>872288.99</v>
          </cell>
          <cell r="J361">
            <v>805090.51</v>
          </cell>
          <cell r="K361">
            <v>54653.279999999999</v>
          </cell>
          <cell r="L361">
            <v>12545.2</v>
          </cell>
          <cell r="M361">
            <v>0</v>
          </cell>
        </row>
        <row r="362">
          <cell r="H362">
            <v>10935000</v>
          </cell>
          <cell r="I362">
            <v>786416.4</v>
          </cell>
          <cell r="J362">
            <v>706419.59</v>
          </cell>
          <cell r="K362">
            <v>24977.82</v>
          </cell>
          <cell r="L362">
            <v>55018.99</v>
          </cell>
          <cell r="M362">
            <v>0</v>
          </cell>
        </row>
        <row r="363">
          <cell r="H363">
            <v>20935000</v>
          </cell>
          <cell r="I363">
            <v>7655999</v>
          </cell>
          <cell r="J363">
            <v>7028420.6699999999</v>
          </cell>
          <cell r="K363">
            <v>192075.01</v>
          </cell>
          <cell r="L363">
            <v>435503.32</v>
          </cell>
          <cell r="M363">
            <v>0</v>
          </cell>
        </row>
        <row r="364">
          <cell r="H364">
            <v>10997000</v>
          </cell>
          <cell r="I364">
            <v>-6926272.0599999996</v>
          </cell>
          <cell r="J364">
            <v>-6926272.0599999996</v>
          </cell>
          <cell r="K364">
            <v>0</v>
          </cell>
          <cell r="L364">
            <v>0</v>
          </cell>
          <cell r="M364">
            <v>0</v>
          </cell>
        </row>
        <row r="365">
          <cell r="H365">
            <v>20997000</v>
          </cell>
          <cell r="I365">
            <v>-81622213.439999998</v>
          </cell>
          <cell r="J365">
            <v>-81622213.439999998</v>
          </cell>
          <cell r="K365">
            <v>0</v>
          </cell>
          <cell r="L365">
            <v>0</v>
          </cell>
          <cell r="M365">
            <v>0</v>
          </cell>
        </row>
        <row r="366">
          <cell r="H366">
            <v>10997001</v>
          </cell>
          <cell r="I366">
            <v>-306123</v>
          </cell>
          <cell r="J366">
            <v>-306123</v>
          </cell>
          <cell r="K366">
            <v>0</v>
          </cell>
          <cell r="L366">
            <v>0</v>
          </cell>
          <cell r="M366">
            <v>0</v>
          </cell>
        </row>
        <row r="367">
          <cell r="H367">
            <v>20997001</v>
          </cell>
          <cell r="I367">
            <v>-3673476</v>
          </cell>
          <cell r="J367">
            <v>-3673476</v>
          </cell>
          <cell r="K367">
            <v>0</v>
          </cell>
          <cell r="L367">
            <v>0</v>
          </cell>
          <cell r="M367">
            <v>0</v>
          </cell>
        </row>
        <row r="368">
          <cell r="H368">
            <v>10997002</v>
          </cell>
          <cell r="I368">
            <v>-1017475</v>
          </cell>
          <cell r="J368">
            <v>-1017475</v>
          </cell>
          <cell r="K368">
            <v>0</v>
          </cell>
          <cell r="L368">
            <v>0</v>
          </cell>
          <cell r="M368">
            <v>0</v>
          </cell>
        </row>
        <row r="369">
          <cell r="H369">
            <v>20997002</v>
          </cell>
          <cell r="I369">
            <v>-1677475</v>
          </cell>
          <cell r="J369">
            <v>-1677475</v>
          </cell>
          <cell r="K369">
            <v>0</v>
          </cell>
          <cell r="L369">
            <v>0</v>
          </cell>
          <cell r="M369">
            <v>0</v>
          </cell>
        </row>
        <row r="370">
          <cell r="H370">
            <v>10997003</v>
          </cell>
          <cell r="I370">
            <v>331884</v>
          </cell>
          <cell r="J370">
            <v>331884</v>
          </cell>
          <cell r="K370">
            <v>0</v>
          </cell>
          <cell r="L370">
            <v>0</v>
          </cell>
          <cell r="M370">
            <v>0</v>
          </cell>
        </row>
        <row r="371">
          <cell r="H371">
            <v>20997003</v>
          </cell>
          <cell r="I371">
            <v>331884</v>
          </cell>
          <cell r="J371">
            <v>331884</v>
          </cell>
          <cell r="K371">
            <v>0</v>
          </cell>
          <cell r="L371">
            <v>0</v>
          </cell>
          <cell r="M371">
            <v>0</v>
          </cell>
        </row>
        <row r="372">
          <cell r="H372">
            <v>10997004</v>
          </cell>
          <cell r="I372">
            <v>8606.85</v>
          </cell>
          <cell r="J372">
            <v>0</v>
          </cell>
          <cell r="K372">
            <v>0</v>
          </cell>
          <cell r="L372">
            <v>8606.85</v>
          </cell>
          <cell r="M372">
            <v>0</v>
          </cell>
        </row>
        <row r="373">
          <cell r="H373">
            <v>20997004</v>
          </cell>
          <cell r="I373">
            <v>103282.2</v>
          </cell>
          <cell r="J373">
            <v>0</v>
          </cell>
          <cell r="K373">
            <v>0</v>
          </cell>
          <cell r="L373">
            <v>103282.2</v>
          </cell>
          <cell r="M373">
            <v>0</v>
          </cell>
        </row>
        <row r="374">
          <cell r="H374">
            <v>10997005</v>
          </cell>
          <cell r="I374">
            <v>73614.710000000006</v>
          </cell>
          <cell r="J374">
            <v>73614.710000000006</v>
          </cell>
          <cell r="K374">
            <v>0</v>
          </cell>
          <cell r="L374">
            <v>0</v>
          </cell>
          <cell r="M374">
            <v>0</v>
          </cell>
        </row>
        <row r="375">
          <cell r="H375">
            <v>20997005</v>
          </cell>
          <cell r="I375">
            <v>321660.38</v>
          </cell>
          <cell r="J375">
            <v>321660.38</v>
          </cell>
          <cell r="K375">
            <v>0</v>
          </cell>
          <cell r="L375">
            <v>0</v>
          </cell>
          <cell r="M375">
            <v>0</v>
          </cell>
        </row>
        <row r="376">
          <cell r="H376">
            <v>10997007</v>
          </cell>
          <cell r="I376">
            <v>-1818168</v>
          </cell>
          <cell r="J376">
            <v>-1818168</v>
          </cell>
          <cell r="K376">
            <v>0</v>
          </cell>
          <cell r="L376">
            <v>0</v>
          </cell>
          <cell r="M376">
            <v>0</v>
          </cell>
        </row>
        <row r="377">
          <cell r="H377">
            <v>20997007</v>
          </cell>
          <cell r="I377">
            <v>-3417103.69</v>
          </cell>
          <cell r="J377">
            <v>-3417103.69</v>
          </cell>
          <cell r="K377">
            <v>0</v>
          </cell>
          <cell r="L377">
            <v>0</v>
          </cell>
          <cell r="M377">
            <v>0</v>
          </cell>
        </row>
        <row r="378">
          <cell r="H378">
            <v>10997008</v>
          </cell>
          <cell r="I378">
            <v>-5062.8</v>
          </cell>
          <cell r="J378">
            <v>-5062.8</v>
          </cell>
          <cell r="K378">
            <v>0</v>
          </cell>
          <cell r="L378">
            <v>0</v>
          </cell>
          <cell r="M378">
            <v>0</v>
          </cell>
        </row>
        <row r="379">
          <cell r="H379">
            <v>20997008</v>
          </cell>
          <cell r="I379">
            <v>-229212.97</v>
          </cell>
          <cell r="J379">
            <v>-229212.97</v>
          </cell>
          <cell r="K379">
            <v>0</v>
          </cell>
          <cell r="L379">
            <v>0</v>
          </cell>
          <cell r="M379">
            <v>0</v>
          </cell>
        </row>
        <row r="380">
          <cell r="H380">
            <v>10997009</v>
          </cell>
          <cell r="I380">
            <v>2819</v>
          </cell>
          <cell r="J380">
            <v>2819</v>
          </cell>
          <cell r="K380">
            <v>0</v>
          </cell>
          <cell r="L380">
            <v>0</v>
          </cell>
          <cell r="M380">
            <v>0</v>
          </cell>
        </row>
        <row r="381">
          <cell r="H381">
            <v>20997009</v>
          </cell>
          <cell r="I381">
            <v>33828</v>
          </cell>
          <cell r="J381">
            <v>33828</v>
          </cell>
          <cell r="K381">
            <v>0</v>
          </cell>
          <cell r="L381">
            <v>0</v>
          </cell>
          <cell r="M381">
            <v>0</v>
          </cell>
        </row>
        <row r="382">
          <cell r="H382">
            <v>10997015</v>
          </cell>
          <cell r="I382">
            <v>-29202.48</v>
          </cell>
          <cell r="J382">
            <v>-29202.48</v>
          </cell>
          <cell r="K382">
            <v>0</v>
          </cell>
          <cell r="L382">
            <v>0</v>
          </cell>
          <cell r="M382">
            <v>0</v>
          </cell>
        </row>
        <row r="383">
          <cell r="H383">
            <v>20997015</v>
          </cell>
          <cell r="I383">
            <v>-306046.55</v>
          </cell>
          <cell r="J383">
            <v>-306046.55</v>
          </cell>
          <cell r="K383">
            <v>0</v>
          </cell>
          <cell r="L383">
            <v>0</v>
          </cell>
          <cell r="M383">
            <v>0</v>
          </cell>
        </row>
        <row r="384">
          <cell r="H384">
            <v>10997016</v>
          </cell>
          <cell r="I384">
            <v>8048149.2999999998</v>
          </cell>
          <cell r="J384">
            <v>8048149.2999999998</v>
          </cell>
          <cell r="K384">
            <v>0</v>
          </cell>
          <cell r="L384">
            <v>0</v>
          </cell>
          <cell r="M384">
            <v>0</v>
          </cell>
        </row>
        <row r="385">
          <cell r="H385">
            <v>20997016</v>
          </cell>
          <cell r="I385">
            <v>7566319.5700000003</v>
          </cell>
          <cell r="J385">
            <v>7566319.5700000003</v>
          </cell>
          <cell r="K385">
            <v>0</v>
          </cell>
          <cell r="L385">
            <v>0</v>
          </cell>
          <cell r="M385">
            <v>0</v>
          </cell>
        </row>
        <row r="386">
          <cell r="H386">
            <v>10997017</v>
          </cell>
          <cell r="I386">
            <v>-204169.23</v>
          </cell>
          <cell r="J386">
            <v>-204169.23</v>
          </cell>
          <cell r="K386">
            <v>0</v>
          </cell>
          <cell r="L386">
            <v>0</v>
          </cell>
          <cell r="M386">
            <v>0</v>
          </cell>
        </row>
        <row r="387">
          <cell r="H387">
            <v>20997017</v>
          </cell>
          <cell r="I387">
            <v>-2450030.7599999998</v>
          </cell>
          <cell r="J387">
            <v>-2450030.7599999998</v>
          </cell>
          <cell r="K387">
            <v>0</v>
          </cell>
          <cell r="L387">
            <v>0</v>
          </cell>
          <cell r="M387">
            <v>0</v>
          </cell>
        </row>
        <row r="388">
          <cell r="H388">
            <v>10997018</v>
          </cell>
          <cell r="I388">
            <v>-638934.15</v>
          </cell>
          <cell r="J388">
            <v>0</v>
          </cell>
          <cell r="K388">
            <v>-382608.32</v>
          </cell>
          <cell r="L388">
            <v>-256325.83</v>
          </cell>
          <cell r="M388">
            <v>0</v>
          </cell>
        </row>
        <row r="389">
          <cell r="H389">
            <v>20997018</v>
          </cell>
          <cell r="I389">
            <v>-6521408.7300000004</v>
          </cell>
          <cell r="J389">
            <v>-130.65</v>
          </cell>
          <cell r="K389">
            <v>-4618549.62</v>
          </cell>
          <cell r="L389">
            <v>-1902728.46</v>
          </cell>
          <cell r="M389">
            <v>0</v>
          </cell>
        </row>
        <row r="390">
          <cell r="H390">
            <v>10997019</v>
          </cell>
          <cell r="I390">
            <v>-9659</v>
          </cell>
          <cell r="J390">
            <v>0</v>
          </cell>
          <cell r="K390">
            <v>-1890</v>
          </cell>
          <cell r="L390">
            <v>-7769</v>
          </cell>
          <cell r="M390">
            <v>0</v>
          </cell>
        </row>
        <row r="391">
          <cell r="H391">
            <v>20997019</v>
          </cell>
          <cell r="I391">
            <v>-215068</v>
          </cell>
          <cell r="J391">
            <v>0</v>
          </cell>
          <cell r="K391">
            <v>-55530</v>
          </cell>
          <cell r="L391">
            <v>-159538</v>
          </cell>
          <cell r="M391">
            <v>0</v>
          </cell>
        </row>
        <row r="392">
          <cell r="H392">
            <v>10997020</v>
          </cell>
          <cell r="I392">
            <v>11247626.949999999</v>
          </cell>
          <cell r="J392">
            <v>11247626.949999999</v>
          </cell>
          <cell r="K392">
            <v>0</v>
          </cell>
          <cell r="L392">
            <v>0</v>
          </cell>
          <cell r="M392">
            <v>0</v>
          </cell>
        </row>
        <row r="393">
          <cell r="H393">
            <v>20997020</v>
          </cell>
          <cell r="I393">
            <v>2597118.64</v>
          </cell>
          <cell r="J393">
            <v>2597118.64</v>
          </cell>
          <cell r="K393">
            <v>0</v>
          </cell>
          <cell r="L393">
            <v>0</v>
          </cell>
          <cell r="M393">
            <v>0</v>
          </cell>
        </row>
        <row r="394">
          <cell r="H394">
            <v>10997021</v>
          </cell>
          <cell r="I394">
            <v>-28149</v>
          </cell>
          <cell r="J394">
            <v>0</v>
          </cell>
          <cell r="K394">
            <v>-12761</v>
          </cell>
          <cell r="L394">
            <v>-15388</v>
          </cell>
          <cell r="M394">
            <v>0</v>
          </cell>
        </row>
        <row r="395">
          <cell r="H395">
            <v>20997021</v>
          </cell>
          <cell r="I395">
            <v>-337788</v>
          </cell>
          <cell r="J395">
            <v>0</v>
          </cell>
          <cell r="K395">
            <v>-153132</v>
          </cell>
          <cell r="L395">
            <v>-184656</v>
          </cell>
          <cell r="M395">
            <v>0</v>
          </cell>
        </row>
        <row r="396">
          <cell r="H396">
            <v>10997024</v>
          </cell>
          <cell r="I396">
            <v>11215.98</v>
          </cell>
          <cell r="J396">
            <v>0</v>
          </cell>
          <cell r="K396">
            <v>11215.98</v>
          </cell>
          <cell r="L396">
            <v>0</v>
          </cell>
          <cell r="M396">
            <v>0</v>
          </cell>
        </row>
        <row r="397">
          <cell r="H397">
            <v>20997024</v>
          </cell>
          <cell r="I397">
            <v>134591.76</v>
          </cell>
          <cell r="J397">
            <v>0</v>
          </cell>
          <cell r="K397">
            <v>134591.76</v>
          </cell>
          <cell r="L397">
            <v>0</v>
          </cell>
          <cell r="M397">
            <v>0</v>
          </cell>
        </row>
        <row r="398">
          <cell r="H398">
            <v>10997028</v>
          </cell>
          <cell r="I398">
            <v>-19084.919999999998</v>
          </cell>
          <cell r="J398">
            <v>0</v>
          </cell>
          <cell r="K398">
            <v>-13184.44</v>
          </cell>
          <cell r="L398">
            <v>-5900.48</v>
          </cell>
          <cell r="M398">
            <v>0</v>
          </cell>
        </row>
        <row r="399">
          <cell r="H399">
            <v>20997028</v>
          </cell>
          <cell r="I399">
            <v>-229019.04</v>
          </cell>
          <cell r="J399">
            <v>0</v>
          </cell>
          <cell r="K399">
            <v>-158213.28</v>
          </cell>
          <cell r="L399">
            <v>-70805.759999999995</v>
          </cell>
          <cell r="M399">
            <v>0</v>
          </cell>
        </row>
        <row r="400">
          <cell r="H400">
            <v>10997029</v>
          </cell>
          <cell r="I400">
            <v>-28279.7</v>
          </cell>
          <cell r="J400">
            <v>0</v>
          </cell>
          <cell r="K400">
            <v>-20881.18</v>
          </cell>
          <cell r="L400">
            <v>-7398.52</v>
          </cell>
          <cell r="M400">
            <v>0</v>
          </cell>
        </row>
        <row r="401">
          <cell r="H401">
            <v>20997029</v>
          </cell>
          <cell r="I401">
            <v>-339356.4</v>
          </cell>
          <cell r="J401">
            <v>0</v>
          </cell>
          <cell r="K401">
            <v>-250574.16</v>
          </cell>
          <cell r="L401">
            <v>-88782.24</v>
          </cell>
          <cell r="M401">
            <v>0</v>
          </cell>
        </row>
        <row r="402">
          <cell r="H402">
            <v>10997032</v>
          </cell>
          <cell r="I402">
            <v>-52915.78</v>
          </cell>
          <cell r="J402">
            <v>-52915.78</v>
          </cell>
          <cell r="K402">
            <v>0</v>
          </cell>
          <cell r="L402">
            <v>0</v>
          </cell>
          <cell r="M402">
            <v>0</v>
          </cell>
        </row>
        <row r="403">
          <cell r="H403">
            <v>20997032</v>
          </cell>
          <cell r="I403">
            <v>-644115.39</v>
          </cell>
          <cell r="J403">
            <v>-644115.39</v>
          </cell>
          <cell r="K403">
            <v>0</v>
          </cell>
          <cell r="L403">
            <v>0</v>
          </cell>
          <cell r="M403">
            <v>0</v>
          </cell>
        </row>
        <row r="404">
          <cell r="H404">
            <v>10997033</v>
          </cell>
          <cell r="I404">
            <v>195848.17</v>
          </cell>
          <cell r="J404">
            <v>0</v>
          </cell>
          <cell r="K404">
            <v>125990.68</v>
          </cell>
          <cell r="L404">
            <v>69857.490000000005</v>
          </cell>
          <cell r="M404">
            <v>0</v>
          </cell>
        </row>
        <row r="405">
          <cell r="H405">
            <v>20997033</v>
          </cell>
          <cell r="I405">
            <v>3578116.47</v>
          </cell>
          <cell r="J405">
            <v>0</v>
          </cell>
          <cell r="K405">
            <v>2387063.38</v>
          </cell>
          <cell r="L405">
            <v>1191053.0900000001</v>
          </cell>
          <cell r="M405">
            <v>0</v>
          </cell>
        </row>
        <row r="406">
          <cell r="H406">
            <v>10997034</v>
          </cell>
          <cell r="I406">
            <v>-86443</v>
          </cell>
          <cell r="J406">
            <v>0</v>
          </cell>
          <cell r="K406">
            <v>-56386</v>
          </cell>
          <cell r="L406">
            <v>-30057</v>
          </cell>
          <cell r="M406">
            <v>0</v>
          </cell>
        </row>
        <row r="407">
          <cell r="H407">
            <v>20997034</v>
          </cell>
          <cell r="I407">
            <v>-1037316</v>
          </cell>
          <cell r="J407">
            <v>0</v>
          </cell>
          <cell r="K407">
            <v>-676632</v>
          </cell>
          <cell r="L407">
            <v>-360684</v>
          </cell>
          <cell r="M407">
            <v>0</v>
          </cell>
        </row>
        <row r="408">
          <cell r="H408">
            <v>10997041</v>
          </cell>
          <cell r="I408">
            <v>83889</v>
          </cell>
          <cell r="J408">
            <v>83889</v>
          </cell>
          <cell r="K408">
            <v>0</v>
          </cell>
          <cell r="L408">
            <v>0</v>
          </cell>
          <cell r="M408">
            <v>0</v>
          </cell>
        </row>
        <row r="409">
          <cell r="H409">
            <v>20997041</v>
          </cell>
          <cell r="I409">
            <v>1006667.5</v>
          </cell>
          <cell r="J409">
            <v>1006667.5</v>
          </cell>
          <cell r="K409">
            <v>0</v>
          </cell>
          <cell r="L409">
            <v>0</v>
          </cell>
          <cell r="M409">
            <v>0</v>
          </cell>
        </row>
        <row r="410">
          <cell r="H410">
            <v>10997043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</row>
        <row r="411">
          <cell r="H411">
            <v>20997043</v>
          </cell>
          <cell r="I411">
            <v>-6276434.6500000004</v>
          </cell>
          <cell r="J411">
            <v>0</v>
          </cell>
          <cell r="K411">
            <v>-6276434.6500000004</v>
          </cell>
          <cell r="L411">
            <v>0</v>
          </cell>
          <cell r="M411">
            <v>0</v>
          </cell>
        </row>
        <row r="412">
          <cell r="H412">
            <v>10997044</v>
          </cell>
          <cell r="I412">
            <v>65377.599999999999</v>
          </cell>
          <cell r="J412">
            <v>65377.599999999999</v>
          </cell>
          <cell r="K412">
            <v>0</v>
          </cell>
          <cell r="L412">
            <v>0</v>
          </cell>
          <cell r="M412">
            <v>0</v>
          </cell>
        </row>
        <row r="413">
          <cell r="H413">
            <v>20997044</v>
          </cell>
          <cell r="I413">
            <v>-89848.43</v>
          </cell>
          <cell r="J413">
            <v>-89848.43</v>
          </cell>
          <cell r="K413">
            <v>0</v>
          </cell>
          <cell r="L413">
            <v>0</v>
          </cell>
          <cell r="M413">
            <v>0</v>
          </cell>
        </row>
        <row r="414">
          <cell r="H414">
            <v>10997045</v>
          </cell>
          <cell r="I414">
            <v>161801.16</v>
          </cell>
          <cell r="J414">
            <v>161801.16</v>
          </cell>
          <cell r="K414">
            <v>0</v>
          </cell>
          <cell r="L414">
            <v>0</v>
          </cell>
          <cell r="M414">
            <v>0</v>
          </cell>
        </row>
        <row r="415">
          <cell r="H415">
            <v>20997045</v>
          </cell>
          <cell r="I415">
            <v>4541613.92</v>
          </cell>
          <cell r="J415">
            <v>4541613.92</v>
          </cell>
          <cell r="K415">
            <v>0</v>
          </cell>
          <cell r="L415">
            <v>0</v>
          </cell>
          <cell r="M415">
            <v>0</v>
          </cell>
        </row>
        <row r="416">
          <cell r="H416">
            <v>10997046</v>
          </cell>
          <cell r="I416">
            <v>-24933</v>
          </cell>
          <cell r="J416">
            <v>0</v>
          </cell>
          <cell r="K416">
            <v>1834</v>
          </cell>
          <cell r="L416">
            <v>-26767</v>
          </cell>
          <cell r="M416">
            <v>0</v>
          </cell>
        </row>
        <row r="417">
          <cell r="H417">
            <v>20997046</v>
          </cell>
          <cell r="I417">
            <v>16796</v>
          </cell>
          <cell r="J417">
            <v>0</v>
          </cell>
          <cell r="K417">
            <v>22008</v>
          </cell>
          <cell r="L417">
            <v>-5212</v>
          </cell>
          <cell r="M417">
            <v>0</v>
          </cell>
        </row>
        <row r="418">
          <cell r="H418">
            <v>10997047</v>
          </cell>
          <cell r="I418">
            <v>-21819.07</v>
          </cell>
          <cell r="J418">
            <v>-21819.07</v>
          </cell>
          <cell r="K418">
            <v>0</v>
          </cell>
          <cell r="L418">
            <v>0</v>
          </cell>
          <cell r="M418">
            <v>0</v>
          </cell>
        </row>
        <row r="419">
          <cell r="H419">
            <v>20997047</v>
          </cell>
          <cell r="I419">
            <v>-260633.09</v>
          </cell>
          <cell r="J419">
            <v>-260633.09</v>
          </cell>
          <cell r="K419">
            <v>0</v>
          </cell>
          <cell r="L419">
            <v>0</v>
          </cell>
          <cell r="M419">
            <v>0</v>
          </cell>
        </row>
        <row r="420">
          <cell r="H420">
            <v>10997048</v>
          </cell>
          <cell r="I420">
            <v>57941.760000000002</v>
          </cell>
          <cell r="J420">
            <v>72744.740000000005</v>
          </cell>
          <cell r="K420">
            <v>-14802.98</v>
          </cell>
          <cell r="L420">
            <v>0</v>
          </cell>
          <cell r="M420">
            <v>0</v>
          </cell>
        </row>
        <row r="421">
          <cell r="H421">
            <v>20997048</v>
          </cell>
          <cell r="I421">
            <v>472962.12</v>
          </cell>
          <cell r="J421">
            <v>487765.1</v>
          </cell>
          <cell r="K421">
            <v>-14802.98</v>
          </cell>
          <cell r="L421">
            <v>0</v>
          </cell>
          <cell r="M421">
            <v>0</v>
          </cell>
        </row>
        <row r="422">
          <cell r="H422">
            <v>10997049</v>
          </cell>
          <cell r="I422">
            <v>10792637</v>
          </cell>
          <cell r="J422">
            <v>10792637</v>
          </cell>
          <cell r="K422">
            <v>0</v>
          </cell>
          <cell r="L422">
            <v>0</v>
          </cell>
          <cell r="M422">
            <v>0</v>
          </cell>
        </row>
        <row r="423">
          <cell r="H423">
            <v>20997049</v>
          </cell>
          <cell r="I423">
            <v>129511640.5</v>
          </cell>
          <cell r="J423">
            <v>129511640.5</v>
          </cell>
          <cell r="K423">
            <v>0</v>
          </cell>
          <cell r="L423">
            <v>0</v>
          </cell>
          <cell r="M423">
            <v>0</v>
          </cell>
        </row>
        <row r="424">
          <cell r="H424">
            <v>10997050</v>
          </cell>
          <cell r="I424">
            <v>-12245</v>
          </cell>
          <cell r="J424">
            <v>0</v>
          </cell>
          <cell r="K424">
            <v>0</v>
          </cell>
          <cell r="L424">
            <v>-12245</v>
          </cell>
          <cell r="M424">
            <v>0</v>
          </cell>
        </row>
        <row r="425">
          <cell r="H425">
            <v>20997050</v>
          </cell>
          <cell r="I425">
            <v>-60300</v>
          </cell>
          <cell r="J425">
            <v>0</v>
          </cell>
          <cell r="K425">
            <v>0</v>
          </cell>
          <cell r="L425">
            <v>-60300</v>
          </cell>
          <cell r="M425">
            <v>0</v>
          </cell>
        </row>
        <row r="426">
          <cell r="H426">
            <v>10997051</v>
          </cell>
          <cell r="I426">
            <v>9189.98</v>
          </cell>
          <cell r="J426">
            <v>0</v>
          </cell>
          <cell r="K426">
            <v>0</v>
          </cell>
          <cell r="L426">
            <v>9189.98</v>
          </cell>
          <cell r="M426">
            <v>0</v>
          </cell>
        </row>
        <row r="427">
          <cell r="H427">
            <v>20997051</v>
          </cell>
          <cell r="I427">
            <v>129371.93</v>
          </cell>
          <cell r="J427">
            <v>10248.34</v>
          </cell>
          <cell r="K427">
            <v>0</v>
          </cell>
          <cell r="L427">
            <v>119123.59</v>
          </cell>
          <cell r="M427">
            <v>0</v>
          </cell>
        </row>
        <row r="428">
          <cell r="H428">
            <v>10997052</v>
          </cell>
          <cell r="I428">
            <v>11050.91</v>
          </cell>
          <cell r="J428">
            <v>11050.91</v>
          </cell>
          <cell r="K428">
            <v>0</v>
          </cell>
          <cell r="L428">
            <v>0</v>
          </cell>
          <cell r="M428">
            <v>0</v>
          </cell>
        </row>
        <row r="429">
          <cell r="H429">
            <v>20997052</v>
          </cell>
          <cell r="I429">
            <v>237549.65</v>
          </cell>
          <cell r="J429">
            <v>237549.65</v>
          </cell>
          <cell r="K429">
            <v>0</v>
          </cell>
          <cell r="L429">
            <v>0</v>
          </cell>
          <cell r="M429">
            <v>0</v>
          </cell>
        </row>
        <row r="430">
          <cell r="H430">
            <v>10997054</v>
          </cell>
          <cell r="I430">
            <v>-6561.34</v>
          </cell>
          <cell r="J430">
            <v>0</v>
          </cell>
          <cell r="K430">
            <v>-6078.29</v>
          </cell>
          <cell r="L430">
            <v>-483.05</v>
          </cell>
          <cell r="M430">
            <v>0</v>
          </cell>
        </row>
        <row r="431">
          <cell r="H431">
            <v>20997054</v>
          </cell>
          <cell r="I431">
            <v>-22199.99</v>
          </cell>
          <cell r="J431">
            <v>0</v>
          </cell>
          <cell r="K431">
            <v>-19857.5</v>
          </cell>
          <cell r="L431">
            <v>-2342.4899999999998</v>
          </cell>
          <cell r="M431">
            <v>0</v>
          </cell>
        </row>
        <row r="432">
          <cell r="H432">
            <v>10997057</v>
          </cell>
          <cell r="I432">
            <v>-4536188</v>
          </cell>
          <cell r="J432">
            <v>-4536188</v>
          </cell>
          <cell r="K432">
            <v>0</v>
          </cell>
          <cell r="L432">
            <v>0</v>
          </cell>
          <cell r="M432">
            <v>0</v>
          </cell>
        </row>
        <row r="433">
          <cell r="H433">
            <v>20997057</v>
          </cell>
          <cell r="I433">
            <v>-55102059</v>
          </cell>
          <cell r="J433">
            <v>-55102059</v>
          </cell>
          <cell r="K433">
            <v>0</v>
          </cell>
          <cell r="L433">
            <v>0</v>
          </cell>
          <cell r="M433">
            <v>0</v>
          </cell>
        </row>
        <row r="434">
          <cell r="H434">
            <v>10997058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H435">
            <v>20997058</v>
          </cell>
          <cell r="I435">
            <v>-584329.96</v>
          </cell>
          <cell r="J435">
            <v>0</v>
          </cell>
          <cell r="K435">
            <v>0</v>
          </cell>
          <cell r="L435">
            <v>-584329.96</v>
          </cell>
          <cell r="M435">
            <v>0</v>
          </cell>
        </row>
        <row r="436">
          <cell r="H436">
            <v>10997059</v>
          </cell>
          <cell r="I436">
            <v>-199389.13</v>
          </cell>
          <cell r="J436">
            <v>0</v>
          </cell>
          <cell r="K436">
            <v>-192640.15</v>
          </cell>
          <cell r="L436">
            <v>-6748.98</v>
          </cell>
          <cell r="M436">
            <v>0</v>
          </cell>
        </row>
        <row r="437">
          <cell r="H437">
            <v>20997059</v>
          </cell>
          <cell r="I437">
            <v>278217.42</v>
          </cell>
          <cell r="J437">
            <v>0</v>
          </cell>
          <cell r="K437">
            <v>15890.96</v>
          </cell>
          <cell r="L437">
            <v>262326.46000000002</v>
          </cell>
          <cell r="M437">
            <v>0</v>
          </cell>
        </row>
        <row r="438">
          <cell r="H438">
            <v>10997061</v>
          </cell>
          <cell r="I438">
            <v>349077.87</v>
          </cell>
          <cell r="J438">
            <v>-16666.669999999998</v>
          </cell>
          <cell r="K438">
            <v>-922.09</v>
          </cell>
          <cell r="L438">
            <v>366666.63</v>
          </cell>
          <cell r="M438">
            <v>0</v>
          </cell>
        </row>
        <row r="439">
          <cell r="H439">
            <v>20997061</v>
          </cell>
          <cell r="I439">
            <v>-203006.63</v>
          </cell>
          <cell r="J439">
            <v>-200000.37</v>
          </cell>
          <cell r="K439">
            <v>-3006.26</v>
          </cell>
          <cell r="L439">
            <v>0</v>
          </cell>
          <cell r="M439">
            <v>0</v>
          </cell>
        </row>
        <row r="440">
          <cell r="H440">
            <v>10997062</v>
          </cell>
          <cell r="I440">
            <v>16341</v>
          </cell>
          <cell r="J440">
            <v>16341</v>
          </cell>
          <cell r="K440">
            <v>0</v>
          </cell>
          <cell r="L440">
            <v>0</v>
          </cell>
          <cell r="M440">
            <v>0</v>
          </cell>
        </row>
        <row r="441">
          <cell r="H441">
            <v>20997062</v>
          </cell>
          <cell r="I441">
            <v>196092</v>
          </cell>
          <cell r="J441">
            <v>196092</v>
          </cell>
          <cell r="K441">
            <v>0</v>
          </cell>
          <cell r="L441">
            <v>0</v>
          </cell>
          <cell r="M441">
            <v>0</v>
          </cell>
        </row>
        <row r="442">
          <cell r="H442">
            <v>10997063</v>
          </cell>
          <cell r="I442">
            <v>3913030.66</v>
          </cell>
          <cell r="J442">
            <v>3928288.42</v>
          </cell>
          <cell r="K442">
            <v>-12676.52</v>
          </cell>
          <cell r="L442">
            <v>-2581.2399999999998</v>
          </cell>
          <cell r="M442">
            <v>0</v>
          </cell>
        </row>
        <row r="443">
          <cell r="H443">
            <v>20997063</v>
          </cell>
          <cell r="I443">
            <v>3125620.74</v>
          </cell>
          <cell r="J443">
            <v>3183777.88</v>
          </cell>
          <cell r="K443">
            <v>-45042.04</v>
          </cell>
          <cell r="L443">
            <v>-13115.1</v>
          </cell>
          <cell r="M443">
            <v>0</v>
          </cell>
        </row>
        <row r="444">
          <cell r="H444">
            <v>10997064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H445">
            <v>20997064</v>
          </cell>
          <cell r="I445">
            <v>340512</v>
          </cell>
          <cell r="J445">
            <v>0</v>
          </cell>
          <cell r="K445">
            <v>0</v>
          </cell>
          <cell r="L445">
            <v>340512</v>
          </cell>
          <cell r="M445">
            <v>0</v>
          </cell>
        </row>
        <row r="446">
          <cell r="H446">
            <v>10997065</v>
          </cell>
          <cell r="I446">
            <v>5426</v>
          </cell>
          <cell r="J446">
            <v>0</v>
          </cell>
          <cell r="K446">
            <v>4068</v>
          </cell>
          <cell r="L446">
            <v>1358</v>
          </cell>
          <cell r="M446">
            <v>0</v>
          </cell>
        </row>
        <row r="447">
          <cell r="H447">
            <v>20997065</v>
          </cell>
          <cell r="I447">
            <v>2833101</v>
          </cell>
          <cell r="J447">
            <v>0</v>
          </cell>
          <cell r="K447">
            <v>2475284</v>
          </cell>
          <cell r="L447">
            <v>357817</v>
          </cell>
          <cell r="M447">
            <v>0</v>
          </cell>
        </row>
        <row r="448">
          <cell r="H448">
            <v>10997067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</row>
        <row r="449">
          <cell r="H449">
            <v>20997067</v>
          </cell>
          <cell r="I449">
            <v>61724.7</v>
          </cell>
          <cell r="J449">
            <v>61724.7</v>
          </cell>
          <cell r="K449">
            <v>0</v>
          </cell>
          <cell r="L449">
            <v>0</v>
          </cell>
          <cell r="M449">
            <v>0</v>
          </cell>
        </row>
        <row r="450">
          <cell r="H450">
            <v>10997068</v>
          </cell>
          <cell r="I450">
            <v>-640763</v>
          </cell>
          <cell r="J450">
            <v>-640763</v>
          </cell>
          <cell r="K450">
            <v>0</v>
          </cell>
          <cell r="L450">
            <v>0</v>
          </cell>
          <cell r="M450">
            <v>0</v>
          </cell>
        </row>
        <row r="451">
          <cell r="H451">
            <v>20997068</v>
          </cell>
          <cell r="I451">
            <v>-584034</v>
          </cell>
          <cell r="J451">
            <v>-584034</v>
          </cell>
          <cell r="K451">
            <v>0</v>
          </cell>
          <cell r="L451">
            <v>0</v>
          </cell>
          <cell r="M451">
            <v>0</v>
          </cell>
        </row>
        <row r="452">
          <cell r="H452">
            <v>10997069</v>
          </cell>
          <cell r="I452">
            <v>-113333</v>
          </cell>
          <cell r="J452">
            <v>0</v>
          </cell>
          <cell r="K452">
            <v>-113333</v>
          </cell>
          <cell r="L452">
            <v>0</v>
          </cell>
          <cell r="M452">
            <v>0</v>
          </cell>
        </row>
        <row r="453">
          <cell r="H453">
            <v>20997069</v>
          </cell>
          <cell r="I453">
            <v>6591607.8099999996</v>
          </cell>
          <cell r="J453">
            <v>0</v>
          </cell>
          <cell r="K453">
            <v>6591607.8099999996</v>
          </cell>
          <cell r="L453">
            <v>0</v>
          </cell>
          <cell r="M453">
            <v>0</v>
          </cell>
        </row>
        <row r="454">
          <cell r="H454">
            <v>10997070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</row>
        <row r="455">
          <cell r="H455">
            <v>20997070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</row>
        <row r="456">
          <cell r="H456">
            <v>10997072</v>
          </cell>
          <cell r="I456">
            <v>-166667</v>
          </cell>
          <cell r="J456">
            <v>-166667</v>
          </cell>
          <cell r="K456">
            <v>0</v>
          </cell>
          <cell r="L456">
            <v>0</v>
          </cell>
          <cell r="M456">
            <v>0</v>
          </cell>
        </row>
        <row r="457">
          <cell r="H457">
            <v>20997072</v>
          </cell>
          <cell r="I457">
            <v>999999.32</v>
          </cell>
          <cell r="J457">
            <v>999999.32</v>
          </cell>
          <cell r="K457">
            <v>0</v>
          </cell>
          <cell r="L457">
            <v>0</v>
          </cell>
          <cell r="M457">
            <v>0</v>
          </cell>
        </row>
        <row r="458">
          <cell r="H458">
            <v>10997073</v>
          </cell>
          <cell r="I458">
            <v>1252141.31</v>
          </cell>
          <cell r="J458">
            <v>0</v>
          </cell>
          <cell r="K458">
            <v>0</v>
          </cell>
          <cell r="L458">
            <v>1252141.31</v>
          </cell>
          <cell r="M458">
            <v>0</v>
          </cell>
        </row>
        <row r="459">
          <cell r="H459">
            <v>20997073</v>
          </cell>
          <cell r="I459">
            <v>2586727.7999999998</v>
          </cell>
          <cell r="J459">
            <v>0</v>
          </cell>
          <cell r="K459">
            <v>0</v>
          </cell>
          <cell r="L459">
            <v>2586727.7999999998</v>
          </cell>
          <cell r="M459">
            <v>0</v>
          </cell>
        </row>
        <row r="460">
          <cell r="H460">
            <v>10997080</v>
          </cell>
          <cell r="I460">
            <v>-316956.28000000003</v>
          </cell>
          <cell r="J460">
            <v>-316956.28000000003</v>
          </cell>
          <cell r="K460">
            <v>0</v>
          </cell>
          <cell r="L460">
            <v>0</v>
          </cell>
          <cell r="M460">
            <v>0</v>
          </cell>
        </row>
        <row r="461">
          <cell r="H461">
            <v>20997080</v>
          </cell>
          <cell r="I461">
            <v>-3803477.73</v>
          </cell>
          <cell r="J461">
            <v>-3803477.73</v>
          </cell>
          <cell r="K461">
            <v>0</v>
          </cell>
          <cell r="L461">
            <v>0</v>
          </cell>
          <cell r="M461">
            <v>0</v>
          </cell>
        </row>
        <row r="462">
          <cell r="H462">
            <v>10997081</v>
          </cell>
          <cell r="I462">
            <v>85278.81</v>
          </cell>
          <cell r="J462">
            <v>85278.81</v>
          </cell>
          <cell r="K462">
            <v>0</v>
          </cell>
          <cell r="L462">
            <v>0</v>
          </cell>
          <cell r="M462">
            <v>0</v>
          </cell>
        </row>
        <row r="463">
          <cell r="H463">
            <v>20997081</v>
          </cell>
          <cell r="I463">
            <v>-281432.64</v>
          </cell>
          <cell r="J463">
            <v>-281432.64</v>
          </cell>
          <cell r="K463">
            <v>0</v>
          </cell>
          <cell r="L463">
            <v>0</v>
          </cell>
          <cell r="M463">
            <v>0</v>
          </cell>
        </row>
        <row r="464">
          <cell r="H464">
            <v>10997082</v>
          </cell>
          <cell r="I464">
            <v>-38153.65</v>
          </cell>
          <cell r="J464">
            <v>-38153.65</v>
          </cell>
          <cell r="K464">
            <v>0</v>
          </cell>
          <cell r="L464">
            <v>0</v>
          </cell>
          <cell r="M464">
            <v>0</v>
          </cell>
        </row>
        <row r="465">
          <cell r="H465">
            <v>20997082</v>
          </cell>
          <cell r="I465">
            <v>-304836.65999999997</v>
          </cell>
          <cell r="J465">
            <v>-304836.65999999997</v>
          </cell>
          <cell r="K465">
            <v>0</v>
          </cell>
          <cell r="L465">
            <v>0</v>
          </cell>
          <cell r="M465">
            <v>0</v>
          </cell>
        </row>
        <row r="466">
          <cell r="H466">
            <v>10997083</v>
          </cell>
          <cell r="I466">
            <v>-141174.60999999999</v>
          </cell>
          <cell r="J466">
            <v>-141174.60999999999</v>
          </cell>
          <cell r="K466">
            <v>0</v>
          </cell>
          <cell r="L466">
            <v>0</v>
          </cell>
          <cell r="M466">
            <v>0</v>
          </cell>
        </row>
        <row r="467">
          <cell r="H467">
            <v>20997083</v>
          </cell>
          <cell r="I467">
            <v>-411134.29</v>
          </cell>
          <cell r="J467">
            <v>-411134.29</v>
          </cell>
          <cell r="K467">
            <v>0</v>
          </cell>
          <cell r="L467">
            <v>0</v>
          </cell>
          <cell r="M467">
            <v>0</v>
          </cell>
        </row>
        <row r="468">
          <cell r="H468">
            <v>10997084</v>
          </cell>
          <cell r="I468">
            <v>152087.51999999999</v>
          </cell>
          <cell r="J468">
            <v>152087.51999999999</v>
          </cell>
          <cell r="K468">
            <v>0</v>
          </cell>
          <cell r="L468">
            <v>0</v>
          </cell>
          <cell r="M468">
            <v>0</v>
          </cell>
        </row>
        <row r="469">
          <cell r="H469">
            <v>20997084</v>
          </cell>
          <cell r="I469">
            <v>-99622.76</v>
          </cell>
          <cell r="J469">
            <v>-99622.76</v>
          </cell>
          <cell r="K469">
            <v>0</v>
          </cell>
          <cell r="L469">
            <v>0</v>
          </cell>
          <cell r="M469">
            <v>0</v>
          </cell>
        </row>
        <row r="470">
          <cell r="H470">
            <v>11407328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</row>
        <row r="471">
          <cell r="H471">
            <v>21407328</v>
          </cell>
          <cell r="I471">
            <v>151942</v>
          </cell>
          <cell r="J471">
            <v>0</v>
          </cell>
          <cell r="K471">
            <v>151942</v>
          </cell>
          <cell r="L471">
            <v>0</v>
          </cell>
          <cell r="M471">
            <v>0</v>
          </cell>
        </row>
        <row r="472">
          <cell r="H472">
            <v>11407329</v>
          </cell>
          <cell r="I472">
            <v>93768.36</v>
          </cell>
          <cell r="J472">
            <v>0</v>
          </cell>
          <cell r="K472">
            <v>93768.36</v>
          </cell>
          <cell r="L472">
            <v>0</v>
          </cell>
          <cell r="M472">
            <v>0</v>
          </cell>
        </row>
        <row r="473">
          <cell r="H473">
            <v>21407329</v>
          </cell>
          <cell r="I473">
            <v>494079.26</v>
          </cell>
          <cell r="J473">
            <v>0</v>
          </cell>
          <cell r="K473">
            <v>494079.26</v>
          </cell>
          <cell r="L473">
            <v>0</v>
          </cell>
          <cell r="M473">
            <v>0</v>
          </cell>
        </row>
        <row r="474">
          <cell r="H474">
            <v>11407335</v>
          </cell>
          <cell r="I474">
            <v>-77529.83</v>
          </cell>
          <cell r="J474">
            <v>0</v>
          </cell>
          <cell r="K474">
            <v>0</v>
          </cell>
          <cell r="L474">
            <v>-77529.83</v>
          </cell>
          <cell r="M474">
            <v>0</v>
          </cell>
        </row>
        <row r="475">
          <cell r="H475">
            <v>21407335</v>
          </cell>
          <cell r="I475">
            <v>-173149.27</v>
          </cell>
          <cell r="J475">
            <v>0</v>
          </cell>
          <cell r="K475">
            <v>0</v>
          </cell>
          <cell r="L475">
            <v>-173149.27</v>
          </cell>
          <cell r="M475">
            <v>0</v>
          </cell>
        </row>
        <row r="476">
          <cell r="H476">
            <v>11407428</v>
          </cell>
          <cell r="I476">
            <v>-41424</v>
          </cell>
          <cell r="J476">
            <v>0</v>
          </cell>
          <cell r="K476">
            <v>-41424</v>
          </cell>
          <cell r="L476">
            <v>0</v>
          </cell>
          <cell r="M476">
            <v>0</v>
          </cell>
        </row>
        <row r="477">
          <cell r="H477">
            <v>21407428</v>
          </cell>
          <cell r="I477">
            <v>-429613</v>
          </cell>
          <cell r="J477">
            <v>0</v>
          </cell>
          <cell r="K477">
            <v>-429613</v>
          </cell>
          <cell r="L477">
            <v>0</v>
          </cell>
          <cell r="M477">
            <v>0</v>
          </cell>
        </row>
        <row r="478">
          <cell r="H478">
            <v>11408110</v>
          </cell>
          <cell r="I478">
            <v>875172.55</v>
          </cell>
          <cell r="J478">
            <v>0</v>
          </cell>
          <cell r="K478">
            <v>875172.55</v>
          </cell>
          <cell r="L478">
            <v>0</v>
          </cell>
          <cell r="M478">
            <v>0</v>
          </cell>
        </row>
        <row r="479">
          <cell r="H479">
            <v>21408110</v>
          </cell>
          <cell r="I479">
            <v>5443940.7400000002</v>
          </cell>
          <cell r="J479">
            <v>0</v>
          </cell>
          <cell r="K479">
            <v>5443940.7400000002</v>
          </cell>
          <cell r="L479">
            <v>0</v>
          </cell>
          <cell r="M479">
            <v>0</v>
          </cell>
        </row>
        <row r="480">
          <cell r="H480">
            <v>11408120</v>
          </cell>
          <cell r="I480">
            <v>1005323.31</v>
          </cell>
          <cell r="J480">
            <v>0</v>
          </cell>
          <cell r="K480">
            <v>822301.04</v>
          </cell>
          <cell r="L480">
            <v>183022.27</v>
          </cell>
          <cell r="M480">
            <v>0</v>
          </cell>
        </row>
        <row r="481">
          <cell r="H481">
            <v>21408120</v>
          </cell>
          <cell r="I481">
            <v>6241839.0999999996</v>
          </cell>
          <cell r="J481">
            <v>0</v>
          </cell>
          <cell r="K481">
            <v>5112214.33</v>
          </cell>
          <cell r="L481">
            <v>1129624.77</v>
          </cell>
          <cell r="M481">
            <v>0</v>
          </cell>
        </row>
        <row r="482">
          <cell r="H482">
            <v>11408170</v>
          </cell>
          <cell r="I482">
            <v>221123.72</v>
          </cell>
          <cell r="J482">
            <v>0</v>
          </cell>
          <cell r="K482">
            <v>153583.32999999999</v>
          </cell>
          <cell r="L482">
            <v>67540.39</v>
          </cell>
          <cell r="M482">
            <v>0</v>
          </cell>
        </row>
        <row r="483">
          <cell r="H483">
            <v>21408170</v>
          </cell>
          <cell r="I483">
            <v>2644824.7400000002</v>
          </cell>
          <cell r="J483">
            <v>0</v>
          </cell>
          <cell r="K483">
            <v>1842117.72</v>
          </cell>
          <cell r="L483">
            <v>802707.02</v>
          </cell>
          <cell r="M483">
            <v>0</v>
          </cell>
        </row>
        <row r="484">
          <cell r="H484">
            <v>11409000</v>
          </cell>
          <cell r="I484">
            <v>-520273</v>
          </cell>
          <cell r="J484">
            <v>-520273</v>
          </cell>
          <cell r="K484">
            <v>0</v>
          </cell>
          <cell r="L484">
            <v>0</v>
          </cell>
          <cell r="M484">
            <v>0</v>
          </cell>
        </row>
        <row r="485">
          <cell r="H485">
            <v>21409000</v>
          </cell>
          <cell r="I485">
            <v>-9538622</v>
          </cell>
          <cell r="J485">
            <v>-9538622</v>
          </cell>
          <cell r="K485">
            <v>0</v>
          </cell>
          <cell r="L485">
            <v>0</v>
          </cell>
          <cell r="M485">
            <v>0</v>
          </cell>
        </row>
        <row r="486">
          <cell r="H486">
            <v>11409100</v>
          </cell>
          <cell r="I486">
            <v>-12920</v>
          </cell>
          <cell r="J486">
            <v>0</v>
          </cell>
          <cell r="K486">
            <v>0</v>
          </cell>
          <cell r="L486">
            <v>-12920</v>
          </cell>
          <cell r="M486">
            <v>0</v>
          </cell>
        </row>
        <row r="487">
          <cell r="H487">
            <v>21409100</v>
          </cell>
          <cell r="I487">
            <v>-201212</v>
          </cell>
          <cell r="J487">
            <v>0</v>
          </cell>
          <cell r="K487">
            <v>0</v>
          </cell>
          <cell r="L487">
            <v>-201212</v>
          </cell>
          <cell r="M487">
            <v>0</v>
          </cell>
        </row>
        <row r="488">
          <cell r="H488">
            <v>11410100</v>
          </cell>
          <cell r="I488">
            <v>2787606.02</v>
          </cell>
          <cell r="J488">
            <v>2737059.75</v>
          </cell>
          <cell r="K488">
            <v>59542.19</v>
          </cell>
          <cell r="L488">
            <v>-8995.92</v>
          </cell>
          <cell r="M488">
            <v>0</v>
          </cell>
        </row>
        <row r="489">
          <cell r="H489">
            <v>21410100</v>
          </cell>
          <cell r="I489">
            <v>14361902.4</v>
          </cell>
          <cell r="J489">
            <v>8745900.9299999997</v>
          </cell>
          <cell r="K489">
            <v>4086421.89</v>
          </cell>
          <cell r="L489">
            <v>1529579.58</v>
          </cell>
          <cell r="M489">
            <v>0</v>
          </cell>
        </row>
        <row r="490">
          <cell r="H490">
            <v>11411100</v>
          </cell>
          <cell r="I490">
            <v>-70103.39</v>
          </cell>
          <cell r="J490">
            <v>-26196.94</v>
          </cell>
          <cell r="K490">
            <v>-38273.9</v>
          </cell>
          <cell r="L490">
            <v>-5632.55</v>
          </cell>
          <cell r="M490">
            <v>0</v>
          </cell>
        </row>
        <row r="491">
          <cell r="H491">
            <v>21411100</v>
          </cell>
          <cell r="I491">
            <v>91207.07</v>
          </cell>
          <cell r="J491">
            <v>173743.02</v>
          </cell>
          <cell r="K491">
            <v>-120145.2</v>
          </cell>
          <cell r="L491">
            <v>37609.25</v>
          </cell>
          <cell r="M491">
            <v>0</v>
          </cell>
        </row>
        <row r="492">
          <cell r="H492">
            <v>11411400</v>
          </cell>
          <cell r="I492">
            <v>-3853</v>
          </cell>
          <cell r="J492">
            <v>0</v>
          </cell>
          <cell r="K492">
            <v>-2386</v>
          </cell>
          <cell r="L492">
            <v>-1467</v>
          </cell>
          <cell r="M492">
            <v>0</v>
          </cell>
        </row>
        <row r="493">
          <cell r="H493">
            <v>21411400</v>
          </cell>
          <cell r="I493">
            <v>-46236</v>
          </cell>
          <cell r="J493">
            <v>0</v>
          </cell>
          <cell r="K493">
            <v>-28632</v>
          </cell>
          <cell r="L493">
            <v>-17604</v>
          </cell>
          <cell r="M493">
            <v>0</v>
          </cell>
        </row>
        <row r="494">
          <cell r="H494">
            <v>11480000</v>
          </cell>
          <cell r="I494">
            <v>-21701452.93</v>
          </cell>
          <cell r="J494">
            <v>0</v>
          </cell>
          <cell r="K494">
            <v>-14621837.529999999</v>
          </cell>
          <cell r="L494">
            <v>-7079615.4000000004</v>
          </cell>
          <cell r="M494">
            <v>0</v>
          </cell>
        </row>
        <row r="495">
          <cell r="H495">
            <v>21480000</v>
          </cell>
          <cell r="I495">
            <v>-133455198.27</v>
          </cell>
          <cell r="J495">
            <v>0</v>
          </cell>
          <cell r="K495">
            <v>-91727283.310000002</v>
          </cell>
          <cell r="L495">
            <v>-41727914.960000001</v>
          </cell>
          <cell r="M495">
            <v>0</v>
          </cell>
        </row>
        <row r="496">
          <cell r="H496">
            <v>11481200</v>
          </cell>
          <cell r="I496">
            <v>-11223469.939999999</v>
          </cell>
          <cell r="J496">
            <v>0</v>
          </cell>
          <cell r="K496">
            <v>-7942078.8300000001</v>
          </cell>
          <cell r="L496">
            <v>-3281391.11</v>
          </cell>
          <cell r="M496">
            <v>0</v>
          </cell>
        </row>
        <row r="497">
          <cell r="H497">
            <v>21481200</v>
          </cell>
          <cell r="I497">
            <v>-67466619.920000002</v>
          </cell>
          <cell r="J497">
            <v>0</v>
          </cell>
          <cell r="K497">
            <v>-47455293.390000001</v>
          </cell>
          <cell r="L497">
            <v>-20011326.530000001</v>
          </cell>
          <cell r="M497">
            <v>0</v>
          </cell>
        </row>
        <row r="498">
          <cell r="H498">
            <v>11481250</v>
          </cell>
          <cell r="I498">
            <v>-87319.86</v>
          </cell>
          <cell r="J498">
            <v>0</v>
          </cell>
          <cell r="K498">
            <v>-57593.29</v>
          </cell>
          <cell r="L498">
            <v>-29726.57</v>
          </cell>
          <cell r="M498">
            <v>0</v>
          </cell>
        </row>
        <row r="499">
          <cell r="H499">
            <v>21481250</v>
          </cell>
          <cell r="I499">
            <v>-785307.55</v>
          </cell>
          <cell r="J499">
            <v>0</v>
          </cell>
          <cell r="K499">
            <v>-485090.52</v>
          </cell>
          <cell r="L499">
            <v>-300217.03000000003</v>
          </cell>
          <cell r="M499">
            <v>0</v>
          </cell>
        </row>
        <row r="500">
          <cell r="H500">
            <v>11481300</v>
          </cell>
          <cell r="I500">
            <v>-402781.04</v>
          </cell>
          <cell r="J500">
            <v>0</v>
          </cell>
          <cell r="K500">
            <v>-258370.36</v>
          </cell>
          <cell r="L500">
            <v>-144410.68</v>
          </cell>
          <cell r="M500">
            <v>0</v>
          </cell>
        </row>
        <row r="501">
          <cell r="H501">
            <v>21481300</v>
          </cell>
          <cell r="I501">
            <v>-3290764.33</v>
          </cell>
          <cell r="J501">
            <v>0</v>
          </cell>
          <cell r="K501">
            <v>-2099848.46</v>
          </cell>
          <cell r="L501">
            <v>-1190915.8700000001</v>
          </cell>
          <cell r="M501">
            <v>0</v>
          </cell>
        </row>
        <row r="502">
          <cell r="H502">
            <v>11483000</v>
          </cell>
          <cell r="I502">
            <v>26206469.149999999</v>
          </cell>
          <cell r="J502">
            <v>0</v>
          </cell>
          <cell r="K502">
            <v>18279012.23</v>
          </cell>
          <cell r="L502">
            <v>7927456.9199999999</v>
          </cell>
          <cell r="M502">
            <v>0</v>
          </cell>
        </row>
        <row r="503">
          <cell r="H503">
            <v>21483000</v>
          </cell>
          <cell r="I503">
            <v>-111881052.72</v>
          </cell>
          <cell r="J503">
            <v>0</v>
          </cell>
          <cell r="K503">
            <v>-77060717.170000002</v>
          </cell>
          <cell r="L503">
            <v>-34820335.549999997</v>
          </cell>
          <cell r="M503">
            <v>0</v>
          </cell>
        </row>
        <row r="504">
          <cell r="H504">
            <v>11483600</v>
          </cell>
          <cell r="I504">
            <v>39833.06</v>
          </cell>
          <cell r="J504">
            <v>0</v>
          </cell>
          <cell r="K504">
            <v>27783.56</v>
          </cell>
          <cell r="L504">
            <v>12049.5</v>
          </cell>
          <cell r="M504">
            <v>0</v>
          </cell>
        </row>
        <row r="505">
          <cell r="H505">
            <v>21483600</v>
          </cell>
          <cell r="I505">
            <v>-17771.14</v>
          </cell>
          <cell r="J505">
            <v>0</v>
          </cell>
          <cell r="K505">
            <v>-10833.68</v>
          </cell>
          <cell r="L505">
            <v>-6937.46</v>
          </cell>
          <cell r="M505">
            <v>0</v>
          </cell>
        </row>
        <row r="506">
          <cell r="H506">
            <v>11483700</v>
          </cell>
          <cell r="I506">
            <v>-1280578.99</v>
          </cell>
          <cell r="J506">
            <v>0</v>
          </cell>
          <cell r="K506">
            <v>-893203.85</v>
          </cell>
          <cell r="L506">
            <v>-387375.14</v>
          </cell>
          <cell r="M506">
            <v>0</v>
          </cell>
        </row>
        <row r="507">
          <cell r="H507">
            <v>21483700</v>
          </cell>
          <cell r="I507">
            <v>-14619606.43</v>
          </cell>
          <cell r="J507">
            <v>0</v>
          </cell>
          <cell r="K507">
            <v>-10204082.09</v>
          </cell>
          <cell r="L507">
            <v>-4415524.34</v>
          </cell>
          <cell r="M507">
            <v>0</v>
          </cell>
        </row>
        <row r="508">
          <cell r="H508">
            <v>11483730</v>
          </cell>
          <cell r="I508">
            <v>-31158522.91</v>
          </cell>
          <cell r="J508">
            <v>0</v>
          </cell>
          <cell r="K508">
            <v>-21733069.73</v>
          </cell>
          <cell r="L508">
            <v>-9425453.1799999997</v>
          </cell>
          <cell r="M508">
            <v>0</v>
          </cell>
        </row>
        <row r="509">
          <cell r="H509">
            <v>21483730</v>
          </cell>
          <cell r="I509">
            <v>-31158522.91</v>
          </cell>
          <cell r="J509">
            <v>0</v>
          </cell>
          <cell r="K509">
            <v>-21733069.73</v>
          </cell>
          <cell r="L509">
            <v>-9425453.1799999997</v>
          </cell>
          <cell r="M509">
            <v>0</v>
          </cell>
        </row>
        <row r="510">
          <cell r="H510">
            <v>11484000</v>
          </cell>
          <cell r="I510">
            <v>-43974.2</v>
          </cell>
          <cell r="J510">
            <v>0</v>
          </cell>
          <cell r="K510">
            <v>-38922.31</v>
          </cell>
          <cell r="L510">
            <v>-5051.8900000000003</v>
          </cell>
          <cell r="M510">
            <v>0</v>
          </cell>
        </row>
        <row r="511">
          <cell r="H511">
            <v>21484000</v>
          </cell>
          <cell r="I511">
            <v>-272843.87</v>
          </cell>
          <cell r="J511">
            <v>0</v>
          </cell>
          <cell r="K511">
            <v>-238358.91</v>
          </cell>
          <cell r="L511">
            <v>-34484.959999999999</v>
          </cell>
          <cell r="M511">
            <v>0</v>
          </cell>
        </row>
        <row r="512">
          <cell r="H512">
            <v>11488000</v>
          </cell>
          <cell r="I512">
            <v>-1910</v>
          </cell>
          <cell r="J512">
            <v>0</v>
          </cell>
          <cell r="K512">
            <v>-878</v>
          </cell>
          <cell r="L512">
            <v>-1032</v>
          </cell>
          <cell r="M512">
            <v>0</v>
          </cell>
        </row>
        <row r="513">
          <cell r="H513">
            <v>21488000</v>
          </cell>
          <cell r="I513">
            <v>-29591.41</v>
          </cell>
          <cell r="J513">
            <v>0</v>
          </cell>
          <cell r="K513">
            <v>-15817.76</v>
          </cell>
          <cell r="L513">
            <v>-13773.65</v>
          </cell>
          <cell r="M513">
            <v>0</v>
          </cell>
        </row>
        <row r="514">
          <cell r="H514">
            <v>11489300</v>
          </cell>
          <cell r="I514">
            <v>-358187.84</v>
          </cell>
          <cell r="J514">
            <v>0</v>
          </cell>
          <cell r="K514">
            <v>-319496.09000000003</v>
          </cell>
          <cell r="L514">
            <v>-38691.75</v>
          </cell>
          <cell r="M514">
            <v>0</v>
          </cell>
        </row>
        <row r="515">
          <cell r="H515">
            <v>21489300</v>
          </cell>
          <cell r="I515">
            <v>-3699103.01</v>
          </cell>
          <cell r="J515">
            <v>0</v>
          </cell>
          <cell r="K515">
            <v>-3245426.82</v>
          </cell>
          <cell r="L515">
            <v>-453676.19</v>
          </cell>
          <cell r="M515">
            <v>0</v>
          </cell>
        </row>
        <row r="516">
          <cell r="H516">
            <v>11493000</v>
          </cell>
          <cell r="I516">
            <v>-189.45</v>
          </cell>
          <cell r="J516">
            <v>0</v>
          </cell>
          <cell r="K516">
            <v>-189.45</v>
          </cell>
          <cell r="L516">
            <v>0</v>
          </cell>
          <cell r="M516">
            <v>0</v>
          </cell>
        </row>
        <row r="517">
          <cell r="H517">
            <v>21493000</v>
          </cell>
          <cell r="I517">
            <v>236.6</v>
          </cell>
          <cell r="J517">
            <v>0</v>
          </cell>
          <cell r="K517">
            <v>296.75</v>
          </cell>
          <cell r="L517">
            <v>-60.15</v>
          </cell>
          <cell r="M517">
            <v>0</v>
          </cell>
        </row>
        <row r="518">
          <cell r="H518">
            <v>11804000</v>
          </cell>
          <cell r="I518">
            <v>11530130.26</v>
          </cell>
          <cell r="J518">
            <v>0</v>
          </cell>
          <cell r="K518">
            <v>8040300.5800000001</v>
          </cell>
          <cell r="L518">
            <v>3489829.68</v>
          </cell>
          <cell r="M518">
            <v>0</v>
          </cell>
        </row>
        <row r="519">
          <cell r="H519">
            <v>21804000</v>
          </cell>
          <cell r="I519">
            <v>239101123.40000001</v>
          </cell>
          <cell r="J519">
            <v>0</v>
          </cell>
          <cell r="K519">
            <v>165895718.16999999</v>
          </cell>
          <cell r="L519">
            <v>73205405.230000004</v>
          </cell>
          <cell r="M519">
            <v>0</v>
          </cell>
        </row>
        <row r="520">
          <cell r="H520">
            <v>11804001</v>
          </cell>
          <cell r="I520">
            <v>2403007.6800000002</v>
          </cell>
          <cell r="J520">
            <v>0</v>
          </cell>
          <cell r="K520">
            <v>1667687.33</v>
          </cell>
          <cell r="L520">
            <v>735320.35</v>
          </cell>
          <cell r="M520">
            <v>0</v>
          </cell>
        </row>
        <row r="521">
          <cell r="H521">
            <v>21804001</v>
          </cell>
          <cell r="I521">
            <v>26746334.870000001</v>
          </cell>
          <cell r="J521">
            <v>0</v>
          </cell>
          <cell r="K521">
            <v>18683043.859999999</v>
          </cell>
          <cell r="L521">
            <v>8063291.0099999998</v>
          </cell>
          <cell r="M521">
            <v>0</v>
          </cell>
        </row>
        <row r="522">
          <cell r="H522">
            <v>11804010</v>
          </cell>
          <cell r="I522">
            <v>-64531.6</v>
          </cell>
          <cell r="J522">
            <v>0</v>
          </cell>
          <cell r="K522">
            <v>-45010.79</v>
          </cell>
          <cell r="L522">
            <v>-19520.810000000001</v>
          </cell>
          <cell r="M522">
            <v>0</v>
          </cell>
        </row>
        <row r="523">
          <cell r="H523">
            <v>21804010</v>
          </cell>
          <cell r="I523">
            <v>1005980.68</v>
          </cell>
          <cell r="J523">
            <v>0</v>
          </cell>
          <cell r="K523">
            <v>696929.54</v>
          </cell>
          <cell r="L523">
            <v>309051.14</v>
          </cell>
          <cell r="M523">
            <v>0</v>
          </cell>
        </row>
        <row r="524">
          <cell r="H524">
            <v>11804014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</row>
        <row r="525">
          <cell r="H525">
            <v>21804014</v>
          </cell>
          <cell r="I525">
            <v>75494.850000000006</v>
          </cell>
          <cell r="J525">
            <v>0</v>
          </cell>
          <cell r="K525">
            <v>57774.16</v>
          </cell>
          <cell r="L525">
            <v>17720.689999999999</v>
          </cell>
          <cell r="M525">
            <v>0</v>
          </cell>
        </row>
        <row r="526">
          <cell r="H526">
            <v>11804017</v>
          </cell>
          <cell r="I526">
            <v>5445.14</v>
          </cell>
          <cell r="J526">
            <v>0</v>
          </cell>
          <cell r="K526">
            <v>3797.99</v>
          </cell>
          <cell r="L526">
            <v>1647.15</v>
          </cell>
          <cell r="M526">
            <v>0</v>
          </cell>
        </row>
        <row r="527">
          <cell r="H527">
            <v>21804017</v>
          </cell>
          <cell r="I527">
            <v>82244.28</v>
          </cell>
          <cell r="J527">
            <v>0</v>
          </cell>
          <cell r="K527">
            <v>56898.66</v>
          </cell>
          <cell r="L527">
            <v>25345.62</v>
          </cell>
          <cell r="M527">
            <v>0</v>
          </cell>
        </row>
        <row r="528">
          <cell r="H528">
            <v>11804600</v>
          </cell>
          <cell r="I528">
            <v>-111477.45</v>
          </cell>
          <cell r="J528">
            <v>0</v>
          </cell>
          <cell r="K528">
            <v>-77755.520000000004</v>
          </cell>
          <cell r="L528">
            <v>-33721.93</v>
          </cell>
          <cell r="M528">
            <v>0</v>
          </cell>
        </row>
        <row r="529">
          <cell r="H529">
            <v>21804600</v>
          </cell>
          <cell r="I529">
            <v>2562671.2200000002</v>
          </cell>
          <cell r="J529">
            <v>0</v>
          </cell>
          <cell r="K529">
            <v>1783674.84</v>
          </cell>
          <cell r="L529">
            <v>778996.38</v>
          </cell>
          <cell r="M529">
            <v>0</v>
          </cell>
        </row>
        <row r="530">
          <cell r="H530">
            <v>11804700</v>
          </cell>
          <cell r="I530">
            <v>1127366.71</v>
          </cell>
          <cell r="J530">
            <v>0</v>
          </cell>
          <cell r="K530">
            <v>786338.28</v>
          </cell>
          <cell r="L530">
            <v>341028.43</v>
          </cell>
          <cell r="M530">
            <v>0</v>
          </cell>
        </row>
        <row r="531">
          <cell r="H531">
            <v>21804700</v>
          </cell>
          <cell r="I531">
            <v>14629883.199999999</v>
          </cell>
          <cell r="J531">
            <v>0</v>
          </cell>
          <cell r="K531">
            <v>10211929.359999999</v>
          </cell>
          <cell r="L531">
            <v>4417953.84</v>
          </cell>
          <cell r="M531">
            <v>0</v>
          </cell>
        </row>
        <row r="532">
          <cell r="H532">
            <v>11804730</v>
          </cell>
          <cell r="I532">
            <v>12344790.16</v>
          </cell>
          <cell r="J532">
            <v>0</v>
          </cell>
          <cell r="K532">
            <v>8610491.1400000006</v>
          </cell>
          <cell r="L532">
            <v>3734299.02</v>
          </cell>
          <cell r="M532">
            <v>0</v>
          </cell>
        </row>
        <row r="533">
          <cell r="H533">
            <v>21804730</v>
          </cell>
          <cell r="I533">
            <v>12344790.16</v>
          </cell>
          <cell r="J533">
            <v>0</v>
          </cell>
          <cell r="K533">
            <v>8610491.1400000006</v>
          </cell>
          <cell r="L533">
            <v>3734299.02</v>
          </cell>
          <cell r="M533">
            <v>0</v>
          </cell>
        </row>
        <row r="534">
          <cell r="H534">
            <v>11805110</v>
          </cell>
          <cell r="I534">
            <v>-2998361.7</v>
          </cell>
          <cell r="J534">
            <v>0</v>
          </cell>
          <cell r="K534">
            <v>-2087871.05</v>
          </cell>
          <cell r="L534">
            <v>-910490.65</v>
          </cell>
          <cell r="M534">
            <v>0</v>
          </cell>
        </row>
        <row r="535">
          <cell r="H535">
            <v>21805110</v>
          </cell>
          <cell r="I535">
            <v>-27584074.77</v>
          </cell>
          <cell r="J535">
            <v>0</v>
          </cell>
          <cell r="K535">
            <v>-19259800.359999999</v>
          </cell>
          <cell r="L535">
            <v>-8324274.4100000001</v>
          </cell>
          <cell r="M535">
            <v>0</v>
          </cell>
        </row>
        <row r="536">
          <cell r="H536">
            <v>11805120</v>
          </cell>
          <cell r="I536">
            <v>1884128.55</v>
          </cell>
          <cell r="J536">
            <v>0</v>
          </cell>
          <cell r="K536">
            <v>1289929.74</v>
          </cell>
          <cell r="L536">
            <v>594198.81000000006</v>
          </cell>
          <cell r="M536">
            <v>0</v>
          </cell>
        </row>
        <row r="537">
          <cell r="H537">
            <v>21805120</v>
          </cell>
          <cell r="I537">
            <v>9194628.8599999994</v>
          </cell>
          <cell r="J537">
            <v>0</v>
          </cell>
          <cell r="K537">
            <v>6039722.1399999997</v>
          </cell>
          <cell r="L537">
            <v>3154906.72</v>
          </cell>
          <cell r="M537">
            <v>0</v>
          </cell>
        </row>
        <row r="538">
          <cell r="H538">
            <v>11808100</v>
          </cell>
          <cell r="I538">
            <v>2940002.76</v>
          </cell>
          <cell r="J538">
            <v>0</v>
          </cell>
          <cell r="K538">
            <v>2050651.93</v>
          </cell>
          <cell r="L538">
            <v>889350.83</v>
          </cell>
          <cell r="M538">
            <v>0</v>
          </cell>
        </row>
        <row r="539">
          <cell r="H539">
            <v>21808100</v>
          </cell>
          <cell r="I539">
            <v>23683854.25</v>
          </cell>
          <cell r="J539">
            <v>0</v>
          </cell>
          <cell r="K539">
            <v>16392030.93</v>
          </cell>
          <cell r="L539">
            <v>7291823.3200000003</v>
          </cell>
          <cell r="M539">
            <v>0</v>
          </cell>
        </row>
        <row r="540">
          <cell r="H540">
            <v>11808200</v>
          </cell>
          <cell r="I540">
            <v>-2701096.01</v>
          </cell>
          <cell r="J540">
            <v>0</v>
          </cell>
          <cell r="K540">
            <v>-1884014.47</v>
          </cell>
          <cell r="L540">
            <v>-817081.54</v>
          </cell>
          <cell r="M540">
            <v>0</v>
          </cell>
        </row>
        <row r="541">
          <cell r="H541">
            <v>21808200</v>
          </cell>
          <cell r="I541">
            <v>-27561639.030000001</v>
          </cell>
          <cell r="J541">
            <v>0</v>
          </cell>
          <cell r="K541">
            <v>-19011038.440000001</v>
          </cell>
          <cell r="L541">
            <v>-8550600.5899999999</v>
          </cell>
          <cell r="M541">
            <v>0</v>
          </cell>
        </row>
        <row r="542">
          <cell r="H542">
            <v>11811000</v>
          </cell>
          <cell r="I542">
            <v>-126958.94</v>
          </cell>
          <cell r="J542">
            <v>0</v>
          </cell>
          <cell r="K542">
            <v>-88553.86</v>
          </cell>
          <cell r="L542">
            <v>-38405.08</v>
          </cell>
          <cell r="M542">
            <v>0</v>
          </cell>
        </row>
        <row r="543">
          <cell r="H543">
            <v>21811000</v>
          </cell>
          <cell r="I543">
            <v>-1014361.97</v>
          </cell>
          <cell r="J543">
            <v>0</v>
          </cell>
          <cell r="K543">
            <v>-703553.15</v>
          </cell>
          <cell r="L543">
            <v>-310808.82</v>
          </cell>
          <cell r="M543">
            <v>0</v>
          </cell>
        </row>
        <row r="544">
          <cell r="H544">
            <v>11813010</v>
          </cell>
          <cell r="I544">
            <v>17265.73</v>
          </cell>
          <cell r="J544">
            <v>0</v>
          </cell>
          <cell r="K544">
            <v>12329.23</v>
          </cell>
          <cell r="L544">
            <v>4936.5</v>
          </cell>
          <cell r="M544">
            <v>0</v>
          </cell>
        </row>
        <row r="545">
          <cell r="H545">
            <v>21813010</v>
          </cell>
          <cell r="I545">
            <v>31142.42</v>
          </cell>
          <cell r="J545">
            <v>0</v>
          </cell>
          <cell r="K545">
            <v>22074.91</v>
          </cell>
          <cell r="L545">
            <v>9067.51</v>
          </cell>
          <cell r="M545">
            <v>0</v>
          </cell>
        </row>
        <row r="546">
          <cell r="H546">
            <v>11814000</v>
          </cell>
          <cell r="I546">
            <v>553.08000000000004</v>
          </cell>
          <cell r="J546">
            <v>553.08000000000004</v>
          </cell>
          <cell r="K546">
            <v>0</v>
          </cell>
          <cell r="L546">
            <v>0</v>
          </cell>
          <cell r="M546">
            <v>0</v>
          </cell>
        </row>
        <row r="547">
          <cell r="H547">
            <v>21814000</v>
          </cell>
          <cell r="I547">
            <v>843.68</v>
          </cell>
          <cell r="J547">
            <v>843.68</v>
          </cell>
          <cell r="K547">
            <v>0</v>
          </cell>
          <cell r="L547">
            <v>0</v>
          </cell>
          <cell r="M547">
            <v>0</v>
          </cell>
        </row>
        <row r="548">
          <cell r="H548">
            <v>11824000</v>
          </cell>
          <cell r="I548">
            <v>31510.58</v>
          </cell>
          <cell r="J548">
            <v>31510.58</v>
          </cell>
          <cell r="K548">
            <v>0</v>
          </cell>
          <cell r="L548">
            <v>0</v>
          </cell>
          <cell r="M548">
            <v>0</v>
          </cell>
        </row>
        <row r="549">
          <cell r="H549">
            <v>21824000</v>
          </cell>
          <cell r="I549">
            <v>276627.84000000003</v>
          </cell>
          <cell r="J549">
            <v>276627.84000000003</v>
          </cell>
          <cell r="K549">
            <v>0</v>
          </cell>
          <cell r="L549">
            <v>0</v>
          </cell>
          <cell r="M549">
            <v>0</v>
          </cell>
        </row>
        <row r="550">
          <cell r="H550">
            <v>11837000</v>
          </cell>
          <cell r="I550">
            <v>27354.05</v>
          </cell>
          <cell r="J550">
            <v>27354.05</v>
          </cell>
          <cell r="K550">
            <v>0</v>
          </cell>
          <cell r="L550">
            <v>0</v>
          </cell>
          <cell r="M550">
            <v>0</v>
          </cell>
        </row>
        <row r="551">
          <cell r="H551">
            <v>21837000</v>
          </cell>
          <cell r="I551">
            <v>269851.34000000003</v>
          </cell>
          <cell r="J551">
            <v>269851.34000000003</v>
          </cell>
          <cell r="K551">
            <v>0</v>
          </cell>
          <cell r="L551">
            <v>0</v>
          </cell>
          <cell r="M551">
            <v>0</v>
          </cell>
        </row>
        <row r="552">
          <cell r="H552">
            <v>11870000</v>
          </cell>
          <cell r="I552">
            <v>75731.08</v>
          </cell>
          <cell r="J552">
            <v>62790.67</v>
          </cell>
          <cell r="K552">
            <v>4127.2</v>
          </cell>
          <cell r="L552">
            <v>8813.2099999999991</v>
          </cell>
          <cell r="M552">
            <v>0</v>
          </cell>
        </row>
        <row r="553">
          <cell r="H553">
            <v>21870000</v>
          </cell>
          <cell r="I553">
            <v>712807.99</v>
          </cell>
          <cell r="J553">
            <v>547960.72</v>
          </cell>
          <cell r="K553">
            <v>98356.47</v>
          </cell>
          <cell r="L553">
            <v>66490.8</v>
          </cell>
          <cell r="M553">
            <v>0</v>
          </cell>
        </row>
        <row r="554">
          <cell r="H554">
            <v>11874000</v>
          </cell>
          <cell r="I554">
            <v>104657.61</v>
          </cell>
          <cell r="J554">
            <v>7789.4</v>
          </cell>
          <cell r="K554">
            <v>74350.179999999993</v>
          </cell>
          <cell r="L554">
            <v>22518.03</v>
          </cell>
          <cell r="M554">
            <v>0</v>
          </cell>
        </row>
        <row r="555">
          <cell r="H555">
            <v>21874000</v>
          </cell>
          <cell r="I555">
            <v>2142618.89</v>
          </cell>
          <cell r="J555">
            <v>129901.34</v>
          </cell>
          <cell r="K555">
            <v>1454161.15</v>
          </cell>
          <cell r="L555">
            <v>558556.4</v>
          </cell>
          <cell r="M555">
            <v>0</v>
          </cell>
        </row>
        <row r="556">
          <cell r="H556">
            <v>11875000</v>
          </cell>
          <cell r="I556">
            <v>32443.94</v>
          </cell>
          <cell r="J556">
            <v>0</v>
          </cell>
          <cell r="K556">
            <v>19047.3</v>
          </cell>
          <cell r="L556">
            <v>13396.64</v>
          </cell>
          <cell r="M556">
            <v>0</v>
          </cell>
        </row>
        <row r="557">
          <cell r="H557">
            <v>21875000</v>
          </cell>
          <cell r="I557">
            <v>103792.28</v>
          </cell>
          <cell r="J557">
            <v>0</v>
          </cell>
          <cell r="K557">
            <v>65968.31</v>
          </cell>
          <cell r="L557">
            <v>37823.97</v>
          </cell>
          <cell r="M557">
            <v>0</v>
          </cell>
        </row>
        <row r="558">
          <cell r="H558">
            <v>11876000</v>
          </cell>
          <cell r="I558">
            <v>4938.83</v>
          </cell>
          <cell r="J558">
            <v>0</v>
          </cell>
          <cell r="K558">
            <v>648.46</v>
          </cell>
          <cell r="L558">
            <v>4290.37</v>
          </cell>
          <cell r="M558">
            <v>0</v>
          </cell>
        </row>
        <row r="559">
          <cell r="H559">
            <v>21876000</v>
          </cell>
          <cell r="I559">
            <v>13515.79</v>
          </cell>
          <cell r="J559">
            <v>0</v>
          </cell>
          <cell r="K559">
            <v>8042.09</v>
          </cell>
          <cell r="L559">
            <v>5473.7</v>
          </cell>
          <cell r="M559">
            <v>0</v>
          </cell>
        </row>
        <row r="560">
          <cell r="H560">
            <v>11877000</v>
          </cell>
          <cell r="I560">
            <v>30045.21</v>
          </cell>
          <cell r="J560">
            <v>0</v>
          </cell>
          <cell r="K560">
            <v>11075.34</v>
          </cell>
          <cell r="L560">
            <v>18969.87</v>
          </cell>
          <cell r="M560">
            <v>0</v>
          </cell>
        </row>
        <row r="561">
          <cell r="H561">
            <v>21877000</v>
          </cell>
          <cell r="I561">
            <v>163287.87</v>
          </cell>
          <cell r="J561">
            <v>0</v>
          </cell>
          <cell r="K561">
            <v>64916.91</v>
          </cell>
          <cell r="L561">
            <v>98370.96</v>
          </cell>
          <cell r="M561">
            <v>0</v>
          </cell>
        </row>
        <row r="562">
          <cell r="H562">
            <v>11878000</v>
          </cell>
          <cell r="I562">
            <v>155798.94</v>
          </cell>
          <cell r="J562">
            <v>0</v>
          </cell>
          <cell r="K562">
            <v>147630.24</v>
          </cell>
          <cell r="L562">
            <v>8168.7</v>
          </cell>
          <cell r="M562">
            <v>0</v>
          </cell>
        </row>
        <row r="563">
          <cell r="H563">
            <v>21878000</v>
          </cell>
          <cell r="I563">
            <v>880946.99</v>
          </cell>
          <cell r="J563">
            <v>0</v>
          </cell>
          <cell r="K563">
            <v>657923.65</v>
          </cell>
          <cell r="L563">
            <v>223023.34</v>
          </cell>
          <cell r="M563">
            <v>0</v>
          </cell>
        </row>
        <row r="564">
          <cell r="H564">
            <v>11879000</v>
          </cell>
          <cell r="I564">
            <v>186059.6</v>
          </cell>
          <cell r="J564">
            <v>6855.5</v>
          </cell>
          <cell r="K564">
            <v>116604.74</v>
          </cell>
          <cell r="L564">
            <v>62599.360000000001</v>
          </cell>
          <cell r="M564">
            <v>0</v>
          </cell>
        </row>
        <row r="565">
          <cell r="H565">
            <v>21879000</v>
          </cell>
          <cell r="I565">
            <v>1394415.49</v>
          </cell>
          <cell r="J565">
            <v>80006.63</v>
          </cell>
          <cell r="K565">
            <v>722736.61</v>
          </cell>
          <cell r="L565">
            <v>591672.25</v>
          </cell>
          <cell r="M565">
            <v>0</v>
          </cell>
        </row>
        <row r="566">
          <cell r="H566">
            <v>11880000</v>
          </cell>
          <cell r="I566">
            <v>166804.49</v>
          </cell>
          <cell r="J566">
            <v>106417.95</v>
          </cell>
          <cell r="K566">
            <v>46191.77</v>
          </cell>
          <cell r="L566">
            <v>14194.77</v>
          </cell>
          <cell r="M566">
            <v>0</v>
          </cell>
        </row>
        <row r="567">
          <cell r="H567">
            <v>21880000</v>
          </cell>
          <cell r="I567">
            <v>1644179.22</v>
          </cell>
          <cell r="J567">
            <v>693681.57</v>
          </cell>
          <cell r="K567">
            <v>675736.99</v>
          </cell>
          <cell r="L567">
            <v>274760.65999999997</v>
          </cell>
          <cell r="M567">
            <v>0</v>
          </cell>
        </row>
        <row r="568">
          <cell r="H568">
            <v>11881000</v>
          </cell>
          <cell r="I568">
            <v>406.05</v>
          </cell>
          <cell r="J568">
            <v>406.05</v>
          </cell>
          <cell r="K568">
            <v>0</v>
          </cell>
          <cell r="L568">
            <v>0</v>
          </cell>
          <cell r="M568">
            <v>0</v>
          </cell>
        </row>
        <row r="569">
          <cell r="H569">
            <v>21881000</v>
          </cell>
          <cell r="I569">
            <v>24530.36</v>
          </cell>
          <cell r="J569">
            <v>24470.36</v>
          </cell>
          <cell r="K569">
            <v>60</v>
          </cell>
          <cell r="L569">
            <v>0</v>
          </cell>
          <cell r="M569">
            <v>0</v>
          </cell>
        </row>
        <row r="570">
          <cell r="H570">
            <v>11885000</v>
          </cell>
          <cell r="I570">
            <v>8272.5300000000007</v>
          </cell>
          <cell r="J570">
            <v>11.87</v>
          </cell>
          <cell r="K570">
            <v>1111.77</v>
          </cell>
          <cell r="L570">
            <v>7148.89</v>
          </cell>
          <cell r="M570">
            <v>0</v>
          </cell>
        </row>
        <row r="571">
          <cell r="H571">
            <v>21885000</v>
          </cell>
          <cell r="I571">
            <v>141928.89000000001</v>
          </cell>
          <cell r="J571">
            <v>74.959999999999994</v>
          </cell>
          <cell r="K571">
            <v>52636.72</v>
          </cell>
          <cell r="L571">
            <v>89217.21</v>
          </cell>
          <cell r="M571">
            <v>0</v>
          </cell>
        </row>
        <row r="572">
          <cell r="H572">
            <v>11887000</v>
          </cell>
          <cell r="I572">
            <v>94121.84</v>
          </cell>
          <cell r="J572">
            <v>0</v>
          </cell>
          <cell r="K572">
            <v>17279.37</v>
          </cell>
          <cell r="L572">
            <v>76842.47</v>
          </cell>
          <cell r="M572">
            <v>0</v>
          </cell>
        </row>
        <row r="573">
          <cell r="H573">
            <v>21887000</v>
          </cell>
          <cell r="I573">
            <v>1543984.75</v>
          </cell>
          <cell r="J573">
            <v>1531.18</v>
          </cell>
          <cell r="K573">
            <v>1014147.71</v>
          </cell>
          <cell r="L573">
            <v>528305.86</v>
          </cell>
          <cell r="M573">
            <v>0</v>
          </cell>
        </row>
        <row r="574">
          <cell r="H574">
            <v>11889000</v>
          </cell>
          <cell r="I574">
            <v>-3349.23</v>
          </cell>
          <cell r="J574">
            <v>0</v>
          </cell>
          <cell r="K574">
            <v>-6014.22</v>
          </cell>
          <cell r="L574">
            <v>2664.99</v>
          </cell>
          <cell r="M574">
            <v>0</v>
          </cell>
        </row>
        <row r="575">
          <cell r="H575">
            <v>21889000</v>
          </cell>
          <cell r="I575">
            <v>233232.72</v>
          </cell>
          <cell r="J575">
            <v>39.61</v>
          </cell>
          <cell r="K575">
            <v>123556.12</v>
          </cell>
          <cell r="L575">
            <v>109636.99</v>
          </cell>
          <cell r="M575">
            <v>0</v>
          </cell>
        </row>
        <row r="576">
          <cell r="H576">
            <v>11890000</v>
          </cell>
          <cell r="I576">
            <v>3441.1</v>
          </cell>
          <cell r="J576">
            <v>9.39</v>
          </cell>
          <cell r="K576">
            <v>2447.7399999999998</v>
          </cell>
          <cell r="L576">
            <v>983.97</v>
          </cell>
          <cell r="M576">
            <v>0</v>
          </cell>
        </row>
        <row r="577">
          <cell r="H577">
            <v>21890000</v>
          </cell>
          <cell r="I577">
            <v>135715.41</v>
          </cell>
          <cell r="J577">
            <v>26751.11</v>
          </cell>
          <cell r="K577">
            <v>51717.51</v>
          </cell>
          <cell r="L577">
            <v>57246.79</v>
          </cell>
          <cell r="M577">
            <v>0</v>
          </cell>
        </row>
        <row r="578">
          <cell r="H578">
            <v>11891000</v>
          </cell>
          <cell r="I578">
            <v>4634.83</v>
          </cell>
          <cell r="J578">
            <v>114.76</v>
          </cell>
          <cell r="K578">
            <v>2598.2399999999998</v>
          </cell>
          <cell r="L578">
            <v>1921.83</v>
          </cell>
          <cell r="M578">
            <v>0</v>
          </cell>
        </row>
        <row r="579">
          <cell r="H579">
            <v>21891000</v>
          </cell>
          <cell r="I579">
            <v>104134.21</v>
          </cell>
          <cell r="J579">
            <v>114.76</v>
          </cell>
          <cell r="K579">
            <v>57973.82</v>
          </cell>
          <cell r="L579">
            <v>46045.63</v>
          </cell>
          <cell r="M579">
            <v>0</v>
          </cell>
        </row>
        <row r="580">
          <cell r="H580">
            <v>11892000</v>
          </cell>
          <cell r="I580">
            <v>63646.89</v>
          </cell>
          <cell r="J580">
            <v>42759.6</v>
          </cell>
          <cell r="K580">
            <v>6591.66</v>
          </cell>
          <cell r="L580">
            <v>14295.63</v>
          </cell>
          <cell r="M580">
            <v>0</v>
          </cell>
        </row>
        <row r="581">
          <cell r="H581">
            <v>21892000</v>
          </cell>
          <cell r="I581">
            <v>1185294.5</v>
          </cell>
          <cell r="J581">
            <v>552022.80000000005</v>
          </cell>
          <cell r="K581">
            <v>487817.01</v>
          </cell>
          <cell r="L581">
            <v>145454.69</v>
          </cell>
          <cell r="M581">
            <v>0</v>
          </cell>
        </row>
        <row r="582">
          <cell r="H582">
            <v>11893000</v>
          </cell>
          <cell r="I582">
            <v>54761.26</v>
          </cell>
          <cell r="J582">
            <v>29766.27</v>
          </cell>
          <cell r="K582">
            <v>15080.41</v>
          </cell>
          <cell r="L582">
            <v>9914.58</v>
          </cell>
          <cell r="M582">
            <v>0</v>
          </cell>
        </row>
        <row r="583">
          <cell r="H583">
            <v>21893000</v>
          </cell>
          <cell r="I583">
            <v>948671.65</v>
          </cell>
          <cell r="J583">
            <v>611729.78</v>
          </cell>
          <cell r="K583">
            <v>249403.15</v>
          </cell>
          <cell r="L583">
            <v>87538.72</v>
          </cell>
          <cell r="M583">
            <v>0</v>
          </cell>
        </row>
        <row r="584">
          <cell r="H584">
            <v>11894000</v>
          </cell>
          <cell r="I584">
            <v>20978.99</v>
          </cell>
          <cell r="J584">
            <v>20931.77</v>
          </cell>
          <cell r="K584">
            <v>0</v>
          </cell>
          <cell r="L584">
            <v>47.22</v>
          </cell>
          <cell r="M584">
            <v>0</v>
          </cell>
        </row>
        <row r="585">
          <cell r="H585">
            <v>21894000</v>
          </cell>
          <cell r="I585">
            <v>220681.12</v>
          </cell>
          <cell r="J585">
            <v>219162.22</v>
          </cell>
          <cell r="K585">
            <v>1200.67</v>
          </cell>
          <cell r="L585">
            <v>318.23</v>
          </cell>
          <cell r="M585">
            <v>0</v>
          </cell>
        </row>
        <row r="586">
          <cell r="H586">
            <v>11901000</v>
          </cell>
          <cell r="I586">
            <v>22900.67</v>
          </cell>
          <cell r="J586">
            <v>22900.67</v>
          </cell>
          <cell r="K586">
            <v>0</v>
          </cell>
          <cell r="L586">
            <v>0</v>
          </cell>
          <cell r="M586">
            <v>0</v>
          </cell>
        </row>
        <row r="587">
          <cell r="H587">
            <v>21901000</v>
          </cell>
          <cell r="I587">
            <v>367039.21</v>
          </cell>
          <cell r="J587">
            <v>367039.21</v>
          </cell>
          <cell r="K587">
            <v>0</v>
          </cell>
          <cell r="L587">
            <v>0</v>
          </cell>
          <cell r="M587">
            <v>0</v>
          </cell>
        </row>
        <row r="588">
          <cell r="H588">
            <v>11902000</v>
          </cell>
          <cell r="I588">
            <v>145133.64000000001</v>
          </cell>
          <cell r="J588">
            <v>5333.87</v>
          </cell>
          <cell r="K588">
            <v>122248</v>
          </cell>
          <cell r="L588">
            <v>17551.77</v>
          </cell>
          <cell r="M588">
            <v>0</v>
          </cell>
        </row>
        <row r="589">
          <cell r="H589">
            <v>21902000</v>
          </cell>
          <cell r="I589">
            <v>1618267.01</v>
          </cell>
          <cell r="J589">
            <v>71789.83</v>
          </cell>
          <cell r="K589">
            <v>1351032.09</v>
          </cell>
          <cell r="L589">
            <v>195445.09</v>
          </cell>
          <cell r="M589">
            <v>0</v>
          </cell>
        </row>
        <row r="590">
          <cell r="H590">
            <v>11903000</v>
          </cell>
          <cell r="I590">
            <v>378930.9</v>
          </cell>
          <cell r="J590">
            <v>307829.01</v>
          </cell>
          <cell r="K590">
            <v>49614.92</v>
          </cell>
          <cell r="L590">
            <v>21486.97</v>
          </cell>
          <cell r="M590">
            <v>0</v>
          </cell>
        </row>
        <row r="591">
          <cell r="H591">
            <v>21903000</v>
          </cell>
          <cell r="I591">
            <v>4457317.87</v>
          </cell>
          <cell r="J591">
            <v>3561119.93</v>
          </cell>
          <cell r="K591">
            <v>624420.30000000005</v>
          </cell>
          <cell r="L591">
            <v>271777.64</v>
          </cell>
          <cell r="M591">
            <v>0</v>
          </cell>
        </row>
        <row r="592">
          <cell r="H592">
            <v>11903920</v>
          </cell>
          <cell r="I592">
            <v>9096.1</v>
          </cell>
          <cell r="J592">
            <v>9096.1</v>
          </cell>
          <cell r="K592">
            <v>0</v>
          </cell>
          <cell r="L592">
            <v>0</v>
          </cell>
          <cell r="M592">
            <v>0</v>
          </cell>
        </row>
        <row r="593">
          <cell r="H593">
            <v>21903920</v>
          </cell>
          <cell r="I593">
            <v>57475.09</v>
          </cell>
          <cell r="J593">
            <v>57475.09</v>
          </cell>
          <cell r="K593">
            <v>0</v>
          </cell>
          <cell r="L593">
            <v>0</v>
          </cell>
          <cell r="M593">
            <v>0</v>
          </cell>
        </row>
        <row r="594">
          <cell r="H594">
            <v>11903930</v>
          </cell>
          <cell r="I594">
            <v>751.14</v>
          </cell>
          <cell r="J594">
            <v>751.14</v>
          </cell>
          <cell r="K594">
            <v>0</v>
          </cell>
          <cell r="L594">
            <v>0</v>
          </cell>
          <cell r="M594">
            <v>0</v>
          </cell>
        </row>
        <row r="595">
          <cell r="H595">
            <v>21903930</v>
          </cell>
          <cell r="I595">
            <v>751.14</v>
          </cell>
          <cell r="J595">
            <v>751.14</v>
          </cell>
          <cell r="K595">
            <v>0</v>
          </cell>
          <cell r="L595">
            <v>0</v>
          </cell>
          <cell r="M595">
            <v>0</v>
          </cell>
        </row>
        <row r="596">
          <cell r="H596">
            <v>11904000</v>
          </cell>
          <cell r="I596">
            <v>638.97</v>
          </cell>
          <cell r="J596">
            <v>638.97</v>
          </cell>
          <cell r="K596">
            <v>0</v>
          </cell>
          <cell r="L596">
            <v>0</v>
          </cell>
          <cell r="M596">
            <v>0</v>
          </cell>
        </row>
        <row r="597">
          <cell r="H597">
            <v>21904000</v>
          </cell>
          <cell r="I597">
            <v>1036599.24</v>
          </cell>
          <cell r="J597">
            <v>1036599.24</v>
          </cell>
          <cell r="K597">
            <v>0</v>
          </cell>
          <cell r="L597">
            <v>0</v>
          </cell>
          <cell r="M597">
            <v>0</v>
          </cell>
        </row>
        <row r="598">
          <cell r="H598">
            <v>11905000</v>
          </cell>
          <cell r="I598">
            <v>4003.03</v>
          </cell>
          <cell r="J598">
            <v>4003.03</v>
          </cell>
          <cell r="K598">
            <v>0</v>
          </cell>
          <cell r="L598">
            <v>0</v>
          </cell>
          <cell r="M598">
            <v>0</v>
          </cell>
        </row>
        <row r="599">
          <cell r="H599">
            <v>21905000</v>
          </cell>
          <cell r="I599">
            <v>81101.67</v>
          </cell>
          <cell r="J599">
            <v>81101.67</v>
          </cell>
          <cell r="K599">
            <v>0</v>
          </cell>
          <cell r="L599">
            <v>0</v>
          </cell>
          <cell r="M599">
            <v>0</v>
          </cell>
        </row>
        <row r="600">
          <cell r="H600">
            <v>11908000</v>
          </cell>
          <cell r="I600">
            <v>28657.48</v>
          </cell>
          <cell r="J600">
            <v>5236.54</v>
          </cell>
          <cell r="K600">
            <v>16583</v>
          </cell>
          <cell r="L600">
            <v>6837.94</v>
          </cell>
          <cell r="M600">
            <v>0</v>
          </cell>
        </row>
        <row r="601">
          <cell r="H601">
            <v>21908000</v>
          </cell>
          <cell r="I601">
            <v>371820.91</v>
          </cell>
          <cell r="J601">
            <v>306780.59999999998</v>
          </cell>
          <cell r="K601">
            <v>44500.37</v>
          </cell>
          <cell r="L601">
            <v>20539.939999999999</v>
          </cell>
          <cell r="M601">
            <v>0</v>
          </cell>
        </row>
        <row r="602">
          <cell r="H602">
            <v>11908600</v>
          </cell>
          <cell r="I602">
            <v>2131083.25</v>
          </cell>
          <cell r="J602">
            <v>0</v>
          </cell>
          <cell r="K602">
            <v>1512899.99</v>
          </cell>
          <cell r="L602">
            <v>618183.26</v>
          </cell>
          <cell r="M602">
            <v>0</v>
          </cell>
        </row>
        <row r="603">
          <cell r="H603">
            <v>21908600</v>
          </cell>
          <cell r="I603">
            <v>10842206.25</v>
          </cell>
          <cell r="J603">
            <v>0</v>
          </cell>
          <cell r="K603">
            <v>8073177.75</v>
          </cell>
          <cell r="L603">
            <v>2769028.5</v>
          </cell>
          <cell r="M603">
            <v>0</v>
          </cell>
        </row>
        <row r="604">
          <cell r="H604">
            <v>11908610</v>
          </cell>
          <cell r="I604">
            <v>110343.99</v>
          </cell>
          <cell r="J604">
            <v>0</v>
          </cell>
          <cell r="K604">
            <v>110343.99</v>
          </cell>
          <cell r="L604">
            <v>0</v>
          </cell>
          <cell r="M604">
            <v>0</v>
          </cell>
        </row>
        <row r="605">
          <cell r="H605">
            <v>21908610</v>
          </cell>
          <cell r="I605">
            <v>217326.4</v>
          </cell>
          <cell r="J605">
            <v>0</v>
          </cell>
          <cell r="K605">
            <v>217326.4</v>
          </cell>
          <cell r="L605">
            <v>0</v>
          </cell>
          <cell r="M605">
            <v>0</v>
          </cell>
        </row>
        <row r="606">
          <cell r="H606">
            <v>11908690</v>
          </cell>
          <cell r="I606">
            <v>130332</v>
          </cell>
          <cell r="J606">
            <v>0</v>
          </cell>
          <cell r="K606">
            <v>109354</v>
          </cell>
          <cell r="L606">
            <v>20978</v>
          </cell>
          <cell r="M606">
            <v>0</v>
          </cell>
        </row>
        <row r="607">
          <cell r="H607">
            <v>21908690</v>
          </cell>
          <cell r="I607">
            <v>295077</v>
          </cell>
          <cell r="J607">
            <v>0</v>
          </cell>
          <cell r="K607">
            <v>343272</v>
          </cell>
          <cell r="L607">
            <v>-48195</v>
          </cell>
          <cell r="M607">
            <v>0</v>
          </cell>
        </row>
        <row r="608">
          <cell r="H608">
            <v>11908990</v>
          </cell>
          <cell r="I608">
            <v>8428.67</v>
          </cell>
          <cell r="J608">
            <v>0</v>
          </cell>
          <cell r="K608">
            <v>0</v>
          </cell>
          <cell r="L608">
            <v>8428.67</v>
          </cell>
          <cell r="M608">
            <v>0</v>
          </cell>
        </row>
        <row r="609">
          <cell r="H609">
            <v>21908990</v>
          </cell>
          <cell r="I609">
            <v>241089.15</v>
          </cell>
          <cell r="J609">
            <v>0</v>
          </cell>
          <cell r="K609">
            <v>139945.10999999999</v>
          </cell>
          <cell r="L609">
            <v>101144.04</v>
          </cell>
          <cell r="M609">
            <v>0</v>
          </cell>
        </row>
        <row r="610">
          <cell r="H610">
            <v>11909000</v>
          </cell>
          <cell r="I610">
            <v>205911.32</v>
          </cell>
          <cell r="J610">
            <v>205846.32</v>
          </cell>
          <cell r="K610">
            <v>65</v>
          </cell>
          <cell r="L610">
            <v>0</v>
          </cell>
          <cell r="M610">
            <v>0</v>
          </cell>
        </row>
        <row r="611">
          <cell r="H611">
            <v>21909000</v>
          </cell>
          <cell r="I611">
            <v>570821.35</v>
          </cell>
          <cell r="J611">
            <v>570756.35</v>
          </cell>
          <cell r="K611">
            <v>65</v>
          </cell>
          <cell r="L611">
            <v>0</v>
          </cell>
          <cell r="M611">
            <v>0</v>
          </cell>
        </row>
        <row r="612">
          <cell r="H612">
            <v>11910000</v>
          </cell>
          <cell r="I612">
            <v>6073.75</v>
          </cell>
          <cell r="J612">
            <v>6073.75</v>
          </cell>
          <cell r="K612">
            <v>0</v>
          </cell>
          <cell r="L612">
            <v>0</v>
          </cell>
          <cell r="M612">
            <v>0</v>
          </cell>
        </row>
        <row r="613">
          <cell r="H613">
            <v>21910000</v>
          </cell>
          <cell r="I613">
            <v>104597.46</v>
          </cell>
          <cell r="J613">
            <v>104597.46</v>
          </cell>
          <cell r="K613">
            <v>0</v>
          </cell>
          <cell r="L613">
            <v>0</v>
          </cell>
          <cell r="M613">
            <v>0</v>
          </cell>
        </row>
        <row r="614">
          <cell r="H614">
            <v>11912000</v>
          </cell>
          <cell r="I614">
            <v>-99.08</v>
          </cell>
          <cell r="J614">
            <v>-99.08</v>
          </cell>
          <cell r="K614">
            <v>0</v>
          </cell>
          <cell r="L614">
            <v>0</v>
          </cell>
          <cell r="M614">
            <v>0</v>
          </cell>
        </row>
        <row r="615">
          <cell r="H615">
            <v>21912000</v>
          </cell>
          <cell r="I615">
            <v>-6983.46</v>
          </cell>
          <cell r="J615">
            <v>-6983.46</v>
          </cell>
          <cell r="K615">
            <v>0</v>
          </cell>
          <cell r="L615">
            <v>0</v>
          </cell>
          <cell r="M615">
            <v>0</v>
          </cell>
        </row>
        <row r="616">
          <cell r="H616">
            <v>11913000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</row>
        <row r="617">
          <cell r="H617">
            <v>21913000</v>
          </cell>
          <cell r="I617">
            <v>279.7</v>
          </cell>
          <cell r="J617">
            <v>279.7</v>
          </cell>
          <cell r="K617">
            <v>0</v>
          </cell>
          <cell r="L617">
            <v>0</v>
          </cell>
          <cell r="M617">
            <v>0</v>
          </cell>
        </row>
        <row r="618">
          <cell r="H618">
            <v>11916000</v>
          </cell>
          <cell r="I618">
            <v>10531.22</v>
          </cell>
          <cell r="J618">
            <v>1629.72</v>
          </cell>
          <cell r="K618">
            <v>8891.5499999999993</v>
          </cell>
          <cell r="L618">
            <v>9.9499999999999993</v>
          </cell>
          <cell r="M618">
            <v>0</v>
          </cell>
        </row>
        <row r="619">
          <cell r="H619">
            <v>21916000</v>
          </cell>
          <cell r="I619">
            <v>118997.74</v>
          </cell>
          <cell r="J619">
            <v>19220.810000000001</v>
          </cell>
          <cell r="K619">
            <v>96558.24</v>
          </cell>
          <cell r="L619">
            <v>3218.69</v>
          </cell>
          <cell r="M619">
            <v>0</v>
          </cell>
        </row>
        <row r="620">
          <cell r="H620">
            <v>11920000</v>
          </cell>
          <cell r="I620">
            <v>1284007.9099999999</v>
          </cell>
          <cell r="J620">
            <v>1283929.1499999999</v>
          </cell>
          <cell r="K620">
            <v>49.57</v>
          </cell>
          <cell r="L620">
            <v>29.19</v>
          </cell>
          <cell r="M620">
            <v>0</v>
          </cell>
        </row>
        <row r="621">
          <cell r="H621">
            <v>21920000</v>
          </cell>
          <cell r="I621">
            <v>6473639.8899999997</v>
          </cell>
          <cell r="J621">
            <v>6451087.8799999999</v>
          </cell>
          <cell r="K621">
            <v>9016.85</v>
          </cell>
          <cell r="L621">
            <v>13535.16</v>
          </cell>
          <cell r="M621">
            <v>0</v>
          </cell>
        </row>
        <row r="622">
          <cell r="H622">
            <v>11921000</v>
          </cell>
          <cell r="I622">
            <v>122136.36</v>
          </cell>
          <cell r="J622">
            <v>122099.09</v>
          </cell>
          <cell r="K622">
            <v>37.270000000000003</v>
          </cell>
          <cell r="L622">
            <v>0</v>
          </cell>
          <cell r="M622">
            <v>0</v>
          </cell>
        </row>
        <row r="623">
          <cell r="H623">
            <v>21921000</v>
          </cell>
          <cell r="I623">
            <v>1076284.27</v>
          </cell>
          <cell r="J623">
            <v>1076116.26</v>
          </cell>
          <cell r="K623">
            <v>168.01</v>
          </cell>
          <cell r="L623">
            <v>0</v>
          </cell>
          <cell r="M623">
            <v>0</v>
          </cell>
        </row>
        <row r="624">
          <cell r="H624">
            <v>11922000</v>
          </cell>
          <cell r="I624">
            <v>-2581.6799999999998</v>
          </cell>
          <cell r="J624">
            <v>-2581.6799999999998</v>
          </cell>
          <cell r="K624">
            <v>0</v>
          </cell>
          <cell r="L624">
            <v>0</v>
          </cell>
          <cell r="M624">
            <v>0</v>
          </cell>
        </row>
        <row r="625">
          <cell r="H625">
            <v>21922000</v>
          </cell>
          <cell r="I625">
            <v>-31795.95</v>
          </cell>
          <cell r="J625">
            <v>-32024.55</v>
          </cell>
          <cell r="K625">
            <v>0</v>
          </cell>
          <cell r="L625">
            <v>228.6</v>
          </cell>
          <cell r="M625">
            <v>0</v>
          </cell>
        </row>
        <row r="626">
          <cell r="H626">
            <v>11923000</v>
          </cell>
          <cell r="I626">
            <v>496240.46</v>
          </cell>
          <cell r="J626">
            <v>496240.46</v>
          </cell>
          <cell r="K626">
            <v>0</v>
          </cell>
          <cell r="L626">
            <v>0</v>
          </cell>
          <cell r="M626">
            <v>0</v>
          </cell>
        </row>
        <row r="627">
          <cell r="H627">
            <v>21923000</v>
          </cell>
          <cell r="I627">
            <v>3969098.35</v>
          </cell>
          <cell r="J627">
            <v>3969098.35</v>
          </cell>
          <cell r="K627">
            <v>0</v>
          </cell>
          <cell r="L627">
            <v>0</v>
          </cell>
          <cell r="M627">
            <v>0</v>
          </cell>
        </row>
        <row r="628">
          <cell r="H628">
            <v>11924000</v>
          </cell>
          <cell r="I628">
            <v>31753.42</v>
          </cell>
          <cell r="J628">
            <v>31753.42</v>
          </cell>
          <cell r="K628">
            <v>0</v>
          </cell>
          <cell r="L628">
            <v>0</v>
          </cell>
          <cell r="M628">
            <v>0</v>
          </cell>
        </row>
        <row r="629">
          <cell r="H629">
            <v>21924000</v>
          </cell>
          <cell r="I629">
            <v>302233.84000000003</v>
          </cell>
          <cell r="J629">
            <v>302233.84000000003</v>
          </cell>
          <cell r="K629">
            <v>0</v>
          </cell>
          <cell r="L629">
            <v>0</v>
          </cell>
          <cell r="M629">
            <v>0</v>
          </cell>
        </row>
        <row r="630">
          <cell r="H630">
            <v>11928000</v>
          </cell>
          <cell r="I630">
            <v>88331.18</v>
          </cell>
          <cell r="J630">
            <v>17110.68</v>
          </cell>
          <cell r="K630">
            <v>43391.62</v>
          </cell>
          <cell r="L630">
            <v>27828.880000000001</v>
          </cell>
          <cell r="M630">
            <v>0</v>
          </cell>
        </row>
        <row r="631">
          <cell r="H631">
            <v>21928000</v>
          </cell>
          <cell r="I631">
            <v>1102474.93</v>
          </cell>
          <cell r="J631">
            <v>287735.59000000003</v>
          </cell>
          <cell r="K631">
            <v>548082</v>
          </cell>
          <cell r="L631">
            <v>266657.34000000003</v>
          </cell>
          <cell r="M631">
            <v>0</v>
          </cell>
        </row>
        <row r="632">
          <cell r="H632">
            <v>11931000</v>
          </cell>
          <cell r="I632">
            <v>26292.34</v>
          </cell>
          <cell r="J632">
            <v>23502.12</v>
          </cell>
          <cell r="K632">
            <v>2674.42</v>
          </cell>
          <cell r="L632">
            <v>115.8</v>
          </cell>
          <cell r="M632">
            <v>0</v>
          </cell>
        </row>
        <row r="633">
          <cell r="H633">
            <v>21931000</v>
          </cell>
          <cell r="I633">
            <v>216285.28</v>
          </cell>
          <cell r="J633">
            <v>199666.44</v>
          </cell>
          <cell r="K633">
            <v>15924.04</v>
          </cell>
          <cell r="L633">
            <v>694.8</v>
          </cell>
          <cell r="M633">
            <v>0</v>
          </cell>
        </row>
        <row r="634">
          <cell r="H634">
            <v>11935000</v>
          </cell>
          <cell r="I634">
            <v>206966.36</v>
          </cell>
          <cell r="J634">
            <v>159584.69</v>
          </cell>
          <cell r="K634">
            <v>36450.47</v>
          </cell>
          <cell r="L634">
            <v>10931.2</v>
          </cell>
          <cell r="M634">
            <v>0</v>
          </cell>
        </row>
        <row r="635">
          <cell r="H635">
            <v>21935000</v>
          </cell>
          <cell r="I635">
            <v>1690273.36</v>
          </cell>
          <cell r="J635">
            <v>1483473.46</v>
          </cell>
          <cell r="K635">
            <v>124119.5</v>
          </cell>
          <cell r="L635">
            <v>82680.399999999994</v>
          </cell>
          <cell r="M635">
            <v>0</v>
          </cell>
        </row>
        <row r="636">
          <cell r="H636">
            <v>11997000</v>
          </cell>
          <cell r="I636">
            <v>-1186416.46</v>
          </cell>
          <cell r="J636">
            <v>-1186416.46</v>
          </cell>
          <cell r="K636">
            <v>0</v>
          </cell>
          <cell r="L636">
            <v>0</v>
          </cell>
          <cell r="M636">
            <v>0</v>
          </cell>
        </row>
        <row r="637">
          <cell r="H637">
            <v>21997000</v>
          </cell>
          <cell r="I637">
            <v>-13929880.4</v>
          </cell>
          <cell r="J637">
            <v>-13929880.4</v>
          </cell>
          <cell r="K637">
            <v>0</v>
          </cell>
          <cell r="L637">
            <v>0</v>
          </cell>
          <cell r="M637">
            <v>0</v>
          </cell>
        </row>
        <row r="638">
          <cell r="H638">
            <v>11997001</v>
          </cell>
          <cell r="I638">
            <v>-24192.080000000002</v>
          </cell>
          <cell r="J638">
            <v>-24192.080000000002</v>
          </cell>
          <cell r="K638">
            <v>0</v>
          </cell>
          <cell r="L638">
            <v>0</v>
          </cell>
          <cell r="M638">
            <v>0</v>
          </cell>
        </row>
        <row r="639">
          <cell r="H639">
            <v>21997001</v>
          </cell>
          <cell r="I639">
            <v>-290305.08</v>
          </cell>
          <cell r="J639">
            <v>-290305.08</v>
          </cell>
          <cell r="K639">
            <v>0</v>
          </cell>
          <cell r="L639">
            <v>0</v>
          </cell>
          <cell r="M639">
            <v>0</v>
          </cell>
        </row>
        <row r="640">
          <cell r="H640">
            <v>11997002</v>
          </cell>
          <cell r="I640">
            <v>-100000</v>
          </cell>
          <cell r="J640">
            <v>-100000</v>
          </cell>
          <cell r="K640">
            <v>0</v>
          </cell>
          <cell r="L640">
            <v>0</v>
          </cell>
          <cell r="M640">
            <v>0</v>
          </cell>
        </row>
        <row r="641">
          <cell r="H641">
            <v>21997002</v>
          </cell>
          <cell r="I641">
            <v>643000</v>
          </cell>
          <cell r="J641">
            <v>643000</v>
          </cell>
          <cell r="K641">
            <v>0</v>
          </cell>
          <cell r="L641">
            <v>0</v>
          </cell>
          <cell r="M641">
            <v>0</v>
          </cell>
        </row>
        <row r="642">
          <cell r="H642">
            <v>11997003</v>
          </cell>
          <cell r="I642">
            <v>8450</v>
          </cell>
          <cell r="J642">
            <v>8450</v>
          </cell>
          <cell r="K642">
            <v>0</v>
          </cell>
          <cell r="L642">
            <v>0</v>
          </cell>
          <cell r="M642">
            <v>0</v>
          </cell>
        </row>
        <row r="643">
          <cell r="H643">
            <v>21997003</v>
          </cell>
          <cell r="I643">
            <v>8450</v>
          </cell>
          <cell r="J643">
            <v>8450</v>
          </cell>
          <cell r="K643">
            <v>0</v>
          </cell>
          <cell r="L643">
            <v>0</v>
          </cell>
          <cell r="M643">
            <v>0</v>
          </cell>
        </row>
        <row r="644">
          <cell r="H644">
            <v>11997005</v>
          </cell>
          <cell r="I644">
            <v>19819.78</v>
          </cell>
          <cell r="J644">
            <v>19819.78</v>
          </cell>
          <cell r="K644">
            <v>0</v>
          </cell>
          <cell r="L644">
            <v>0</v>
          </cell>
          <cell r="M644">
            <v>0</v>
          </cell>
        </row>
        <row r="645">
          <cell r="H645">
            <v>21997005</v>
          </cell>
          <cell r="I645">
            <v>86602.76</v>
          </cell>
          <cell r="J645">
            <v>86602.76</v>
          </cell>
          <cell r="K645">
            <v>0</v>
          </cell>
          <cell r="L645">
            <v>0</v>
          </cell>
          <cell r="M645">
            <v>0</v>
          </cell>
        </row>
        <row r="646">
          <cell r="H646">
            <v>11997008</v>
          </cell>
          <cell r="I646">
            <v>-8428.67</v>
          </cell>
          <cell r="J646">
            <v>-8428.67</v>
          </cell>
          <cell r="K646">
            <v>0</v>
          </cell>
          <cell r="L646">
            <v>0</v>
          </cell>
          <cell r="M646">
            <v>0</v>
          </cell>
        </row>
        <row r="647">
          <cell r="H647">
            <v>21997008</v>
          </cell>
          <cell r="I647">
            <v>-241089.15</v>
          </cell>
          <cell r="J647">
            <v>-241089.15</v>
          </cell>
          <cell r="K647">
            <v>0</v>
          </cell>
          <cell r="L647">
            <v>0</v>
          </cell>
          <cell r="M647">
            <v>0</v>
          </cell>
        </row>
        <row r="648">
          <cell r="H648">
            <v>11997010</v>
          </cell>
          <cell r="I648">
            <v>1112832.56</v>
          </cell>
          <cell r="J648">
            <v>0</v>
          </cell>
          <cell r="K648">
            <v>796540.72</v>
          </cell>
          <cell r="L648">
            <v>316291.84000000003</v>
          </cell>
          <cell r="M648">
            <v>0</v>
          </cell>
        </row>
        <row r="649">
          <cell r="H649">
            <v>21997010</v>
          </cell>
          <cell r="I649">
            <v>18379697.879999999</v>
          </cell>
          <cell r="J649">
            <v>0</v>
          </cell>
          <cell r="K649">
            <v>13210330.189999999</v>
          </cell>
          <cell r="L649">
            <v>5169367.6900000004</v>
          </cell>
          <cell r="M649">
            <v>0</v>
          </cell>
        </row>
        <row r="650">
          <cell r="H650">
            <v>11997015</v>
          </cell>
          <cell r="I650">
            <v>-7862.38</v>
          </cell>
          <cell r="J650">
            <v>-7862.38</v>
          </cell>
          <cell r="K650">
            <v>0</v>
          </cell>
          <cell r="L650">
            <v>0</v>
          </cell>
          <cell r="M650">
            <v>0</v>
          </cell>
        </row>
        <row r="651">
          <cell r="H651">
            <v>21997015</v>
          </cell>
          <cell r="I651">
            <v>-82398.95</v>
          </cell>
          <cell r="J651">
            <v>-82398.95</v>
          </cell>
          <cell r="K651">
            <v>0</v>
          </cell>
          <cell r="L651">
            <v>0</v>
          </cell>
          <cell r="M651">
            <v>0</v>
          </cell>
        </row>
        <row r="652">
          <cell r="H652">
            <v>11997016</v>
          </cell>
          <cell r="I652">
            <v>2171454.88</v>
          </cell>
          <cell r="J652">
            <v>2171454.88</v>
          </cell>
          <cell r="K652">
            <v>0</v>
          </cell>
          <cell r="L652">
            <v>0</v>
          </cell>
          <cell r="M652">
            <v>0</v>
          </cell>
        </row>
        <row r="653">
          <cell r="H653">
            <v>21997016</v>
          </cell>
          <cell r="I653">
            <v>2092309.87</v>
          </cell>
          <cell r="J653">
            <v>2092309.87</v>
          </cell>
          <cell r="K653">
            <v>0</v>
          </cell>
          <cell r="L653">
            <v>0</v>
          </cell>
          <cell r="M653">
            <v>0</v>
          </cell>
        </row>
        <row r="654">
          <cell r="H654">
            <v>11997020</v>
          </cell>
          <cell r="I654">
            <v>3028273.17</v>
          </cell>
          <cell r="J654">
            <v>3028273.17</v>
          </cell>
          <cell r="K654">
            <v>0</v>
          </cell>
          <cell r="L654">
            <v>0</v>
          </cell>
          <cell r="M654">
            <v>0</v>
          </cell>
        </row>
        <row r="655">
          <cell r="H655">
            <v>21997020</v>
          </cell>
          <cell r="I655">
            <v>699239.49</v>
          </cell>
          <cell r="J655">
            <v>699239.49</v>
          </cell>
          <cell r="K655">
            <v>0</v>
          </cell>
          <cell r="L655">
            <v>0</v>
          </cell>
          <cell r="M655">
            <v>0</v>
          </cell>
        </row>
        <row r="656">
          <cell r="H656">
            <v>11997029</v>
          </cell>
          <cell r="I656">
            <v>-4630.08</v>
          </cell>
          <cell r="J656">
            <v>0</v>
          </cell>
          <cell r="K656">
            <v>-4630.08</v>
          </cell>
          <cell r="L656">
            <v>0</v>
          </cell>
          <cell r="M656">
            <v>0</v>
          </cell>
        </row>
        <row r="657">
          <cell r="H657">
            <v>21997029</v>
          </cell>
          <cell r="I657">
            <v>-55560.959999999999</v>
          </cell>
          <cell r="J657">
            <v>0</v>
          </cell>
          <cell r="K657">
            <v>-55560.959999999999</v>
          </cell>
          <cell r="L657">
            <v>0</v>
          </cell>
          <cell r="M657">
            <v>0</v>
          </cell>
        </row>
        <row r="658">
          <cell r="H658">
            <v>11997031</v>
          </cell>
          <cell r="I658">
            <v>-50943.77</v>
          </cell>
          <cell r="J658">
            <v>0</v>
          </cell>
          <cell r="K658">
            <v>-50943.77</v>
          </cell>
          <cell r="L658">
            <v>0</v>
          </cell>
          <cell r="M658">
            <v>0</v>
          </cell>
        </row>
        <row r="659">
          <cell r="H659">
            <v>21997031</v>
          </cell>
          <cell r="I659">
            <v>-206660.23</v>
          </cell>
          <cell r="J659">
            <v>0</v>
          </cell>
          <cell r="K659">
            <v>-206660.23</v>
          </cell>
          <cell r="L659">
            <v>0</v>
          </cell>
          <cell r="M659">
            <v>0</v>
          </cell>
        </row>
        <row r="660">
          <cell r="H660">
            <v>11997032</v>
          </cell>
          <cell r="I660">
            <v>-14246.87</v>
          </cell>
          <cell r="J660">
            <v>-14246.87</v>
          </cell>
          <cell r="K660">
            <v>0</v>
          </cell>
          <cell r="L660">
            <v>0</v>
          </cell>
          <cell r="M660">
            <v>0</v>
          </cell>
        </row>
        <row r="661">
          <cell r="H661">
            <v>21997032</v>
          </cell>
          <cell r="I661">
            <v>-173419.47</v>
          </cell>
          <cell r="J661">
            <v>-173419.47</v>
          </cell>
          <cell r="K661">
            <v>0</v>
          </cell>
          <cell r="L661">
            <v>0</v>
          </cell>
          <cell r="M661">
            <v>0</v>
          </cell>
        </row>
        <row r="662">
          <cell r="H662">
            <v>11997033</v>
          </cell>
          <cell r="I662">
            <v>-977056.94</v>
          </cell>
          <cell r="J662">
            <v>0</v>
          </cell>
          <cell r="K662">
            <v>-570846.31000000006</v>
          </cell>
          <cell r="L662">
            <v>-406210.63</v>
          </cell>
          <cell r="M662">
            <v>0</v>
          </cell>
        </row>
        <row r="663">
          <cell r="H663">
            <v>21997033</v>
          </cell>
          <cell r="I663">
            <v>-1944579.45</v>
          </cell>
          <cell r="J663">
            <v>-21.11</v>
          </cell>
          <cell r="K663">
            <v>-1132672.6299999999</v>
          </cell>
          <cell r="L663">
            <v>-811885.71</v>
          </cell>
          <cell r="M663">
            <v>0</v>
          </cell>
        </row>
        <row r="664">
          <cell r="H664">
            <v>11997048</v>
          </cell>
          <cell r="I664">
            <v>4742.13</v>
          </cell>
          <cell r="J664">
            <v>4742.13</v>
          </cell>
          <cell r="K664">
            <v>0</v>
          </cell>
          <cell r="L664">
            <v>0</v>
          </cell>
          <cell r="M664">
            <v>0</v>
          </cell>
        </row>
        <row r="665">
          <cell r="H665">
            <v>21997048</v>
          </cell>
          <cell r="I665">
            <v>34404.15</v>
          </cell>
          <cell r="J665">
            <v>34404.15</v>
          </cell>
          <cell r="K665">
            <v>0</v>
          </cell>
          <cell r="L665">
            <v>0</v>
          </cell>
          <cell r="M665">
            <v>0</v>
          </cell>
        </row>
        <row r="666">
          <cell r="H666">
            <v>11997049</v>
          </cell>
          <cell r="I666">
            <v>2909933</v>
          </cell>
          <cell r="J666">
            <v>2909933</v>
          </cell>
          <cell r="K666">
            <v>0</v>
          </cell>
          <cell r="L666">
            <v>0</v>
          </cell>
          <cell r="M666">
            <v>0</v>
          </cell>
        </row>
        <row r="667">
          <cell r="H667">
            <v>21997049</v>
          </cell>
          <cell r="I667">
            <v>34919196.700000003</v>
          </cell>
          <cell r="J667">
            <v>34919196.700000003</v>
          </cell>
          <cell r="K667">
            <v>0</v>
          </cell>
          <cell r="L667">
            <v>0</v>
          </cell>
          <cell r="M667">
            <v>0</v>
          </cell>
        </row>
        <row r="668">
          <cell r="H668">
            <v>11997055</v>
          </cell>
          <cell r="I668">
            <v>750000</v>
          </cell>
          <cell r="J668">
            <v>750000</v>
          </cell>
          <cell r="K668">
            <v>0</v>
          </cell>
          <cell r="L668">
            <v>0</v>
          </cell>
          <cell r="M668">
            <v>0</v>
          </cell>
        </row>
        <row r="669">
          <cell r="H669">
            <v>21997055</v>
          </cell>
          <cell r="I669">
            <v>-130435</v>
          </cell>
          <cell r="J669">
            <v>-130435</v>
          </cell>
          <cell r="K669">
            <v>0</v>
          </cell>
          <cell r="L669">
            <v>0</v>
          </cell>
          <cell r="M669">
            <v>0</v>
          </cell>
        </row>
        <row r="670">
          <cell r="H670">
            <v>11997057</v>
          </cell>
          <cell r="I670">
            <v>-774965</v>
          </cell>
          <cell r="J670">
            <v>-774965</v>
          </cell>
          <cell r="K670">
            <v>0</v>
          </cell>
          <cell r="L670">
            <v>0</v>
          </cell>
          <cell r="M670">
            <v>0</v>
          </cell>
        </row>
        <row r="671">
          <cell r="H671">
            <v>21997057</v>
          </cell>
          <cell r="I671">
            <v>-9413668</v>
          </cell>
          <cell r="J671">
            <v>-9413668</v>
          </cell>
          <cell r="K671">
            <v>0</v>
          </cell>
          <cell r="L671">
            <v>0</v>
          </cell>
          <cell r="M671">
            <v>0</v>
          </cell>
        </row>
        <row r="672">
          <cell r="H672">
            <v>11997062</v>
          </cell>
          <cell r="I672">
            <v>5447</v>
          </cell>
          <cell r="J672">
            <v>5447</v>
          </cell>
          <cell r="K672">
            <v>0</v>
          </cell>
          <cell r="L672">
            <v>0</v>
          </cell>
          <cell r="M672">
            <v>0</v>
          </cell>
        </row>
        <row r="673">
          <cell r="H673">
            <v>21997062</v>
          </cell>
          <cell r="I673">
            <v>65364</v>
          </cell>
          <cell r="J673">
            <v>65364</v>
          </cell>
          <cell r="K673">
            <v>0</v>
          </cell>
          <cell r="L673">
            <v>0</v>
          </cell>
          <cell r="M673">
            <v>0</v>
          </cell>
        </row>
        <row r="674">
          <cell r="H674">
            <v>11997065</v>
          </cell>
          <cell r="I674">
            <v>-125447</v>
          </cell>
          <cell r="J674">
            <v>0</v>
          </cell>
          <cell r="K674">
            <v>-109354</v>
          </cell>
          <cell r="L674">
            <v>-16093</v>
          </cell>
          <cell r="M674">
            <v>0</v>
          </cell>
        </row>
        <row r="675">
          <cell r="H675">
            <v>21997065</v>
          </cell>
          <cell r="I675">
            <v>-235817</v>
          </cell>
          <cell r="J675">
            <v>0</v>
          </cell>
          <cell r="K675">
            <v>-343272</v>
          </cell>
          <cell r="L675">
            <v>107455</v>
          </cell>
          <cell r="M675">
            <v>0</v>
          </cell>
        </row>
        <row r="676">
          <cell r="H676">
            <v>11997073</v>
          </cell>
          <cell r="I676">
            <v>72644.83</v>
          </cell>
          <cell r="J676">
            <v>0</v>
          </cell>
          <cell r="K676">
            <v>0</v>
          </cell>
          <cell r="L676">
            <v>72644.83</v>
          </cell>
          <cell r="M676">
            <v>0</v>
          </cell>
        </row>
        <row r="677">
          <cell r="H677">
            <v>21997073</v>
          </cell>
          <cell r="I677">
            <v>113889.27</v>
          </cell>
          <cell r="J677">
            <v>0</v>
          </cell>
          <cell r="K677">
            <v>0</v>
          </cell>
          <cell r="L677">
            <v>113889.27</v>
          </cell>
          <cell r="M677">
            <v>0</v>
          </cell>
        </row>
        <row r="678">
          <cell r="H678">
            <v>11997080</v>
          </cell>
          <cell r="I678">
            <v>-84533.72</v>
          </cell>
          <cell r="J678">
            <v>-84533.72</v>
          </cell>
          <cell r="K678">
            <v>0</v>
          </cell>
          <cell r="L678">
            <v>0</v>
          </cell>
          <cell r="M678">
            <v>0</v>
          </cell>
        </row>
        <row r="679">
          <cell r="H679">
            <v>21997080</v>
          </cell>
          <cell r="I679">
            <v>-1014405.27</v>
          </cell>
          <cell r="J679">
            <v>-1014405.27</v>
          </cell>
          <cell r="K679">
            <v>0</v>
          </cell>
          <cell r="L679">
            <v>0</v>
          </cell>
          <cell r="M679">
            <v>0</v>
          </cell>
        </row>
        <row r="680">
          <cell r="H680">
            <v>11997081</v>
          </cell>
          <cell r="I680">
            <v>22960.18</v>
          </cell>
          <cell r="J680">
            <v>22960.18</v>
          </cell>
          <cell r="K680">
            <v>0</v>
          </cell>
          <cell r="L680">
            <v>0</v>
          </cell>
          <cell r="M680">
            <v>0</v>
          </cell>
        </row>
        <row r="681">
          <cell r="H681">
            <v>21997081</v>
          </cell>
          <cell r="I681">
            <v>-75771.97</v>
          </cell>
          <cell r="J681">
            <v>-75771.97</v>
          </cell>
          <cell r="K681">
            <v>0</v>
          </cell>
          <cell r="L681">
            <v>0</v>
          </cell>
          <cell r="M681">
            <v>0</v>
          </cell>
        </row>
        <row r="682">
          <cell r="H682">
            <v>11997082</v>
          </cell>
          <cell r="I682">
            <v>-10272.36</v>
          </cell>
          <cell r="J682">
            <v>-10272.36</v>
          </cell>
          <cell r="K682">
            <v>0</v>
          </cell>
          <cell r="L682">
            <v>0</v>
          </cell>
          <cell r="M682">
            <v>0</v>
          </cell>
        </row>
        <row r="683">
          <cell r="H683">
            <v>21997082</v>
          </cell>
          <cell r="I683">
            <v>-82073.2</v>
          </cell>
          <cell r="J683">
            <v>-82073.2</v>
          </cell>
          <cell r="K683">
            <v>0</v>
          </cell>
          <cell r="L683">
            <v>0</v>
          </cell>
          <cell r="M683">
            <v>0</v>
          </cell>
        </row>
        <row r="684">
          <cell r="H684">
            <v>11997083</v>
          </cell>
          <cell r="I684">
            <v>-38009.379999999997</v>
          </cell>
          <cell r="J684">
            <v>-38009.379999999997</v>
          </cell>
          <cell r="K684">
            <v>0</v>
          </cell>
          <cell r="L684">
            <v>0</v>
          </cell>
          <cell r="M684">
            <v>0</v>
          </cell>
        </row>
        <row r="685">
          <cell r="H685">
            <v>21997083</v>
          </cell>
          <cell r="I685">
            <v>-110692.42</v>
          </cell>
          <cell r="J685">
            <v>-110692.42</v>
          </cell>
          <cell r="K685">
            <v>0</v>
          </cell>
          <cell r="L685">
            <v>0</v>
          </cell>
          <cell r="M685">
            <v>0</v>
          </cell>
        </row>
        <row r="686">
          <cell r="H686">
            <v>11997084</v>
          </cell>
          <cell r="I686">
            <v>34755.089999999997</v>
          </cell>
          <cell r="J686">
            <v>34755.089999999997</v>
          </cell>
          <cell r="K686">
            <v>0</v>
          </cell>
          <cell r="L686">
            <v>0</v>
          </cell>
          <cell r="M686">
            <v>0</v>
          </cell>
        </row>
        <row r="687">
          <cell r="H687">
            <v>21997084</v>
          </cell>
          <cell r="I687">
            <v>-25475.91</v>
          </cell>
          <cell r="J687">
            <v>-25475.91</v>
          </cell>
          <cell r="K687">
            <v>0</v>
          </cell>
          <cell r="L687">
            <v>0</v>
          </cell>
          <cell r="M687">
            <v>0</v>
          </cell>
        </row>
        <row r="688">
          <cell r="H688">
            <v>12282680</v>
          </cell>
          <cell r="I688">
            <v>9751</v>
          </cell>
          <cell r="J688">
            <v>0</v>
          </cell>
          <cell r="K688">
            <v>9751</v>
          </cell>
          <cell r="L688">
            <v>0</v>
          </cell>
          <cell r="M688">
            <v>0</v>
          </cell>
        </row>
        <row r="689">
          <cell r="H689">
            <v>22282680</v>
          </cell>
          <cell r="I689">
            <v>117015</v>
          </cell>
          <cell r="J689">
            <v>0</v>
          </cell>
          <cell r="K689">
            <v>117015</v>
          </cell>
          <cell r="L689">
            <v>0</v>
          </cell>
          <cell r="M689">
            <v>0</v>
          </cell>
        </row>
        <row r="690">
          <cell r="H690">
            <v>12407330</v>
          </cell>
          <cell r="I690">
            <v>471248</v>
          </cell>
          <cell r="J690">
            <v>0</v>
          </cell>
          <cell r="K690">
            <v>471248</v>
          </cell>
          <cell r="L690">
            <v>0</v>
          </cell>
          <cell r="M690">
            <v>0</v>
          </cell>
        </row>
        <row r="691">
          <cell r="H691">
            <v>22407330</v>
          </cell>
          <cell r="I691">
            <v>2246097</v>
          </cell>
          <cell r="J691">
            <v>0</v>
          </cell>
          <cell r="K691">
            <v>2246097</v>
          </cell>
          <cell r="L691">
            <v>0</v>
          </cell>
          <cell r="M691">
            <v>0</v>
          </cell>
        </row>
        <row r="692">
          <cell r="H692">
            <v>12407408</v>
          </cell>
          <cell r="I692">
            <v>-10047</v>
          </cell>
          <cell r="J692">
            <v>0</v>
          </cell>
          <cell r="K692">
            <v>-10047</v>
          </cell>
          <cell r="L692">
            <v>0</v>
          </cell>
          <cell r="M692">
            <v>0</v>
          </cell>
        </row>
        <row r="693">
          <cell r="H693">
            <v>22407408</v>
          </cell>
          <cell r="I693">
            <v>-97144</v>
          </cell>
          <cell r="J693">
            <v>0</v>
          </cell>
          <cell r="K693">
            <v>-97144</v>
          </cell>
          <cell r="L693">
            <v>0</v>
          </cell>
          <cell r="M693">
            <v>0</v>
          </cell>
        </row>
        <row r="694">
          <cell r="H694">
            <v>12407431</v>
          </cell>
          <cell r="I694">
            <v>-123645</v>
          </cell>
          <cell r="J694">
            <v>0</v>
          </cell>
          <cell r="K694">
            <v>-123645</v>
          </cell>
          <cell r="L694">
            <v>0</v>
          </cell>
          <cell r="M694">
            <v>0</v>
          </cell>
        </row>
        <row r="695">
          <cell r="H695">
            <v>22407431</v>
          </cell>
          <cell r="I695">
            <v>-1490812</v>
          </cell>
          <cell r="J695">
            <v>0</v>
          </cell>
          <cell r="K695">
            <v>-1490812</v>
          </cell>
          <cell r="L695">
            <v>0</v>
          </cell>
          <cell r="M695">
            <v>0</v>
          </cell>
        </row>
        <row r="696">
          <cell r="H696">
            <v>12408120</v>
          </cell>
          <cell r="I696">
            <v>465631.54</v>
          </cell>
          <cell r="J696">
            <v>0</v>
          </cell>
          <cell r="K696">
            <v>465631.54</v>
          </cell>
          <cell r="L696">
            <v>0</v>
          </cell>
          <cell r="M696">
            <v>0</v>
          </cell>
        </row>
        <row r="697">
          <cell r="H697">
            <v>22408120</v>
          </cell>
          <cell r="I697">
            <v>3584582.99</v>
          </cell>
          <cell r="J697">
            <v>0</v>
          </cell>
          <cell r="K697">
            <v>3584582.99</v>
          </cell>
          <cell r="L697">
            <v>0</v>
          </cell>
          <cell r="M697">
            <v>0</v>
          </cell>
        </row>
        <row r="698">
          <cell r="H698">
            <v>12408170</v>
          </cell>
          <cell r="I698">
            <v>137601.56</v>
          </cell>
          <cell r="J698">
            <v>0</v>
          </cell>
          <cell r="K698">
            <v>137601.56</v>
          </cell>
          <cell r="L698">
            <v>0</v>
          </cell>
          <cell r="M698">
            <v>0</v>
          </cell>
        </row>
        <row r="699">
          <cell r="H699">
            <v>22408170</v>
          </cell>
          <cell r="I699">
            <v>1649947.02</v>
          </cell>
          <cell r="J699">
            <v>0</v>
          </cell>
          <cell r="K699">
            <v>1649947.02</v>
          </cell>
          <cell r="L699">
            <v>0</v>
          </cell>
          <cell r="M699">
            <v>0</v>
          </cell>
        </row>
        <row r="700">
          <cell r="H700">
            <v>12409000</v>
          </cell>
          <cell r="I700">
            <v>-399710</v>
          </cell>
          <cell r="J700">
            <v>0</v>
          </cell>
          <cell r="K700">
            <v>-399710</v>
          </cell>
          <cell r="L700">
            <v>0</v>
          </cell>
          <cell r="M700">
            <v>0</v>
          </cell>
        </row>
        <row r="701">
          <cell r="H701">
            <v>22409000</v>
          </cell>
          <cell r="I701">
            <v>-3633429</v>
          </cell>
          <cell r="J701">
            <v>0</v>
          </cell>
          <cell r="K701">
            <v>-3633429</v>
          </cell>
          <cell r="L701">
            <v>0</v>
          </cell>
          <cell r="M701">
            <v>0</v>
          </cell>
        </row>
        <row r="702">
          <cell r="H702">
            <v>12409100</v>
          </cell>
          <cell r="I702">
            <v>-114101</v>
          </cell>
          <cell r="J702">
            <v>0</v>
          </cell>
          <cell r="K702">
            <v>-114101</v>
          </cell>
          <cell r="L702">
            <v>0</v>
          </cell>
          <cell r="M702">
            <v>0</v>
          </cell>
        </row>
        <row r="703">
          <cell r="H703">
            <v>22409100</v>
          </cell>
          <cell r="I703">
            <v>171433</v>
          </cell>
          <cell r="J703">
            <v>0</v>
          </cell>
          <cell r="K703">
            <v>171433</v>
          </cell>
          <cell r="L703">
            <v>0</v>
          </cell>
          <cell r="M703">
            <v>0</v>
          </cell>
        </row>
        <row r="704">
          <cell r="H704">
            <v>12410100</v>
          </cell>
          <cell r="I704">
            <v>1066026.8999999999</v>
          </cell>
          <cell r="J704">
            <v>816289.63</v>
          </cell>
          <cell r="K704">
            <v>249737.27</v>
          </cell>
          <cell r="L704">
            <v>0</v>
          </cell>
          <cell r="M704">
            <v>0</v>
          </cell>
        </row>
        <row r="705">
          <cell r="H705">
            <v>22410100</v>
          </cell>
          <cell r="I705">
            <v>5577831.21</v>
          </cell>
          <cell r="J705">
            <v>388298.14</v>
          </cell>
          <cell r="K705">
            <v>5189533.07</v>
          </cell>
          <cell r="L705">
            <v>0</v>
          </cell>
          <cell r="M705">
            <v>0</v>
          </cell>
        </row>
        <row r="706">
          <cell r="H706">
            <v>12411100</v>
          </cell>
          <cell r="I706">
            <v>-118690.98</v>
          </cell>
          <cell r="J706">
            <v>2970.02</v>
          </cell>
          <cell r="K706">
            <v>-121661</v>
          </cell>
          <cell r="L706">
            <v>0</v>
          </cell>
          <cell r="M706">
            <v>0</v>
          </cell>
        </row>
        <row r="707">
          <cell r="H707">
            <v>22411100</v>
          </cell>
          <cell r="I707">
            <v>-317535.05</v>
          </cell>
          <cell r="J707">
            <v>67506.95</v>
          </cell>
          <cell r="K707">
            <v>-385042</v>
          </cell>
          <cell r="L707">
            <v>0</v>
          </cell>
          <cell r="M707">
            <v>0</v>
          </cell>
        </row>
        <row r="708">
          <cell r="H708">
            <v>12425680</v>
          </cell>
          <cell r="I708">
            <v>92547.64</v>
          </cell>
          <cell r="J708">
            <v>0</v>
          </cell>
          <cell r="K708">
            <v>92547.64</v>
          </cell>
          <cell r="L708">
            <v>0</v>
          </cell>
          <cell r="M708">
            <v>0</v>
          </cell>
        </row>
        <row r="709">
          <cell r="H709">
            <v>22425680</v>
          </cell>
          <cell r="I709">
            <v>1110571.68</v>
          </cell>
          <cell r="J709">
            <v>0</v>
          </cell>
          <cell r="K709">
            <v>1110571.68</v>
          </cell>
          <cell r="L709">
            <v>0</v>
          </cell>
          <cell r="M709">
            <v>0</v>
          </cell>
        </row>
        <row r="710">
          <cell r="H710">
            <v>12480000</v>
          </cell>
          <cell r="I710">
            <v>-8253892.3399999999</v>
          </cell>
          <cell r="J710">
            <v>0</v>
          </cell>
          <cell r="K710">
            <v>-8253892.3399999999</v>
          </cell>
          <cell r="L710">
            <v>0</v>
          </cell>
          <cell r="M710">
            <v>0</v>
          </cell>
        </row>
        <row r="711">
          <cell r="H711">
            <v>22480000</v>
          </cell>
          <cell r="I711">
            <v>-61799050.619999997</v>
          </cell>
          <cell r="J711">
            <v>0</v>
          </cell>
          <cell r="K711">
            <v>-61799050.619999997</v>
          </cell>
          <cell r="L711">
            <v>0</v>
          </cell>
          <cell r="M711">
            <v>0</v>
          </cell>
        </row>
        <row r="712">
          <cell r="H712">
            <v>12481200</v>
          </cell>
          <cell r="I712">
            <v>-4116907.98</v>
          </cell>
          <cell r="J712">
            <v>0</v>
          </cell>
          <cell r="K712">
            <v>-4116907.98</v>
          </cell>
          <cell r="L712">
            <v>0</v>
          </cell>
          <cell r="M712">
            <v>0</v>
          </cell>
        </row>
        <row r="713">
          <cell r="H713">
            <v>22481200</v>
          </cell>
          <cell r="I713">
            <v>-31977064.010000002</v>
          </cell>
          <cell r="J713">
            <v>0</v>
          </cell>
          <cell r="K713">
            <v>-31977064.010000002</v>
          </cell>
          <cell r="L713">
            <v>0</v>
          </cell>
          <cell r="M713">
            <v>0</v>
          </cell>
        </row>
        <row r="714">
          <cell r="H714">
            <v>12481250</v>
          </cell>
          <cell r="I714">
            <v>-135413.70000000001</v>
          </cell>
          <cell r="J714">
            <v>0</v>
          </cell>
          <cell r="K714">
            <v>-135413.70000000001</v>
          </cell>
          <cell r="L714">
            <v>0</v>
          </cell>
          <cell r="M714">
            <v>0</v>
          </cell>
        </row>
        <row r="715">
          <cell r="H715">
            <v>22481250</v>
          </cell>
          <cell r="I715">
            <v>-1332159.19</v>
          </cell>
          <cell r="J715">
            <v>0</v>
          </cell>
          <cell r="K715">
            <v>-1332159.19</v>
          </cell>
          <cell r="L715">
            <v>0</v>
          </cell>
          <cell r="M715">
            <v>0</v>
          </cell>
        </row>
        <row r="716">
          <cell r="H716">
            <v>12481300</v>
          </cell>
          <cell r="I716">
            <v>-30392.69</v>
          </cell>
          <cell r="J716">
            <v>0</v>
          </cell>
          <cell r="K716">
            <v>-30392.69</v>
          </cell>
          <cell r="L716">
            <v>0</v>
          </cell>
          <cell r="M716">
            <v>0</v>
          </cell>
        </row>
        <row r="717">
          <cell r="H717">
            <v>22481300</v>
          </cell>
          <cell r="I717">
            <v>-465584.98</v>
          </cell>
          <cell r="J717">
            <v>0</v>
          </cell>
          <cell r="K717">
            <v>-465584.98</v>
          </cell>
          <cell r="L717">
            <v>0</v>
          </cell>
          <cell r="M717">
            <v>0</v>
          </cell>
        </row>
        <row r="718">
          <cell r="H718">
            <v>12481400</v>
          </cell>
          <cell r="I718">
            <v>-33740.42</v>
          </cell>
          <cell r="J718">
            <v>0</v>
          </cell>
          <cell r="K718">
            <v>-33740.42</v>
          </cell>
          <cell r="L718">
            <v>0</v>
          </cell>
          <cell r="M718">
            <v>0</v>
          </cell>
        </row>
        <row r="719">
          <cell r="H719">
            <v>22481400</v>
          </cell>
          <cell r="I719">
            <v>-658693.17000000004</v>
          </cell>
          <cell r="J719">
            <v>0</v>
          </cell>
          <cell r="K719">
            <v>-658693.17000000004</v>
          </cell>
          <cell r="L719">
            <v>0</v>
          </cell>
          <cell r="M719">
            <v>0</v>
          </cell>
        </row>
        <row r="720">
          <cell r="H720">
            <v>12483000</v>
          </cell>
          <cell r="I720">
            <v>5800460.2599999998</v>
          </cell>
          <cell r="J720">
            <v>0</v>
          </cell>
          <cell r="K720">
            <v>5800460.2599999998</v>
          </cell>
          <cell r="L720">
            <v>0</v>
          </cell>
          <cell r="M720">
            <v>0</v>
          </cell>
        </row>
        <row r="721">
          <cell r="H721">
            <v>22483000</v>
          </cell>
          <cell r="I721">
            <v>-44086452.479999997</v>
          </cell>
          <cell r="J721">
            <v>0</v>
          </cell>
          <cell r="K721">
            <v>-44086452.479999997</v>
          </cell>
          <cell r="L721">
            <v>0</v>
          </cell>
          <cell r="M721">
            <v>0</v>
          </cell>
        </row>
        <row r="722">
          <cell r="H722">
            <v>12483600</v>
          </cell>
          <cell r="I722">
            <v>-163507.6</v>
          </cell>
          <cell r="J722">
            <v>0</v>
          </cell>
          <cell r="K722">
            <v>-163507.6</v>
          </cell>
          <cell r="L722">
            <v>0</v>
          </cell>
          <cell r="M722">
            <v>0</v>
          </cell>
        </row>
        <row r="723">
          <cell r="H723">
            <v>22483600</v>
          </cell>
          <cell r="I723">
            <v>-175563.4</v>
          </cell>
          <cell r="J723">
            <v>0</v>
          </cell>
          <cell r="K723">
            <v>-175563.4</v>
          </cell>
          <cell r="L723">
            <v>0</v>
          </cell>
          <cell r="M723">
            <v>0</v>
          </cell>
        </row>
        <row r="724">
          <cell r="H724">
            <v>12483700</v>
          </cell>
          <cell r="I724">
            <v>-835381.01</v>
          </cell>
          <cell r="J724">
            <v>0</v>
          </cell>
          <cell r="K724">
            <v>-835381.01</v>
          </cell>
          <cell r="L724">
            <v>0</v>
          </cell>
          <cell r="M724">
            <v>0</v>
          </cell>
        </row>
        <row r="725">
          <cell r="H725">
            <v>22483700</v>
          </cell>
          <cell r="I725">
            <v>-6241995.9299999997</v>
          </cell>
          <cell r="J725">
            <v>0</v>
          </cell>
          <cell r="K725">
            <v>-6241995.9299999997</v>
          </cell>
          <cell r="L725">
            <v>0</v>
          </cell>
          <cell r="M725">
            <v>0</v>
          </cell>
        </row>
        <row r="726">
          <cell r="H726">
            <v>12483730</v>
          </cell>
          <cell r="I726">
            <v>-10023173.5</v>
          </cell>
          <cell r="J726">
            <v>0</v>
          </cell>
          <cell r="K726">
            <v>-10023173.5</v>
          </cell>
          <cell r="L726">
            <v>0</v>
          </cell>
          <cell r="M726">
            <v>0</v>
          </cell>
        </row>
        <row r="727">
          <cell r="H727">
            <v>22483730</v>
          </cell>
          <cell r="I727">
            <v>-10023173.5</v>
          </cell>
          <cell r="J727">
            <v>0</v>
          </cell>
          <cell r="K727">
            <v>-10023173.5</v>
          </cell>
          <cell r="L727">
            <v>0</v>
          </cell>
          <cell r="M727">
            <v>0</v>
          </cell>
        </row>
        <row r="728">
          <cell r="H728">
            <v>12484000</v>
          </cell>
          <cell r="I728">
            <v>-2238.6799999999998</v>
          </cell>
          <cell r="J728">
            <v>0</v>
          </cell>
          <cell r="K728">
            <v>-2238.6799999999998</v>
          </cell>
          <cell r="L728">
            <v>0</v>
          </cell>
          <cell r="M728">
            <v>0</v>
          </cell>
        </row>
        <row r="729">
          <cell r="H729">
            <v>22484000</v>
          </cell>
          <cell r="I729">
            <v>-16038.31</v>
          </cell>
          <cell r="J729">
            <v>0</v>
          </cell>
          <cell r="K729">
            <v>-16038.31</v>
          </cell>
          <cell r="L729">
            <v>0</v>
          </cell>
          <cell r="M729">
            <v>0</v>
          </cell>
        </row>
        <row r="730">
          <cell r="H730">
            <v>12488000</v>
          </cell>
          <cell r="I730">
            <v>-8840.92</v>
          </cell>
          <cell r="J730">
            <v>0</v>
          </cell>
          <cell r="K730">
            <v>-8840.92</v>
          </cell>
          <cell r="L730">
            <v>0</v>
          </cell>
          <cell r="M730">
            <v>0</v>
          </cell>
        </row>
        <row r="731">
          <cell r="H731">
            <v>22488000</v>
          </cell>
          <cell r="I731">
            <v>-138726.85999999999</v>
          </cell>
          <cell r="J731">
            <v>0</v>
          </cell>
          <cell r="K731">
            <v>-138726.85999999999</v>
          </cell>
          <cell r="L731">
            <v>0</v>
          </cell>
          <cell r="M731">
            <v>0</v>
          </cell>
        </row>
        <row r="732">
          <cell r="H732">
            <v>12489300</v>
          </cell>
          <cell r="I732">
            <v>-225180.31</v>
          </cell>
          <cell r="J732">
            <v>0</v>
          </cell>
          <cell r="K732">
            <v>-225180.31</v>
          </cell>
          <cell r="L732">
            <v>0</v>
          </cell>
          <cell r="M732">
            <v>0</v>
          </cell>
        </row>
        <row r="733">
          <cell r="H733">
            <v>22489300</v>
          </cell>
          <cell r="I733">
            <v>-2759592.67</v>
          </cell>
          <cell r="J733">
            <v>0</v>
          </cell>
          <cell r="K733">
            <v>-2759592.67</v>
          </cell>
          <cell r="L733">
            <v>0</v>
          </cell>
          <cell r="M733">
            <v>0</v>
          </cell>
        </row>
        <row r="734">
          <cell r="H734">
            <v>12493000</v>
          </cell>
          <cell r="I734">
            <v>-63.1</v>
          </cell>
          <cell r="J734">
            <v>0</v>
          </cell>
          <cell r="K734">
            <v>-63.1</v>
          </cell>
          <cell r="L734">
            <v>0</v>
          </cell>
          <cell r="M734">
            <v>0</v>
          </cell>
        </row>
        <row r="735">
          <cell r="H735">
            <v>22493000</v>
          </cell>
          <cell r="I735">
            <v>-1696.7</v>
          </cell>
          <cell r="J735">
            <v>0</v>
          </cell>
          <cell r="K735">
            <v>-1696.7</v>
          </cell>
          <cell r="L735">
            <v>0</v>
          </cell>
          <cell r="M735">
            <v>0</v>
          </cell>
        </row>
        <row r="736">
          <cell r="H736">
            <v>12804000</v>
          </cell>
          <cell r="I736">
            <v>-2853796.02</v>
          </cell>
          <cell r="J736">
            <v>0</v>
          </cell>
          <cell r="K736">
            <v>-2853796.02</v>
          </cell>
          <cell r="L736">
            <v>0</v>
          </cell>
          <cell r="M736">
            <v>0</v>
          </cell>
        </row>
        <row r="737">
          <cell r="H737">
            <v>22804000</v>
          </cell>
          <cell r="I737">
            <v>76335736.799999997</v>
          </cell>
          <cell r="J737">
            <v>0</v>
          </cell>
          <cell r="K737">
            <v>76335736.799999997</v>
          </cell>
          <cell r="L737">
            <v>0</v>
          </cell>
          <cell r="M737">
            <v>0</v>
          </cell>
        </row>
        <row r="738">
          <cell r="H738">
            <v>12804001</v>
          </cell>
          <cell r="I738">
            <v>2448708.2200000002</v>
          </cell>
          <cell r="J738">
            <v>0</v>
          </cell>
          <cell r="K738">
            <v>2448708.2200000002</v>
          </cell>
          <cell r="L738">
            <v>0</v>
          </cell>
          <cell r="M738">
            <v>0</v>
          </cell>
        </row>
        <row r="739">
          <cell r="H739">
            <v>22804001</v>
          </cell>
          <cell r="I739">
            <v>20305822.140000001</v>
          </cell>
          <cell r="J739">
            <v>0</v>
          </cell>
          <cell r="K739">
            <v>20305822.140000001</v>
          </cell>
          <cell r="L739">
            <v>0</v>
          </cell>
          <cell r="M739">
            <v>0</v>
          </cell>
        </row>
        <row r="740">
          <cell r="H740">
            <v>12804010</v>
          </cell>
          <cell r="I740">
            <v>-24586.23</v>
          </cell>
          <cell r="J740">
            <v>0</v>
          </cell>
          <cell r="K740">
            <v>-24586.23</v>
          </cell>
          <cell r="L740">
            <v>0</v>
          </cell>
          <cell r="M740">
            <v>0</v>
          </cell>
        </row>
        <row r="741">
          <cell r="H741">
            <v>22804010</v>
          </cell>
          <cell r="I741">
            <v>328261.77</v>
          </cell>
          <cell r="J741">
            <v>0</v>
          </cell>
          <cell r="K741">
            <v>328261.77</v>
          </cell>
          <cell r="L741">
            <v>0</v>
          </cell>
          <cell r="M741">
            <v>0</v>
          </cell>
        </row>
        <row r="742">
          <cell r="H742">
            <v>12804014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</row>
        <row r="743">
          <cell r="H743">
            <v>22804014</v>
          </cell>
          <cell r="I743">
            <v>25064.18</v>
          </cell>
          <cell r="J743">
            <v>0</v>
          </cell>
          <cell r="K743">
            <v>25064.18</v>
          </cell>
          <cell r="L743">
            <v>0</v>
          </cell>
          <cell r="M743">
            <v>0</v>
          </cell>
        </row>
        <row r="744">
          <cell r="H744">
            <v>12804017</v>
          </cell>
          <cell r="I744">
            <v>1821.42</v>
          </cell>
          <cell r="J744">
            <v>0</v>
          </cell>
          <cell r="K744">
            <v>1821.42</v>
          </cell>
          <cell r="L744">
            <v>0</v>
          </cell>
          <cell r="M744">
            <v>0</v>
          </cell>
        </row>
        <row r="745">
          <cell r="H745">
            <v>22804017</v>
          </cell>
          <cell r="I745">
            <v>35092.449999999997</v>
          </cell>
          <cell r="J745">
            <v>0</v>
          </cell>
          <cell r="K745">
            <v>35092.449999999997</v>
          </cell>
          <cell r="L745">
            <v>0</v>
          </cell>
          <cell r="M745">
            <v>0</v>
          </cell>
        </row>
        <row r="746">
          <cell r="H746">
            <v>12804600</v>
          </cell>
          <cell r="I746">
            <v>24381.439999999999</v>
          </cell>
          <cell r="J746">
            <v>0</v>
          </cell>
          <cell r="K746">
            <v>24381.439999999999</v>
          </cell>
          <cell r="L746">
            <v>0</v>
          </cell>
          <cell r="M746">
            <v>0</v>
          </cell>
        </row>
        <row r="747">
          <cell r="H747">
            <v>22804600</v>
          </cell>
          <cell r="I747">
            <v>1343795.31</v>
          </cell>
          <cell r="J747">
            <v>0</v>
          </cell>
          <cell r="K747">
            <v>1343795.31</v>
          </cell>
          <cell r="L747">
            <v>0</v>
          </cell>
          <cell r="M747">
            <v>0</v>
          </cell>
        </row>
        <row r="748">
          <cell r="H748">
            <v>12804700</v>
          </cell>
          <cell r="I748">
            <v>735433.54</v>
          </cell>
          <cell r="J748">
            <v>0</v>
          </cell>
          <cell r="K748">
            <v>735433.54</v>
          </cell>
          <cell r="L748">
            <v>0</v>
          </cell>
          <cell r="M748">
            <v>0</v>
          </cell>
        </row>
        <row r="749">
          <cell r="H749">
            <v>22804700</v>
          </cell>
          <cell r="I749">
            <v>6210677.6200000001</v>
          </cell>
          <cell r="J749">
            <v>0</v>
          </cell>
          <cell r="K749">
            <v>6210677.6200000001</v>
          </cell>
          <cell r="L749">
            <v>0</v>
          </cell>
          <cell r="M749">
            <v>0</v>
          </cell>
        </row>
        <row r="750">
          <cell r="H750">
            <v>12804730</v>
          </cell>
          <cell r="I750">
            <v>12359768.57</v>
          </cell>
          <cell r="J750">
            <v>0</v>
          </cell>
          <cell r="K750">
            <v>12359768.57</v>
          </cell>
          <cell r="L750">
            <v>0</v>
          </cell>
          <cell r="M750">
            <v>0</v>
          </cell>
        </row>
        <row r="751">
          <cell r="H751">
            <v>22804730</v>
          </cell>
          <cell r="I751">
            <v>12359768.57</v>
          </cell>
          <cell r="J751">
            <v>0</v>
          </cell>
          <cell r="K751">
            <v>12359768.57</v>
          </cell>
          <cell r="L751">
            <v>0</v>
          </cell>
          <cell r="M751">
            <v>0</v>
          </cell>
        </row>
        <row r="752">
          <cell r="H752">
            <v>12805110</v>
          </cell>
          <cell r="I752">
            <v>-856086.23</v>
          </cell>
          <cell r="J752">
            <v>0</v>
          </cell>
          <cell r="K752">
            <v>-856086.23</v>
          </cell>
          <cell r="L752">
            <v>0</v>
          </cell>
          <cell r="M752">
            <v>0</v>
          </cell>
        </row>
        <row r="753">
          <cell r="H753">
            <v>22805110</v>
          </cell>
          <cell r="I753">
            <v>-3757040.11</v>
          </cell>
          <cell r="J753">
            <v>0</v>
          </cell>
          <cell r="K753">
            <v>-3757040.11</v>
          </cell>
          <cell r="L753">
            <v>0</v>
          </cell>
          <cell r="M753">
            <v>0</v>
          </cell>
        </row>
        <row r="754">
          <cell r="H754">
            <v>12805120</v>
          </cell>
          <cell r="I754">
            <v>1188601.6599999999</v>
          </cell>
          <cell r="J754">
            <v>0</v>
          </cell>
          <cell r="K754">
            <v>1188601.6599999999</v>
          </cell>
          <cell r="L754">
            <v>0</v>
          </cell>
          <cell r="M754">
            <v>0</v>
          </cell>
        </row>
        <row r="755">
          <cell r="H755">
            <v>22805120</v>
          </cell>
          <cell r="I755">
            <v>3405823.68</v>
          </cell>
          <cell r="J755">
            <v>0</v>
          </cell>
          <cell r="K755">
            <v>3405823.68</v>
          </cell>
          <cell r="L755">
            <v>0</v>
          </cell>
          <cell r="M755">
            <v>0</v>
          </cell>
        </row>
        <row r="756">
          <cell r="H756">
            <v>12808100</v>
          </cell>
          <cell r="I756">
            <v>684473.54</v>
          </cell>
          <cell r="J756">
            <v>0</v>
          </cell>
          <cell r="K756">
            <v>684473.54</v>
          </cell>
          <cell r="L756">
            <v>0</v>
          </cell>
          <cell r="M756">
            <v>0</v>
          </cell>
        </row>
        <row r="757">
          <cell r="H757">
            <v>22808100</v>
          </cell>
          <cell r="I757">
            <v>4053505.77</v>
          </cell>
          <cell r="J757">
            <v>0</v>
          </cell>
          <cell r="K757">
            <v>4053505.77</v>
          </cell>
          <cell r="L757">
            <v>0</v>
          </cell>
          <cell r="M757">
            <v>0</v>
          </cell>
        </row>
        <row r="758">
          <cell r="H758">
            <v>12808200</v>
          </cell>
          <cell r="I758">
            <v>-410996.19</v>
          </cell>
          <cell r="J758">
            <v>0</v>
          </cell>
          <cell r="K758">
            <v>-410996.19</v>
          </cell>
          <cell r="L758">
            <v>0</v>
          </cell>
          <cell r="M758">
            <v>0</v>
          </cell>
        </row>
        <row r="759">
          <cell r="H759">
            <v>22808200</v>
          </cell>
          <cell r="I759">
            <v>-4711892.46</v>
          </cell>
          <cell r="J759">
            <v>0</v>
          </cell>
          <cell r="K759">
            <v>-4711892.46</v>
          </cell>
          <cell r="L759">
            <v>0</v>
          </cell>
          <cell r="M759">
            <v>0</v>
          </cell>
        </row>
        <row r="760">
          <cell r="H760">
            <v>12811000</v>
          </cell>
          <cell r="I760">
            <v>-39687.370000000003</v>
          </cell>
          <cell r="J760">
            <v>0</v>
          </cell>
          <cell r="K760">
            <v>-39687.370000000003</v>
          </cell>
          <cell r="L760">
            <v>0</v>
          </cell>
          <cell r="M760">
            <v>0</v>
          </cell>
        </row>
        <row r="761">
          <cell r="H761">
            <v>22811000</v>
          </cell>
          <cell r="I761">
            <v>-316246.78999999998</v>
          </cell>
          <cell r="J761">
            <v>0</v>
          </cell>
          <cell r="K761">
            <v>-316246.78999999998</v>
          </cell>
          <cell r="L761">
            <v>0</v>
          </cell>
          <cell r="M761">
            <v>0</v>
          </cell>
        </row>
        <row r="762">
          <cell r="H762">
            <v>12813010</v>
          </cell>
          <cell r="I762">
            <v>6492.8</v>
          </cell>
          <cell r="J762">
            <v>0</v>
          </cell>
          <cell r="K762">
            <v>6492.8</v>
          </cell>
          <cell r="L762">
            <v>0</v>
          </cell>
          <cell r="M762">
            <v>0</v>
          </cell>
        </row>
        <row r="763">
          <cell r="H763">
            <v>22813010</v>
          </cell>
          <cell r="I763">
            <v>11958.97</v>
          </cell>
          <cell r="J763">
            <v>0</v>
          </cell>
          <cell r="K763">
            <v>11958.97</v>
          </cell>
          <cell r="L763">
            <v>0</v>
          </cell>
          <cell r="M763">
            <v>0</v>
          </cell>
        </row>
        <row r="764">
          <cell r="H764">
            <v>12824000</v>
          </cell>
          <cell r="I764">
            <v>1574.2</v>
          </cell>
          <cell r="J764">
            <v>0</v>
          </cell>
          <cell r="K764">
            <v>1574.2</v>
          </cell>
          <cell r="L764">
            <v>0</v>
          </cell>
          <cell r="M764">
            <v>0</v>
          </cell>
        </row>
        <row r="765">
          <cell r="H765">
            <v>22824000</v>
          </cell>
          <cell r="I765">
            <v>12047.85</v>
          </cell>
          <cell r="J765">
            <v>0</v>
          </cell>
          <cell r="K765">
            <v>12047.85</v>
          </cell>
          <cell r="L765">
            <v>0</v>
          </cell>
          <cell r="M765">
            <v>0</v>
          </cell>
        </row>
        <row r="766">
          <cell r="H766">
            <v>12837000</v>
          </cell>
          <cell r="I766">
            <v>1372.6</v>
          </cell>
          <cell r="J766">
            <v>0</v>
          </cell>
          <cell r="K766">
            <v>1372.6</v>
          </cell>
          <cell r="L766">
            <v>0</v>
          </cell>
          <cell r="M766">
            <v>0</v>
          </cell>
        </row>
        <row r="767">
          <cell r="H767">
            <v>22837000</v>
          </cell>
          <cell r="I767">
            <v>13040.8</v>
          </cell>
          <cell r="J767">
            <v>0</v>
          </cell>
          <cell r="K767">
            <v>13040.8</v>
          </cell>
          <cell r="L767">
            <v>0</v>
          </cell>
          <cell r="M767">
            <v>0</v>
          </cell>
        </row>
        <row r="768">
          <cell r="H768">
            <v>12870000</v>
          </cell>
          <cell r="I768">
            <v>41406.78</v>
          </cell>
          <cell r="J768">
            <v>27061.77</v>
          </cell>
          <cell r="K768">
            <v>14345.01</v>
          </cell>
          <cell r="L768">
            <v>0</v>
          </cell>
          <cell r="M768">
            <v>0</v>
          </cell>
        </row>
        <row r="769">
          <cell r="H769">
            <v>22870000</v>
          </cell>
          <cell r="I769">
            <v>406162.62</v>
          </cell>
          <cell r="J769">
            <v>236015.56</v>
          </cell>
          <cell r="K769">
            <v>170147.06</v>
          </cell>
          <cell r="L769">
            <v>0</v>
          </cell>
          <cell r="M769">
            <v>0</v>
          </cell>
        </row>
        <row r="770">
          <cell r="H770">
            <v>12874000</v>
          </cell>
          <cell r="I770">
            <v>84023.73</v>
          </cell>
          <cell r="J770">
            <v>1499</v>
          </cell>
          <cell r="K770">
            <v>82524.73</v>
          </cell>
          <cell r="L770">
            <v>0</v>
          </cell>
          <cell r="M770">
            <v>0</v>
          </cell>
        </row>
        <row r="771">
          <cell r="H771">
            <v>22874000</v>
          </cell>
          <cell r="I771">
            <v>1330494.1599999999</v>
          </cell>
          <cell r="J771">
            <v>31065.77</v>
          </cell>
          <cell r="K771">
            <v>1299428.3899999999</v>
          </cell>
          <cell r="L771">
            <v>0</v>
          </cell>
          <cell r="M771">
            <v>0</v>
          </cell>
        </row>
        <row r="772">
          <cell r="H772">
            <v>12875000</v>
          </cell>
          <cell r="I772">
            <v>55682.82</v>
          </cell>
          <cell r="J772">
            <v>0</v>
          </cell>
          <cell r="K772">
            <v>55682.82</v>
          </cell>
          <cell r="L772">
            <v>0</v>
          </cell>
          <cell r="M772">
            <v>0</v>
          </cell>
        </row>
        <row r="773">
          <cell r="H773">
            <v>22875000</v>
          </cell>
          <cell r="I773">
            <v>312525.43</v>
          </cell>
          <cell r="J773">
            <v>0</v>
          </cell>
          <cell r="K773">
            <v>312525.43</v>
          </cell>
          <cell r="L773">
            <v>0</v>
          </cell>
          <cell r="M773">
            <v>0</v>
          </cell>
        </row>
        <row r="774">
          <cell r="H774">
            <v>12876000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</row>
        <row r="775">
          <cell r="H775">
            <v>22876000</v>
          </cell>
          <cell r="I775">
            <v>49.36</v>
          </cell>
          <cell r="J775">
            <v>0</v>
          </cell>
          <cell r="K775">
            <v>49.36</v>
          </cell>
          <cell r="L775">
            <v>0</v>
          </cell>
          <cell r="M775">
            <v>0</v>
          </cell>
        </row>
        <row r="776">
          <cell r="H776">
            <v>12877000</v>
          </cell>
          <cell r="I776">
            <v>69.77</v>
          </cell>
          <cell r="J776">
            <v>0</v>
          </cell>
          <cell r="K776">
            <v>69.77</v>
          </cell>
          <cell r="L776">
            <v>0</v>
          </cell>
          <cell r="M776">
            <v>0</v>
          </cell>
        </row>
        <row r="777">
          <cell r="H777">
            <v>22877000</v>
          </cell>
          <cell r="I777">
            <v>6504.41</v>
          </cell>
          <cell r="J777">
            <v>0</v>
          </cell>
          <cell r="K777">
            <v>6504.41</v>
          </cell>
          <cell r="L777">
            <v>0</v>
          </cell>
          <cell r="M777">
            <v>0</v>
          </cell>
        </row>
        <row r="778">
          <cell r="H778">
            <v>12878000</v>
          </cell>
          <cell r="I778">
            <v>46180.5</v>
          </cell>
          <cell r="J778">
            <v>0</v>
          </cell>
          <cell r="K778">
            <v>46180.5</v>
          </cell>
          <cell r="L778">
            <v>0</v>
          </cell>
          <cell r="M778">
            <v>0</v>
          </cell>
        </row>
        <row r="779">
          <cell r="H779">
            <v>22878000</v>
          </cell>
          <cell r="I779">
            <v>855981.7</v>
          </cell>
          <cell r="J779">
            <v>0</v>
          </cell>
          <cell r="K779">
            <v>855981.7</v>
          </cell>
          <cell r="L779">
            <v>0</v>
          </cell>
          <cell r="M779">
            <v>0</v>
          </cell>
        </row>
        <row r="780">
          <cell r="H780">
            <v>12879000</v>
          </cell>
          <cell r="I780">
            <v>94206.92</v>
          </cell>
          <cell r="J780">
            <v>2954.65</v>
          </cell>
          <cell r="K780">
            <v>91252.27</v>
          </cell>
          <cell r="L780">
            <v>0</v>
          </cell>
          <cell r="M780">
            <v>0</v>
          </cell>
        </row>
        <row r="781">
          <cell r="H781">
            <v>22879000</v>
          </cell>
          <cell r="I781">
            <v>891643.55</v>
          </cell>
          <cell r="J781">
            <v>34481.75</v>
          </cell>
          <cell r="K781">
            <v>857161.8</v>
          </cell>
          <cell r="L781">
            <v>0</v>
          </cell>
          <cell r="M781">
            <v>0</v>
          </cell>
        </row>
        <row r="782">
          <cell r="H782">
            <v>12880000</v>
          </cell>
          <cell r="I782">
            <v>239061.11</v>
          </cell>
          <cell r="J782">
            <v>18800.25</v>
          </cell>
          <cell r="K782">
            <v>220260.86</v>
          </cell>
          <cell r="L782">
            <v>0</v>
          </cell>
          <cell r="M782">
            <v>0</v>
          </cell>
        </row>
        <row r="783">
          <cell r="H783">
            <v>22880000</v>
          </cell>
          <cell r="I783">
            <v>874541.51</v>
          </cell>
          <cell r="J783">
            <v>144252.49</v>
          </cell>
          <cell r="K783">
            <v>730289.02</v>
          </cell>
          <cell r="L783">
            <v>0</v>
          </cell>
          <cell r="M783">
            <v>0</v>
          </cell>
        </row>
        <row r="784">
          <cell r="H784">
            <v>12881000</v>
          </cell>
          <cell r="I784">
            <v>174.99</v>
          </cell>
          <cell r="J784">
            <v>174.99</v>
          </cell>
          <cell r="K784">
            <v>0</v>
          </cell>
          <cell r="L784">
            <v>0</v>
          </cell>
          <cell r="M784">
            <v>0</v>
          </cell>
        </row>
        <row r="785">
          <cell r="H785">
            <v>22881000</v>
          </cell>
          <cell r="I785">
            <v>10898.85</v>
          </cell>
          <cell r="J785">
            <v>10546.4</v>
          </cell>
          <cell r="K785">
            <v>352.45</v>
          </cell>
          <cell r="L785">
            <v>0</v>
          </cell>
          <cell r="M785">
            <v>0</v>
          </cell>
        </row>
        <row r="786">
          <cell r="H786">
            <v>12885000</v>
          </cell>
          <cell r="I786">
            <v>6454.61</v>
          </cell>
          <cell r="J786">
            <v>0</v>
          </cell>
          <cell r="K786">
            <v>6454.61</v>
          </cell>
          <cell r="L786">
            <v>0</v>
          </cell>
          <cell r="M786">
            <v>0</v>
          </cell>
        </row>
        <row r="787">
          <cell r="H787">
            <v>22885000</v>
          </cell>
          <cell r="I787">
            <v>77737.58</v>
          </cell>
          <cell r="J787">
            <v>0</v>
          </cell>
          <cell r="K787">
            <v>77737.58</v>
          </cell>
          <cell r="L787">
            <v>0</v>
          </cell>
          <cell r="M787">
            <v>0</v>
          </cell>
        </row>
        <row r="788">
          <cell r="H788">
            <v>12887000</v>
          </cell>
          <cell r="I788">
            <v>91460.64</v>
          </cell>
          <cell r="J788">
            <v>0</v>
          </cell>
          <cell r="K788">
            <v>91460.64</v>
          </cell>
          <cell r="L788">
            <v>0</v>
          </cell>
          <cell r="M788">
            <v>0</v>
          </cell>
        </row>
        <row r="789">
          <cell r="H789">
            <v>22887000</v>
          </cell>
          <cell r="I789">
            <v>974813.88</v>
          </cell>
          <cell r="J789">
            <v>0</v>
          </cell>
          <cell r="K789">
            <v>974813.88</v>
          </cell>
          <cell r="L789">
            <v>0</v>
          </cell>
          <cell r="M789">
            <v>0</v>
          </cell>
        </row>
        <row r="790">
          <cell r="H790">
            <v>12889000</v>
          </cell>
          <cell r="I790">
            <v>4661.17</v>
          </cell>
          <cell r="J790">
            <v>0</v>
          </cell>
          <cell r="K790">
            <v>4661.17</v>
          </cell>
          <cell r="L790">
            <v>0</v>
          </cell>
          <cell r="M790">
            <v>0</v>
          </cell>
        </row>
        <row r="791">
          <cell r="H791">
            <v>22889000</v>
          </cell>
          <cell r="I791">
            <v>25589.200000000001</v>
          </cell>
          <cell r="J791">
            <v>0</v>
          </cell>
          <cell r="K791">
            <v>25589.200000000001</v>
          </cell>
          <cell r="L791">
            <v>0</v>
          </cell>
          <cell r="M791">
            <v>0</v>
          </cell>
        </row>
        <row r="792">
          <cell r="H792">
            <v>12890000</v>
          </cell>
          <cell r="I792">
            <v>22.5</v>
          </cell>
          <cell r="J792">
            <v>0</v>
          </cell>
          <cell r="K792">
            <v>22.5</v>
          </cell>
          <cell r="L792">
            <v>0</v>
          </cell>
          <cell r="M792">
            <v>0</v>
          </cell>
        </row>
        <row r="793">
          <cell r="H793">
            <v>22890000</v>
          </cell>
          <cell r="I793">
            <v>2884.53</v>
          </cell>
          <cell r="J793">
            <v>0</v>
          </cell>
          <cell r="K793">
            <v>2884.53</v>
          </cell>
          <cell r="L793">
            <v>0</v>
          </cell>
          <cell r="M793">
            <v>0</v>
          </cell>
        </row>
        <row r="794">
          <cell r="H794">
            <v>12891000</v>
          </cell>
          <cell r="I794">
            <v>924.46</v>
          </cell>
          <cell r="J794">
            <v>0</v>
          </cell>
          <cell r="K794">
            <v>924.46</v>
          </cell>
          <cell r="L794">
            <v>0</v>
          </cell>
          <cell r="M794">
            <v>0</v>
          </cell>
        </row>
        <row r="795">
          <cell r="H795">
            <v>22891000</v>
          </cell>
          <cell r="I795">
            <v>10261.93</v>
          </cell>
          <cell r="J795">
            <v>0</v>
          </cell>
          <cell r="K795">
            <v>10261.93</v>
          </cell>
          <cell r="L795">
            <v>0</v>
          </cell>
          <cell r="M795">
            <v>0</v>
          </cell>
        </row>
        <row r="796">
          <cell r="H796">
            <v>12892000</v>
          </cell>
          <cell r="I796">
            <v>87314.25</v>
          </cell>
          <cell r="J796">
            <v>0</v>
          </cell>
          <cell r="K796">
            <v>87314.25</v>
          </cell>
          <cell r="L796">
            <v>0</v>
          </cell>
          <cell r="M796">
            <v>0</v>
          </cell>
        </row>
        <row r="797">
          <cell r="H797">
            <v>22892000</v>
          </cell>
          <cell r="I797">
            <v>490979.65</v>
          </cell>
          <cell r="J797">
            <v>0</v>
          </cell>
          <cell r="K797">
            <v>490979.65</v>
          </cell>
          <cell r="L797">
            <v>0</v>
          </cell>
          <cell r="M797">
            <v>0</v>
          </cell>
        </row>
        <row r="798">
          <cell r="H798">
            <v>12893000</v>
          </cell>
          <cell r="I798">
            <v>43546.93</v>
          </cell>
          <cell r="J798">
            <v>0</v>
          </cell>
          <cell r="K798">
            <v>43546.93</v>
          </cell>
          <cell r="L798">
            <v>0</v>
          </cell>
          <cell r="M798">
            <v>0</v>
          </cell>
        </row>
        <row r="799">
          <cell r="H799">
            <v>22893000</v>
          </cell>
          <cell r="I799">
            <v>331394.28999999998</v>
          </cell>
          <cell r="J799">
            <v>0</v>
          </cell>
          <cell r="K799">
            <v>331394.28999999998</v>
          </cell>
          <cell r="L799">
            <v>0</v>
          </cell>
          <cell r="M799">
            <v>0</v>
          </cell>
        </row>
        <row r="800">
          <cell r="H800">
            <v>12894000</v>
          </cell>
          <cell r="I800">
            <v>693.53</v>
          </cell>
          <cell r="J800">
            <v>0</v>
          </cell>
          <cell r="K800">
            <v>693.53</v>
          </cell>
          <cell r="L800">
            <v>0</v>
          </cell>
          <cell r="M800">
            <v>0</v>
          </cell>
        </row>
        <row r="801">
          <cell r="H801">
            <v>22894000</v>
          </cell>
          <cell r="I801">
            <v>127568.47</v>
          </cell>
          <cell r="J801">
            <v>8737.25</v>
          </cell>
          <cell r="K801">
            <v>118831.22</v>
          </cell>
          <cell r="L801">
            <v>0</v>
          </cell>
          <cell r="M801">
            <v>0</v>
          </cell>
        </row>
        <row r="802">
          <cell r="H802">
            <v>12901000</v>
          </cell>
          <cell r="I802">
            <v>9917.9599999999991</v>
          </cell>
          <cell r="J802">
            <v>9917.9599999999991</v>
          </cell>
          <cell r="K802">
            <v>0</v>
          </cell>
          <cell r="L802">
            <v>0</v>
          </cell>
          <cell r="M802">
            <v>0</v>
          </cell>
        </row>
        <row r="803">
          <cell r="H803">
            <v>22901000</v>
          </cell>
          <cell r="I803">
            <v>158958.41</v>
          </cell>
          <cell r="J803">
            <v>158958.41</v>
          </cell>
          <cell r="K803">
            <v>0</v>
          </cell>
          <cell r="L803">
            <v>0</v>
          </cell>
          <cell r="M803">
            <v>0</v>
          </cell>
        </row>
        <row r="804">
          <cell r="H804">
            <v>12902000</v>
          </cell>
          <cell r="I804">
            <v>19473.580000000002</v>
          </cell>
          <cell r="J804">
            <v>0</v>
          </cell>
          <cell r="K804">
            <v>19473.580000000002</v>
          </cell>
          <cell r="L804">
            <v>0</v>
          </cell>
          <cell r="M804">
            <v>0</v>
          </cell>
        </row>
        <row r="805">
          <cell r="H805">
            <v>22902000</v>
          </cell>
          <cell r="I805">
            <v>217074.98</v>
          </cell>
          <cell r="J805">
            <v>0</v>
          </cell>
          <cell r="K805">
            <v>217074.98</v>
          </cell>
          <cell r="L805">
            <v>0</v>
          </cell>
          <cell r="M805">
            <v>0</v>
          </cell>
        </row>
        <row r="806">
          <cell r="H806">
            <v>12903000</v>
          </cell>
          <cell r="I806">
            <v>180664.14</v>
          </cell>
          <cell r="J806">
            <v>133324.88</v>
          </cell>
          <cell r="K806">
            <v>47339.26</v>
          </cell>
          <cell r="L806">
            <v>0</v>
          </cell>
          <cell r="M806">
            <v>0</v>
          </cell>
        </row>
        <row r="807">
          <cell r="H807">
            <v>22903000</v>
          </cell>
          <cell r="I807">
            <v>2097728.87</v>
          </cell>
          <cell r="J807">
            <v>1542230.03</v>
          </cell>
          <cell r="K807">
            <v>555498.84</v>
          </cell>
          <cell r="L807">
            <v>0</v>
          </cell>
          <cell r="M807">
            <v>0</v>
          </cell>
        </row>
        <row r="808">
          <cell r="H808">
            <v>12903920</v>
          </cell>
          <cell r="I808">
            <v>4264.6499999999996</v>
          </cell>
          <cell r="J808">
            <v>4264.6499999999996</v>
          </cell>
          <cell r="K808">
            <v>0</v>
          </cell>
          <cell r="L808">
            <v>0</v>
          </cell>
          <cell r="M808">
            <v>0</v>
          </cell>
        </row>
        <row r="809">
          <cell r="H809">
            <v>22903920</v>
          </cell>
          <cell r="I809">
            <v>26946.78</v>
          </cell>
          <cell r="J809">
            <v>26946.78</v>
          </cell>
          <cell r="K809">
            <v>0</v>
          </cell>
          <cell r="L809">
            <v>0</v>
          </cell>
          <cell r="M809">
            <v>0</v>
          </cell>
        </row>
        <row r="810">
          <cell r="H810">
            <v>12903930</v>
          </cell>
          <cell r="I810">
            <v>352.16</v>
          </cell>
          <cell r="J810">
            <v>352.16</v>
          </cell>
          <cell r="K810">
            <v>0</v>
          </cell>
          <cell r="L810">
            <v>0</v>
          </cell>
          <cell r="M810">
            <v>0</v>
          </cell>
        </row>
        <row r="811">
          <cell r="H811">
            <v>22903930</v>
          </cell>
          <cell r="I811">
            <v>352.16</v>
          </cell>
          <cell r="J811">
            <v>352.16</v>
          </cell>
          <cell r="K811">
            <v>0</v>
          </cell>
          <cell r="L811">
            <v>0</v>
          </cell>
          <cell r="M811">
            <v>0</v>
          </cell>
        </row>
        <row r="812">
          <cell r="H812">
            <v>12904000</v>
          </cell>
          <cell r="I812">
            <v>276.73</v>
          </cell>
          <cell r="J812">
            <v>276.73</v>
          </cell>
          <cell r="K812">
            <v>0</v>
          </cell>
          <cell r="L812">
            <v>0</v>
          </cell>
          <cell r="M812">
            <v>0</v>
          </cell>
        </row>
        <row r="813">
          <cell r="H813">
            <v>22904000</v>
          </cell>
          <cell r="I813">
            <v>448933.87</v>
          </cell>
          <cell r="J813">
            <v>448933.87</v>
          </cell>
          <cell r="K813">
            <v>0</v>
          </cell>
          <cell r="L813">
            <v>0</v>
          </cell>
          <cell r="M813">
            <v>0</v>
          </cell>
        </row>
        <row r="814">
          <cell r="H814">
            <v>12905000</v>
          </cell>
          <cell r="I814">
            <v>1733.63</v>
          </cell>
          <cell r="J814">
            <v>1733.63</v>
          </cell>
          <cell r="K814">
            <v>0</v>
          </cell>
          <cell r="L814">
            <v>0</v>
          </cell>
          <cell r="M814">
            <v>0</v>
          </cell>
        </row>
        <row r="815">
          <cell r="H815">
            <v>22905000</v>
          </cell>
          <cell r="I815">
            <v>35123.339999999997</v>
          </cell>
          <cell r="J815">
            <v>35123.339999999997</v>
          </cell>
          <cell r="K815">
            <v>0</v>
          </cell>
          <cell r="L815">
            <v>0</v>
          </cell>
          <cell r="M815">
            <v>0</v>
          </cell>
        </row>
        <row r="816">
          <cell r="H816">
            <v>12908000</v>
          </cell>
          <cell r="I816">
            <v>13070.59</v>
          </cell>
          <cell r="J816">
            <v>-158.65</v>
          </cell>
          <cell r="K816">
            <v>13229.24</v>
          </cell>
          <cell r="L816">
            <v>0</v>
          </cell>
          <cell r="M816">
            <v>0</v>
          </cell>
        </row>
        <row r="817">
          <cell r="H817">
            <v>22908000</v>
          </cell>
          <cell r="I817">
            <v>186386.57</v>
          </cell>
          <cell r="J817">
            <v>36.229999999999997</v>
          </cell>
          <cell r="K817">
            <v>186350.34</v>
          </cell>
          <cell r="L817">
            <v>0</v>
          </cell>
          <cell r="M817">
            <v>0</v>
          </cell>
        </row>
        <row r="818">
          <cell r="H818">
            <v>12908250</v>
          </cell>
          <cell r="I818">
            <v>273157.93</v>
          </cell>
          <cell r="J818">
            <v>0</v>
          </cell>
          <cell r="K818">
            <v>273157.93</v>
          </cell>
          <cell r="L818">
            <v>0</v>
          </cell>
          <cell r="M818">
            <v>0</v>
          </cell>
        </row>
        <row r="819">
          <cell r="H819">
            <v>22908250</v>
          </cell>
          <cell r="I819">
            <v>1575466.41</v>
          </cell>
          <cell r="J819">
            <v>0</v>
          </cell>
          <cell r="K819">
            <v>1575466.41</v>
          </cell>
          <cell r="L819">
            <v>0</v>
          </cell>
          <cell r="M819">
            <v>0</v>
          </cell>
        </row>
        <row r="820">
          <cell r="H820">
            <v>12908600</v>
          </cell>
          <cell r="I820">
            <v>29532.95</v>
          </cell>
          <cell r="J820">
            <v>0</v>
          </cell>
          <cell r="K820">
            <v>29532.95</v>
          </cell>
          <cell r="L820">
            <v>0</v>
          </cell>
          <cell r="M820">
            <v>0</v>
          </cell>
        </row>
        <row r="821">
          <cell r="H821">
            <v>22908600</v>
          </cell>
          <cell r="I821">
            <v>207780.15</v>
          </cell>
          <cell r="J821">
            <v>0</v>
          </cell>
          <cell r="K821">
            <v>207780.15</v>
          </cell>
          <cell r="L821">
            <v>0</v>
          </cell>
          <cell r="M821">
            <v>0</v>
          </cell>
        </row>
        <row r="822">
          <cell r="H822">
            <v>12909000</v>
          </cell>
          <cell r="I822">
            <v>155677.68</v>
          </cell>
          <cell r="J822">
            <v>17353.150000000001</v>
          </cell>
          <cell r="K822">
            <v>138324.53</v>
          </cell>
          <cell r="L822">
            <v>0</v>
          </cell>
          <cell r="M822">
            <v>0</v>
          </cell>
        </row>
        <row r="823">
          <cell r="H823">
            <v>22909000</v>
          </cell>
          <cell r="I823">
            <v>427767.53</v>
          </cell>
          <cell r="J823">
            <v>144749.28</v>
          </cell>
          <cell r="K823">
            <v>283018.25</v>
          </cell>
          <cell r="L823">
            <v>0</v>
          </cell>
          <cell r="M823">
            <v>0</v>
          </cell>
        </row>
        <row r="824">
          <cell r="H824">
            <v>12910000</v>
          </cell>
          <cell r="I824">
            <v>2367.16</v>
          </cell>
          <cell r="J824">
            <v>2367.16</v>
          </cell>
          <cell r="K824">
            <v>0</v>
          </cell>
          <cell r="L824">
            <v>0</v>
          </cell>
          <cell r="M824">
            <v>0</v>
          </cell>
        </row>
        <row r="825">
          <cell r="H825">
            <v>22910000</v>
          </cell>
          <cell r="I825">
            <v>45036.15</v>
          </cell>
          <cell r="J825">
            <v>45036.15</v>
          </cell>
          <cell r="K825">
            <v>0</v>
          </cell>
          <cell r="L825">
            <v>0</v>
          </cell>
          <cell r="M825">
            <v>0</v>
          </cell>
        </row>
        <row r="826">
          <cell r="H826">
            <v>12912000</v>
          </cell>
          <cell r="I826">
            <v>2381.94</v>
          </cell>
          <cell r="J826">
            <v>0</v>
          </cell>
          <cell r="K826">
            <v>2381.94</v>
          </cell>
          <cell r="L826">
            <v>0</v>
          </cell>
          <cell r="M826">
            <v>0</v>
          </cell>
        </row>
        <row r="827">
          <cell r="H827">
            <v>22912000</v>
          </cell>
          <cell r="I827">
            <v>2421.7600000000002</v>
          </cell>
          <cell r="J827">
            <v>-1296.73</v>
          </cell>
          <cell r="K827">
            <v>3718.49</v>
          </cell>
          <cell r="L827">
            <v>0</v>
          </cell>
          <cell r="M827">
            <v>0</v>
          </cell>
        </row>
        <row r="828">
          <cell r="H828">
            <v>12913000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</row>
        <row r="829">
          <cell r="H829">
            <v>22913000</v>
          </cell>
          <cell r="I829">
            <v>400</v>
          </cell>
          <cell r="J829">
            <v>0</v>
          </cell>
          <cell r="K829">
            <v>400</v>
          </cell>
          <cell r="L829">
            <v>0</v>
          </cell>
          <cell r="M829">
            <v>0</v>
          </cell>
        </row>
        <row r="830">
          <cell r="H830">
            <v>12920000</v>
          </cell>
          <cell r="I830">
            <v>555486.71</v>
          </cell>
          <cell r="J830">
            <v>547246.05000000005</v>
          </cell>
          <cell r="K830">
            <v>8240.66</v>
          </cell>
          <cell r="L830">
            <v>0</v>
          </cell>
          <cell r="M830">
            <v>0</v>
          </cell>
        </row>
        <row r="831">
          <cell r="H831">
            <v>22920000</v>
          </cell>
          <cell r="I831">
            <v>2697588.6</v>
          </cell>
          <cell r="J831">
            <v>2628315.77</v>
          </cell>
          <cell r="K831">
            <v>69272.83</v>
          </cell>
          <cell r="L831">
            <v>0</v>
          </cell>
          <cell r="M831">
            <v>0</v>
          </cell>
        </row>
        <row r="832">
          <cell r="H832">
            <v>12921000</v>
          </cell>
          <cell r="I832">
            <v>55697.32</v>
          </cell>
          <cell r="J832">
            <v>52357.06</v>
          </cell>
          <cell r="K832">
            <v>3340.26</v>
          </cell>
          <cell r="L832">
            <v>0</v>
          </cell>
          <cell r="M832">
            <v>0</v>
          </cell>
        </row>
        <row r="833">
          <cell r="H833">
            <v>22921000</v>
          </cell>
          <cell r="I833">
            <v>512943.59</v>
          </cell>
          <cell r="J833">
            <v>461161.57</v>
          </cell>
          <cell r="K833">
            <v>51782.02</v>
          </cell>
          <cell r="L833">
            <v>0</v>
          </cell>
          <cell r="M833">
            <v>0</v>
          </cell>
        </row>
        <row r="834">
          <cell r="H834">
            <v>12922000</v>
          </cell>
          <cell r="I834">
            <v>101.32</v>
          </cell>
          <cell r="J834">
            <v>101.32</v>
          </cell>
          <cell r="K834">
            <v>0</v>
          </cell>
          <cell r="L834">
            <v>0</v>
          </cell>
          <cell r="M834">
            <v>0</v>
          </cell>
        </row>
        <row r="835">
          <cell r="H835">
            <v>22922000</v>
          </cell>
          <cell r="I835">
            <v>196.9</v>
          </cell>
          <cell r="J835">
            <v>196.9</v>
          </cell>
          <cell r="K835">
            <v>0</v>
          </cell>
          <cell r="L835">
            <v>0</v>
          </cell>
          <cell r="M835">
            <v>0</v>
          </cell>
        </row>
        <row r="836">
          <cell r="H836">
            <v>12923000</v>
          </cell>
          <cell r="I836">
            <v>213455.98</v>
          </cell>
          <cell r="J836">
            <v>213455.98</v>
          </cell>
          <cell r="K836">
            <v>0</v>
          </cell>
          <cell r="L836">
            <v>0</v>
          </cell>
          <cell r="M836">
            <v>0</v>
          </cell>
        </row>
        <row r="837">
          <cell r="H837">
            <v>22923000</v>
          </cell>
          <cell r="I837">
            <v>1721661.38</v>
          </cell>
          <cell r="J837">
            <v>1706661.38</v>
          </cell>
          <cell r="K837">
            <v>15000</v>
          </cell>
          <cell r="L837">
            <v>0</v>
          </cell>
          <cell r="M837">
            <v>0</v>
          </cell>
        </row>
        <row r="838">
          <cell r="H838">
            <v>12924000</v>
          </cell>
          <cell r="I838">
            <v>13677.03</v>
          </cell>
          <cell r="J838">
            <v>13677.03</v>
          </cell>
          <cell r="K838">
            <v>0</v>
          </cell>
          <cell r="L838">
            <v>0</v>
          </cell>
          <cell r="M838">
            <v>0</v>
          </cell>
        </row>
        <row r="839">
          <cell r="H839">
            <v>22924000</v>
          </cell>
          <cell r="I839">
            <v>130151.88</v>
          </cell>
          <cell r="J839">
            <v>130151.88</v>
          </cell>
          <cell r="K839">
            <v>0</v>
          </cell>
          <cell r="L839">
            <v>0</v>
          </cell>
          <cell r="M839">
            <v>0</v>
          </cell>
        </row>
        <row r="840">
          <cell r="H840">
            <v>12928000</v>
          </cell>
          <cell r="I840">
            <v>-19628.259999999998</v>
          </cell>
          <cell r="J840">
            <v>7368.3</v>
          </cell>
          <cell r="K840">
            <v>-26996.560000000001</v>
          </cell>
          <cell r="L840">
            <v>0</v>
          </cell>
          <cell r="M840">
            <v>0</v>
          </cell>
        </row>
        <row r="841">
          <cell r="H841">
            <v>22928000</v>
          </cell>
          <cell r="I841">
            <v>752308.9</v>
          </cell>
          <cell r="J841">
            <v>123905.12</v>
          </cell>
          <cell r="K841">
            <v>628403.78</v>
          </cell>
          <cell r="L841">
            <v>0</v>
          </cell>
          <cell r="M841">
            <v>0</v>
          </cell>
        </row>
        <row r="842">
          <cell r="H842">
            <v>12931000</v>
          </cell>
          <cell r="I842">
            <v>8199.9699999999993</v>
          </cell>
          <cell r="J842">
            <v>8199.9699999999993</v>
          </cell>
          <cell r="K842">
            <v>0</v>
          </cell>
          <cell r="L842">
            <v>0</v>
          </cell>
          <cell r="M842">
            <v>0</v>
          </cell>
        </row>
        <row r="843">
          <cell r="H843">
            <v>22931000</v>
          </cell>
          <cell r="I843">
            <v>86038.67</v>
          </cell>
          <cell r="J843">
            <v>86038.67</v>
          </cell>
          <cell r="K843">
            <v>0</v>
          </cell>
          <cell r="L843">
            <v>0</v>
          </cell>
          <cell r="M843">
            <v>0</v>
          </cell>
        </row>
        <row r="844">
          <cell r="H844">
            <v>12935000</v>
          </cell>
          <cell r="I844">
            <v>86181.02</v>
          </cell>
          <cell r="J844">
            <v>73198.95</v>
          </cell>
          <cell r="K844">
            <v>12982.07</v>
          </cell>
          <cell r="L844">
            <v>0</v>
          </cell>
          <cell r="M844">
            <v>0</v>
          </cell>
        </row>
        <row r="845">
          <cell r="H845">
            <v>22935000</v>
          </cell>
          <cell r="I845">
            <v>741973.86</v>
          </cell>
          <cell r="J845">
            <v>690878.06</v>
          </cell>
          <cell r="K845">
            <v>51095.8</v>
          </cell>
          <cell r="L845">
            <v>0</v>
          </cell>
          <cell r="M845">
            <v>0</v>
          </cell>
        </row>
        <row r="846">
          <cell r="H846">
            <v>12997000</v>
          </cell>
          <cell r="I846">
            <v>-437814.44</v>
          </cell>
          <cell r="J846">
            <v>0</v>
          </cell>
          <cell r="K846">
            <v>-437814.44</v>
          </cell>
          <cell r="L846">
            <v>0</v>
          </cell>
          <cell r="M846">
            <v>0</v>
          </cell>
        </row>
        <row r="847">
          <cell r="H847">
            <v>22997000</v>
          </cell>
          <cell r="I847">
            <v>-5101219.49</v>
          </cell>
          <cell r="J847">
            <v>0</v>
          </cell>
          <cell r="K847">
            <v>-5101219.49</v>
          </cell>
          <cell r="L847">
            <v>0</v>
          </cell>
          <cell r="M847">
            <v>0</v>
          </cell>
        </row>
        <row r="848">
          <cell r="H848">
            <v>12997001</v>
          </cell>
          <cell r="I848">
            <v>-1198</v>
          </cell>
          <cell r="J848">
            <v>0</v>
          </cell>
          <cell r="K848">
            <v>-1198</v>
          </cell>
          <cell r="L848">
            <v>0</v>
          </cell>
          <cell r="M848">
            <v>0</v>
          </cell>
        </row>
        <row r="849">
          <cell r="H849">
            <v>22997001</v>
          </cell>
          <cell r="I849">
            <v>-14373</v>
          </cell>
          <cell r="J849">
            <v>0</v>
          </cell>
          <cell r="K849">
            <v>-14373</v>
          </cell>
          <cell r="L849">
            <v>0</v>
          </cell>
          <cell r="M849">
            <v>0</v>
          </cell>
        </row>
        <row r="850">
          <cell r="H850">
            <v>12997003</v>
          </cell>
          <cell r="I850">
            <v>27073</v>
          </cell>
          <cell r="J850">
            <v>0</v>
          </cell>
          <cell r="K850">
            <v>27073</v>
          </cell>
          <cell r="L850">
            <v>0</v>
          </cell>
          <cell r="M850">
            <v>0</v>
          </cell>
        </row>
        <row r="851">
          <cell r="H851">
            <v>22997003</v>
          </cell>
          <cell r="I851">
            <v>27073</v>
          </cell>
          <cell r="J851">
            <v>0</v>
          </cell>
          <cell r="K851">
            <v>27073</v>
          </cell>
          <cell r="L851">
            <v>0</v>
          </cell>
          <cell r="M851">
            <v>0</v>
          </cell>
        </row>
        <row r="852">
          <cell r="H852">
            <v>12997008</v>
          </cell>
          <cell r="I852">
            <v>-75375.87</v>
          </cell>
          <cell r="J852">
            <v>0</v>
          </cell>
          <cell r="K852">
            <v>-75375.87</v>
          </cell>
          <cell r="L852">
            <v>0</v>
          </cell>
          <cell r="M852">
            <v>0</v>
          </cell>
        </row>
        <row r="853">
          <cell r="H853">
            <v>22997008</v>
          </cell>
          <cell r="I853">
            <v>1971436.63</v>
          </cell>
          <cell r="J853">
            <v>0</v>
          </cell>
          <cell r="K853">
            <v>1971436.63</v>
          </cell>
          <cell r="L853">
            <v>0</v>
          </cell>
          <cell r="M853">
            <v>0</v>
          </cell>
        </row>
        <row r="854">
          <cell r="H854">
            <v>12997010</v>
          </cell>
          <cell r="I854">
            <v>-354391.95</v>
          </cell>
          <cell r="J854">
            <v>0</v>
          </cell>
          <cell r="K854">
            <v>-354391.95</v>
          </cell>
          <cell r="L854">
            <v>0</v>
          </cell>
          <cell r="M854">
            <v>0</v>
          </cell>
        </row>
        <row r="855">
          <cell r="H855">
            <v>22997010</v>
          </cell>
          <cell r="I855">
            <v>344514.63</v>
          </cell>
          <cell r="J855">
            <v>0</v>
          </cell>
          <cell r="K855">
            <v>344514.63</v>
          </cell>
          <cell r="L855">
            <v>0</v>
          </cell>
          <cell r="M855">
            <v>0</v>
          </cell>
        </row>
        <row r="856">
          <cell r="H856">
            <v>12997012</v>
          </cell>
          <cell r="I856">
            <v>-35977</v>
          </cell>
          <cell r="J856">
            <v>0</v>
          </cell>
          <cell r="K856">
            <v>-35977</v>
          </cell>
          <cell r="L856">
            <v>0</v>
          </cell>
          <cell r="M856">
            <v>0</v>
          </cell>
        </row>
        <row r="857">
          <cell r="H857">
            <v>22997012</v>
          </cell>
          <cell r="I857">
            <v>-431728</v>
          </cell>
          <cell r="J857">
            <v>0</v>
          </cell>
          <cell r="K857">
            <v>-431728</v>
          </cell>
          <cell r="L857">
            <v>0</v>
          </cell>
          <cell r="M857">
            <v>0</v>
          </cell>
        </row>
        <row r="858">
          <cell r="H858">
            <v>12997015</v>
          </cell>
          <cell r="I858">
            <v>-3385.71</v>
          </cell>
          <cell r="J858">
            <v>0</v>
          </cell>
          <cell r="K858">
            <v>-3385.71</v>
          </cell>
          <cell r="L858">
            <v>0</v>
          </cell>
          <cell r="M858">
            <v>0</v>
          </cell>
        </row>
        <row r="859">
          <cell r="H859">
            <v>22997015</v>
          </cell>
          <cell r="I859">
            <v>-35482.800000000003</v>
          </cell>
          <cell r="J859">
            <v>0</v>
          </cell>
          <cell r="K859">
            <v>-35482.800000000003</v>
          </cell>
          <cell r="L859">
            <v>0</v>
          </cell>
          <cell r="M859">
            <v>0</v>
          </cell>
        </row>
        <row r="860">
          <cell r="H860">
            <v>12997026</v>
          </cell>
          <cell r="I860">
            <v>64042.5</v>
          </cell>
          <cell r="J860">
            <v>0</v>
          </cell>
          <cell r="K860">
            <v>64042.5</v>
          </cell>
          <cell r="L860">
            <v>0</v>
          </cell>
          <cell r="M860">
            <v>0</v>
          </cell>
        </row>
        <row r="861">
          <cell r="H861">
            <v>22997026</v>
          </cell>
          <cell r="I861">
            <v>768510</v>
          </cell>
          <cell r="J861">
            <v>0</v>
          </cell>
          <cell r="K861">
            <v>768510</v>
          </cell>
          <cell r="L861">
            <v>0</v>
          </cell>
          <cell r="M861">
            <v>0</v>
          </cell>
        </row>
        <row r="862">
          <cell r="H862">
            <v>12997027</v>
          </cell>
          <cell r="I862">
            <v>14966.31</v>
          </cell>
          <cell r="J862">
            <v>0</v>
          </cell>
          <cell r="K862">
            <v>14966.31</v>
          </cell>
          <cell r="L862">
            <v>0</v>
          </cell>
          <cell r="M862">
            <v>0</v>
          </cell>
        </row>
        <row r="863">
          <cell r="H863">
            <v>22997027</v>
          </cell>
          <cell r="I863">
            <v>-10970.51</v>
          </cell>
          <cell r="J863">
            <v>0</v>
          </cell>
          <cell r="K863">
            <v>-10970.51</v>
          </cell>
          <cell r="L863">
            <v>0</v>
          </cell>
          <cell r="M863">
            <v>0</v>
          </cell>
        </row>
        <row r="864">
          <cell r="H864">
            <v>12997030</v>
          </cell>
          <cell r="I864">
            <v>-347603</v>
          </cell>
          <cell r="J864">
            <v>0</v>
          </cell>
          <cell r="K864">
            <v>-347603</v>
          </cell>
          <cell r="L864">
            <v>0</v>
          </cell>
          <cell r="M864">
            <v>0</v>
          </cell>
        </row>
        <row r="865">
          <cell r="H865">
            <v>22997030</v>
          </cell>
          <cell r="I865">
            <v>-755285</v>
          </cell>
          <cell r="J865">
            <v>0</v>
          </cell>
          <cell r="K865">
            <v>-755285</v>
          </cell>
          <cell r="L865">
            <v>0</v>
          </cell>
          <cell r="M865">
            <v>0</v>
          </cell>
        </row>
        <row r="866">
          <cell r="H866">
            <v>12997032</v>
          </cell>
          <cell r="I866">
            <v>-6135.01</v>
          </cell>
          <cell r="J866">
            <v>0</v>
          </cell>
          <cell r="K866">
            <v>-6135.01</v>
          </cell>
          <cell r="L866">
            <v>0</v>
          </cell>
          <cell r="M866">
            <v>0</v>
          </cell>
        </row>
        <row r="867">
          <cell r="H867">
            <v>22997032</v>
          </cell>
          <cell r="I867">
            <v>-74678.2</v>
          </cell>
          <cell r="J867">
            <v>0</v>
          </cell>
          <cell r="K867">
            <v>-74678.2</v>
          </cell>
          <cell r="L867">
            <v>0</v>
          </cell>
          <cell r="M867">
            <v>0</v>
          </cell>
        </row>
        <row r="868">
          <cell r="H868">
            <v>12997035</v>
          </cell>
          <cell r="I868">
            <v>-8541.17</v>
          </cell>
          <cell r="J868">
            <v>0</v>
          </cell>
          <cell r="K868">
            <v>-8541.17</v>
          </cell>
          <cell r="L868">
            <v>0</v>
          </cell>
          <cell r="M868">
            <v>0</v>
          </cell>
        </row>
        <row r="869">
          <cell r="H869">
            <v>22997035</v>
          </cell>
          <cell r="I869">
            <v>-102494.04</v>
          </cell>
          <cell r="J869">
            <v>0</v>
          </cell>
          <cell r="K869">
            <v>-102494.04</v>
          </cell>
          <cell r="L869">
            <v>0</v>
          </cell>
          <cell r="M869">
            <v>0</v>
          </cell>
        </row>
        <row r="870">
          <cell r="H870">
            <v>12997048</v>
          </cell>
          <cell r="I870">
            <v>4313.53</v>
          </cell>
          <cell r="J870">
            <v>0</v>
          </cell>
          <cell r="K870">
            <v>4313.53</v>
          </cell>
          <cell r="L870">
            <v>0</v>
          </cell>
          <cell r="M870">
            <v>0</v>
          </cell>
        </row>
        <row r="871">
          <cell r="H871">
            <v>22997048</v>
          </cell>
          <cell r="I871">
            <v>40288.370000000003</v>
          </cell>
          <cell r="J871">
            <v>0</v>
          </cell>
          <cell r="K871">
            <v>40288.370000000003</v>
          </cell>
          <cell r="L871">
            <v>0</v>
          </cell>
          <cell r="M871">
            <v>0</v>
          </cell>
        </row>
        <row r="872">
          <cell r="H872">
            <v>12997049</v>
          </cell>
          <cell r="I872">
            <v>1659965</v>
          </cell>
          <cell r="J872">
            <v>0</v>
          </cell>
          <cell r="K872">
            <v>1659965</v>
          </cell>
          <cell r="L872">
            <v>0</v>
          </cell>
          <cell r="M872">
            <v>0</v>
          </cell>
        </row>
        <row r="873">
          <cell r="H873">
            <v>22997049</v>
          </cell>
          <cell r="I873">
            <v>19919581.300000001</v>
          </cell>
          <cell r="J873">
            <v>0</v>
          </cell>
          <cell r="K873">
            <v>19919581.300000001</v>
          </cell>
          <cell r="L873">
            <v>0</v>
          </cell>
          <cell r="M873">
            <v>0</v>
          </cell>
        </row>
        <row r="874">
          <cell r="H874">
            <v>12997057</v>
          </cell>
          <cell r="I874">
            <v>-363315</v>
          </cell>
          <cell r="J874">
            <v>0</v>
          </cell>
          <cell r="K874">
            <v>-363315</v>
          </cell>
          <cell r="L874">
            <v>0</v>
          </cell>
          <cell r="M874">
            <v>0</v>
          </cell>
        </row>
        <row r="875">
          <cell r="H875">
            <v>22997057</v>
          </cell>
          <cell r="I875">
            <v>-4335081</v>
          </cell>
          <cell r="J875">
            <v>0</v>
          </cell>
          <cell r="K875">
            <v>-4335081</v>
          </cell>
          <cell r="L875">
            <v>0</v>
          </cell>
          <cell r="M875">
            <v>0</v>
          </cell>
        </row>
        <row r="876">
          <cell r="H876">
            <v>12997071</v>
          </cell>
          <cell r="I876">
            <v>21876.52</v>
          </cell>
          <cell r="J876">
            <v>0</v>
          </cell>
          <cell r="K876">
            <v>21876.52</v>
          </cell>
          <cell r="L876">
            <v>0</v>
          </cell>
          <cell r="M876">
            <v>0</v>
          </cell>
        </row>
        <row r="877">
          <cell r="H877">
            <v>22997071</v>
          </cell>
          <cell r="I877">
            <v>-134604.48000000001</v>
          </cell>
          <cell r="J877">
            <v>0</v>
          </cell>
          <cell r="K877">
            <v>-134604.48000000001</v>
          </cell>
          <cell r="L877">
            <v>0</v>
          </cell>
          <cell r="M877">
            <v>0</v>
          </cell>
        </row>
        <row r="878">
          <cell r="H878">
            <v>12997081</v>
          </cell>
          <cell r="I878">
            <v>9887.16</v>
          </cell>
          <cell r="J878">
            <v>0</v>
          </cell>
          <cell r="K878">
            <v>9887.16</v>
          </cell>
          <cell r="L878">
            <v>0</v>
          </cell>
          <cell r="M878">
            <v>0</v>
          </cell>
        </row>
        <row r="879">
          <cell r="H879">
            <v>22997081</v>
          </cell>
          <cell r="I879">
            <v>-32629.09</v>
          </cell>
          <cell r="J879">
            <v>0</v>
          </cell>
          <cell r="K879">
            <v>-32629.09</v>
          </cell>
          <cell r="L879">
            <v>0</v>
          </cell>
          <cell r="M879">
            <v>0</v>
          </cell>
        </row>
        <row r="880">
          <cell r="H880">
            <v>12997082</v>
          </cell>
          <cell r="I880">
            <v>-4423.5</v>
          </cell>
          <cell r="J880">
            <v>0</v>
          </cell>
          <cell r="K880">
            <v>-4423.5</v>
          </cell>
          <cell r="L880">
            <v>0</v>
          </cell>
          <cell r="M880">
            <v>0</v>
          </cell>
        </row>
        <row r="881">
          <cell r="H881">
            <v>22997082</v>
          </cell>
          <cell r="I881">
            <v>-35342.53</v>
          </cell>
          <cell r="J881">
            <v>0</v>
          </cell>
          <cell r="K881">
            <v>-35342.53</v>
          </cell>
          <cell r="L881">
            <v>0</v>
          </cell>
          <cell r="M881">
            <v>0</v>
          </cell>
        </row>
        <row r="882">
          <cell r="H882">
            <v>12997083</v>
          </cell>
          <cell r="I882">
            <v>-16367.67</v>
          </cell>
          <cell r="J882">
            <v>0</v>
          </cell>
          <cell r="K882">
            <v>-16367.67</v>
          </cell>
          <cell r="L882">
            <v>0</v>
          </cell>
          <cell r="M882">
            <v>0</v>
          </cell>
        </row>
        <row r="883">
          <cell r="H883">
            <v>22997083</v>
          </cell>
          <cell r="I883">
            <v>-47666.57</v>
          </cell>
          <cell r="J883">
            <v>0</v>
          </cell>
          <cell r="K883">
            <v>-47666.57</v>
          </cell>
          <cell r="L883">
            <v>0</v>
          </cell>
          <cell r="M883">
            <v>0</v>
          </cell>
        </row>
        <row r="884">
          <cell r="H884">
            <v>12997085</v>
          </cell>
          <cell r="I884">
            <v>8534.83</v>
          </cell>
          <cell r="J884">
            <v>0</v>
          </cell>
          <cell r="K884">
            <v>8534.83</v>
          </cell>
          <cell r="L884">
            <v>0</v>
          </cell>
          <cell r="M884">
            <v>0</v>
          </cell>
        </row>
        <row r="885">
          <cell r="H885">
            <v>22997085</v>
          </cell>
          <cell r="I885">
            <v>37293.050000000003</v>
          </cell>
          <cell r="J885">
            <v>0</v>
          </cell>
          <cell r="K885">
            <v>37293.050000000003</v>
          </cell>
          <cell r="L885">
            <v>0</v>
          </cell>
          <cell r="M885">
            <v>0</v>
          </cell>
        </row>
        <row r="886">
          <cell r="H886">
            <v>12997086</v>
          </cell>
          <cell r="I886">
            <v>1304041.08</v>
          </cell>
          <cell r="J886">
            <v>0</v>
          </cell>
          <cell r="K886">
            <v>1304041.08</v>
          </cell>
          <cell r="L886">
            <v>0</v>
          </cell>
          <cell r="M886">
            <v>0</v>
          </cell>
        </row>
        <row r="887">
          <cell r="H887">
            <v>22997086</v>
          </cell>
          <cell r="I887">
            <v>301107.90999999997</v>
          </cell>
          <cell r="J887">
            <v>0</v>
          </cell>
          <cell r="K887">
            <v>301107.90999999997</v>
          </cell>
          <cell r="L887">
            <v>0</v>
          </cell>
          <cell r="M887">
            <v>0</v>
          </cell>
        </row>
        <row r="888">
          <cell r="H888">
            <v>12997087</v>
          </cell>
          <cell r="I888">
            <v>935076.27</v>
          </cell>
          <cell r="J888">
            <v>0</v>
          </cell>
          <cell r="K888">
            <v>935076.27</v>
          </cell>
          <cell r="L888">
            <v>0</v>
          </cell>
          <cell r="M888">
            <v>0</v>
          </cell>
        </row>
        <row r="889">
          <cell r="H889">
            <v>22997087</v>
          </cell>
          <cell r="I889">
            <v>900994.7</v>
          </cell>
          <cell r="J889">
            <v>0</v>
          </cell>
          <cell r="K889">
            <v>900994.7</v>
          </cell>
          <cell r="L889">
            <v>0</v>
          </cell>
          <cell r="M889">
            <v>0</v>
          </cell>
        </row>
        <row r="890">
          <cell r="H890" t="str">
            <v>10403X10</v>
          </cell>
          <cell r="I890">
            <v>876566.88</v>
          </cell>
          <cell r="J890">
            <v>876566.88</v>
          </cell>
          <cell r="K890">
            <v>0</v>
          </cell>
          <cell r="L890">
            <v>0</v>
          </cell>
          <cell r="M890">
            <v>0</v>
          </cell>
        </row>
        <row r="891">
          <cell r="H891" t="str">
            <v>20403X10</v>
          </cell>
          <cell r="I891">
            <v>10491685.01</v>
          </cell>
          <cell r="J891">
            <v>10491685.01</v>
          </cell>
          <cell r="K891">
            <v>0</v>
          </cell>
          <cell r="L891">
            <v>0</v>
          </cell>
          <cell r="M891">
            <v>0</v>
          </cell>
        </row>
        <row r="892">
          <cell r="H892" t="str">
            <v>10403X20</v>
          </cell>
          <cell r="I892">
            <v>714520.32</v>
          </cell>
          <cell r="J892">
            <v>714520.32</v>
          </cell>
          <cell r="K892">
            <v>0</v>
          </cell>
          <cell r="L892">
            <v>0</v>
          </cell>
          <cell r="M892">
            <v>0</v>
          </cell>
        </row>
        <row r="893">
          <cell r="H893" t="str">
            <v>20403X20</v>
          </cell>
          <cell r="I893">
            <v>8447345.8200000003</v>
          </cell>
          <cell r="J893">
            <v>8447345.8200000003</v>
          </cell>
          <cell r="K893">
            <v>0</v>
          </cell>
          <cell r="L893">
            <v>0</v>
          </cell>
          <cell r="M893">
            <v>0</v>
          </cell>
        </row>
        <row r="894">
          <cell r="H894" t="str">
            <v>10403X30</v>
          </cell>
          <cell r="I894">
            <v>746199.67</v>
          </cell>
          <cell r="J894">
            <v>746199.67</v>
          </cell>
          <cell r="K894">
            <v>0</v>
          </cell>
          <cell r="L894">
            <v>0</v>
          </cell>
          <cell r="M894">
            <v>0</v>
          </cell>
        </row>
        <row r="895">
          <cell r="H895" t="str">
            <v>20403X30</v>
          </cell>
          <cell r="I895">
            <v>8974310.6799999997</v>
          </cell>
          <cell r="J895">
            <v>8974310.6799999997</v>
          </cell>
          <cell r="K895">
            <v>0</v>
          </cell>
          <cell r="L895">
            <v>0</v>
          </cell>
          <cell r="M895">
            <v>0</v>
          </cell>
        </row>
        <row r="896">
          <cell r="H896" t="str">
            <v>10403X40</v>
          </cell>
          <cell r="I896">
            <v>835120.16</v>
          </cell>
          <cell r="J896">
            <v>835120.16</v>
          </cell>
          <cell r="K896">
            <v>0</v>
          </cell>
          <cell r="L896">
            <v>0</v>
          </cell>
          <cell r="M896">
            <v>0</v>
          </cell>
        </row>
        <row r="897">
          <cell r="H897" t="str">
            <v>20403X40</v>
          </cell>
          <cell r="I897">
            <v>9750936.9499999993</v>
          </cell>
          <cell r="J897">
            <v>9750936.9499999993</v>
          </cell>
          <cell r="K897">
            <v>0</v>
          </cell>
          <cell r="L897">
            <v>0</v>
          </cell>
          <cell r="M897">
            <v>0</v>
          </cell>
        </row>
        <row r="898">
          <cell r="H898" t="str">
            <v>10403X50</v>
          </cell>
          <cell r="I898">
            <v>2431628.19</v>
          </cell>
          <cell r="J898">
            <v>429.18</v>
          </cell>
          <cell r="K898">
            <v>1556476.24</v>
          </cell>
          <cell r="L898">
            <v>874722.77</v>
          </cell>
          <cell r="M898">
            <v>0</v>
          </cell>
        </row>
        <row r="899">
          <cell r="H899" t="str">
            <v>20403X50</v>
          </cell>
          <cell r="I899">
            <v>28359277.93</v>
          </cell>
          <cell r="J899">
            <v>5150.16</v>
          </cell>
          <cell r="K899">
            <v>18061112.890000001</v>
          </cell>
          <cell r="L899">
            <v>10293014.880000001</v>
          </cell>
          <cell r="M899">
            <v>0</v>
          </cell>
        </row>
        <row r="900">
          <cell r="H900" t="str">
            <v>10403X60</v>
          </cell>
          <cell r="I900">
            <v>250249.9</v>
          </cell>
          <cell r="J900">
            <v>196499.73</v>
          </cell>
          <cell r="K900">
            <v>36738.04</v>
          </cell>
          <cell r="L900">
            <v>17012.13</v>
          </cell>
          <cell r="M900">
            <v>0</v>
          </cell>
        </row>
        <row r="901">
          <cell r="H901" t="str">
            <v>20403X60</v>
          </cell>
          <cell r="I901">
            <v>2858341.3</v>
          </cell>
          <cell r="J901">
            <v>2219945.02</v>
          </cell>
          <cell r="K901">
            <v>444809.23</v>
          </cell>
          <cell r="L901">
            <v>193587.05</v>
          </cell>
          <cell r="M901">
            <v>0</v>
          </cell>
        </row>
        <row r="902">
          <cell r="H902" t="str">
            <v>10403X70</v>
          </cell>
          <cell r="I902">
            <v>10525.61</v>
          </cell>
          <cell r="J902">
            <v>4823.6000000000004</v>
          </cell>
          <cell r="K902">
            <v>3470.47</v>
          </cell>
          <cell r="L902">
            <v>2231.54</v>
          </cell>
          <cell r="M902">
            <v>0</v>
          </cell>
        </row>
        <row r="903">
          <cell r="H903" t="str">
            <v>20403X70</v>
          </cell>
          <cell r="I903">
            <v>121417.59</v>
          </cell>
          <cell r="J903">
            <v>55244.15</v>
          </cell>
          <cell r="K903">
            <v>40067.22</v>
          </cell>
          <cell r="L903">
            <v>26106.22</v>
          </cell>
          <cell r="M903">
            <v>0</v>
          </cell>
        </row>
        <row r="904">
          <cell r="H904" t="str">
            <v>10404X20</v>
          </cell>
          <cell r="I904">
            <v>78054.42</v>
          </cell>
          <cell r="J904">
            <v>76117.2</v>
          </cell>
          <cell r="K904">
            <v>1937.22</v>
          </cell>
          <cell r="L904">
            <v>0</v>
          </cell>
          <cell r="M904">
            <v>0</v>
          </cell>
        </row>
        <row r="905">
          <cell r="H905" t="str">
            <v>20404X20</v>
          </cell>
          <cell r="I905">
            <v>932410.59</v>
          </cell>
          <cell r="J905">
            <v>913400.18</v>
          </cell>
          <cell r="K905">
            <v>19010.41</v>
          </cell>
          <cell r="L905">
            <v>0</v>
          </cell>
          <cell r="M905">
            <v>0</v>
          </cell>
        </row>
        <row r="906">
          <cell r="H906" t="str">
            <v>10404X30</v>
          </cell>
          <cell r="I906">
            <v>8198.9699999999993</v>
          </cell>
          <cell r="J906">
            <v>7966.88</v>
          </cell>
          <cell r="K906">
            <v>232.09</v>
          </cell>
          <cell r="L906">
            <v>0</v>
          </cell>
          <cell r="M906">
            <v>0</v>
          </cell>
        </row>
        <row r="907">
          <cell r="H907" t="str">
            <v>20404X30</v>
          </cell>
          <cell r="I907">
            <v>97843.89</v>
          </cell>
          <cell r="J907">
            <v>95058.81</v>
          </cell>
          <cell r="K907">
            <v>2785.08</v>
          </cell>
          <cell r="L907">
            <v>0</v>
          </cell>
          <cell r="M907">
            <v>0</v>
          </cell>
        </row>
        <row r="908">
          <cell r="H908" t="str">
            <v>10404X31</v>
          </cell>
          <cell r="I908">
            <v>15334.71</v>
          </cell>
          <cell r="J908">
            <v>13080.68</v>
          </cell>
          <cell r="K908">
            <v>2254.0300000000002</v>
          </cell>
          <cell r="L908">
            <v>0</v>
          </cell>
          <cell r="M908">
            <v>0</v>
          </cell>
        </row>
        <row r="909">
          <cell r="H909" t="str">
            <v>20404X31</v>
          </cell>
          <cell r="I909">
            <v>160382.46</v>
          </cell>
          <cell r="J909">
            <v>156380.29</v>
          </cell>
          <cell r="K909">
            <v>4002.17</v>
          </cell>
          <cell r="L909">
            <v>0</v>
          </cell>
          <cell r="M909">
            <v>0</v>
          </cell>
        </row>
        <row r="910">
          <cell r="H910" t="str">
            <v>10404X32</v>
          </cell>
          <cell r="I910">
            <v>4266.88</v>
          </cell>
          <cell r="J910">
            <v>4266.88</v>
          </cell>
          <cell r="K910">
            <v>0</v>
          </cell>
          <cell r="L910">
            <v>0</v>
          </cell>
          <cell r="M910">
            <v>0</v>
          </cell>
        </row>
        <row r="911">
          <cell r="H911" t="str">
            <v>20404X32</v>
          </cell>
          <cell r="I911">
            <v>86494.09</v>
          </cell>
          <cell r="J911">
            <v>86494.09</v>
          </cell>
          <cell r="K911">
            <v>0</v>
          </cell>
          <cell r="L911">
            <v>0</v>
          </cell>
          <cell r="M911">
            <v>0</v>
          </cell>
        </row>
        <row r="912">
          <cell r="H912" t="str">
            <v>11403X50</v>
          </cell>
          <cell r="I912">
            <v>833559.09</v>
          </cell>
          <cell r="J912">
            <v>4129.0200000000004</v>
          </cell>
          <cell r="K912">
            <v>536386.77</v>
          </cell>
          <cell r="L912">
            <v>293043.3</v>
          </cell>
          <cell r="M912">
            <v>0</v>
          </cell>
        </row>
        <row r="913">
          <cell r="H913" t="str">
            <v>21403X50</v>
          </cell>
          <cell r="I913">
            <v>9815371.3100000005</v>
          </cell>
          <cell r="J913">
            <v>49548.24</v>
          </cell>
          <cell r="K913">
            <v>6309282.5700000003</v>
          </cell>
          <cell r="L913">
            <v>3456540.5</v>
          </cell>
          <cell r="M913">
            <v>0</v>
          </cell>
        </row>
        <row r="914">
          <cell r="H914" t="str">
            <v>11403X60</v>
          </cell>
          <cell r="I914">
            <v>25075.01</v>
          </cell>
          <cell r="J914">
            <v>2368.14</v>
          </cell>
          <cell r="K914">
            <v>17538.23</v>
          </cell>
          <cell r="L914">
            <v>5168.6400000000003</v>
          </cell>
          <cell r="M914">
            <v>0</v>
          </cell>
        </row>
        <row r="915">
          <cell r="H915" t="str">
            <v>21403X60</v>
          </cell>
          <cell r="I915">
            <v>282177.42</v>
          </cell>
          <cell r="J915">
            <v>28193.73</v>
          </cell>
          <cell r="K915">
            <v>192979.65</v>
          </cell>
          <cell r="L915">
            <v>61004.04</v>
          </cell>
          <cell r="M915">
            <v>0</v>
          </cell>
        </row>
        <row r="916">
          <cell r="H916" t="str">
            <v>11403X70</v>
          </cell>
          <cell r="I916">
            <v>2311.7600000000002</v>
          </cell>
          <cell r="J916">
            <v>228.84</v>
          </cell>
          <cell r="K916">
            <v>1393.98</v>
          </cell>
          <cell r="L916">
            <v>688.94</v>
          </cell>
          <cell r="M916">
            <v>0</v>
          </cell>
        </row>
        <row r="917">
          <cell r="H917" t="str">
            <v>21403X70</v>
          </cell>
          <cell r="I917">
            <v>27684.54</v>
          </cell>
          <cell r="J917">
            <v>2548</v>
          </cell>
          <cell r="K917">
            <v>16561.59</v>
          </cell>
          <cell r="L917">
            <v>8574.9500000000007</v>
          </cell>
          <cell r="M917">
            <v>0</v>
          </cell>
        </row>
        <row r="918">
          <cell r="H918" t="str">
            <v>11403X80</v>
          </cell>
          <cell r="I918">
            <v>43117.01</v>
          </cell>
          <cell r="J918">
            <v>43117.01</v>
          </cell>
          <cell r="K918">
            <v>0</v>
          </cell>
          <cell r="L918">
            <v>0</v>
          </cell>
          <cell r="M918">
            <v>0</v>
          </cell>
        </row>
        <row r="919">
          <cell r="H919" t="str">
            <v>21403X80</v>
          </cell>
          <cell r="I919">
            <v>501804.82</v>
          </cell>
          <cell r="J919">
            <v>501804.82</v>
          </cell>
          <cell r="K919">
            <v>0</v>
          </cell>
          <cell r="L919">
            <v>0</v>
          </cell>
          <cell r="M919">
            <v>0</v>
          </cell>
        </row>
        <row r="920">
          <cell r="H920" t="str">
            <v>11404X30</v>
          </cell>
          <cell r="I920">
            <v>2242.91</v>
          </cell>
          <cell r="J920">
            <v>0</v>
          </cell>
          <cell r="K920">
            <v>1924.17</v>
          </cell>
          <cell r="L920">
            <v>318.74</v>
          </cell>
          <cell r="M920">
            <v>0</v>
          </cell>
        </row>
        <row r="921">
          <cell r="H921" t="str">
            <v>21404X30</v>
          </cell>
          <cell r="I921">
            <v>20376.650000000001</v>
          </cell>
          <cell r="J921">
            <v>0</v>
          </cell>
          <cell r="K921">
            <v>16552.21</v>
          </cell>
          <cell r="L921">
            <v>3824.44</v>
          </cell>
          <cell r="M921">
            <v>0</v>
          </cell>
        </row>
        <row r="922">
          <cell r="H922" t="str">
            <v>11404X32</v>
          </cell>
          <cell r="I922">
            <v>322.27999999999997</v>
          </cell>
          <cell r="J922">
            <v>322.27999999999997</v>
          </cell>
          <cell r="K922">
            <v>0</v>
          </cell>
          <cell r="L922">
            <v>0</v>
          </cell>
          <cell r="M922">
            <v>0</v>
          </cell>
        </row>
        <row r="923">
          <cell r="H923" t="str">
            <v>21404X32</v>
          </cell>
          <cell r="I923">
            <v>3800.49</v>
          </cell>
          <cell r="J923">
            <v>3800.49</v>
          </cell>
          <cell r="K923">
            <v>0</v>
          </cell>
          <cell r="L923">
            <v>0</v>
          </cell>
          <cell r="M923">
            <v>0</v>
          </cell>
        </row>
        <row r="924">
          <cell r="H924" t="str">
            <v>11404X40</v>
          </cell>
          <cell r="I924">
            <v>18.940000000000001</v>
          </cell>
          <cell r="J924">
            <v>18.940000000000001</v>
          </cell>
          <cell r="K924">
            <v>0</v>
          </cell>
          <cell r="L924">
            <v>0</v>
          </cell>
          <cell r="M924">
            <v>0</v>
          </cell>
        </row>
        <row r="925">
          <cell r="H925" t="str">
            <v>21404X40</v>
          </cell>
          <cell r="I925">
            <v>227.28</v>
          </cell>
          <cell r="J925">
            <v>227.28</v>
          </cell>
          <cell r="K925">
            <v>0</v>
          </cell>
          <cell r="L925">
            <v>0</v>
          </cell>
          <cell r="M925">
            <v>0</v>
          </cell>
        </row>
        <row r="926">
          <cell r="H926" t="str">
            <v>12403X50</v>
          </cell>
          <cell r="I926">
            <v>296293.34000000003</v>
          </cell>
          <cell r="J926">
            <v>0</v>
          </cell>
          <cell r="K926">
            <v>296293.34000000003</v>
          </cell>
          <cell r="L926">
            <v>0</v>
          </cell>
          <cell r="M926">
            <v>0</v>
          </cell>
        </row>
        <row r="927">
          <cell r="H927" t="str">
            <v>22403X50</v>
          </cell>
          <cell r="I927">
            <v>3481138.64</v>
          </cell>
          <cell r="J927">
            <v>0</v>
          </cell>
          <cell r="K927">
            <v>3481138.64</v>
          </cell>
          <cell r="L927">
            <v>0</v>
          </cell>
          <cell r="M927">
            <v>0</v>
          </cell>
        </row>
        <row r="928">
          <cell r="H928" t="str">
            <v>12403X60</v>
          </cell>
          <cell r="I928">
            <v>18633.560000000001</v>
          </cell>
          <cell r="J928">
            <v>0</v>
          </cell>
          <cell r="K928">
            <v>18633.560000000001</v>
          </cell>
          <cell r="L928">
            <v>0</v>
          </cell>
          <cell r="M928">
            <v>0</v>
          </cell>
        </row>
        <row r="929">
          <cell r="H929" t="str">
            <v>22403X60</v>
          </cell>
          <cell r="I929">
            <v>213187.82</v>
          </cell>
          <cell r="J929">
            <v>0</v>
          </cell>
          <cell r="K929">
            <v>213187.82</v>
          </cell>
          <cell r="L929">
            <v>0</v>
          </cell>
          <cell r="M929">
            <v>0</v>
          </cell>
        </row>
        <row r="930">
          <cell r="H930" t="str">
            <v>12403X70</v>
          </cell>
          <cell r="I930">
            <v>92.11</v>
          </cell>
          <cell r="J930">
            <v>0</v>
          </cell>
          <cell r="K930">
            <v>92.11</v>
          </cell>
          <cell r="L930">
            <v>0</v>
          </cell>
          <cell r="M930">
            <v>0</v>
          </cell>
        </row>
        <row r="931">
          <cell r="H931" t="str">
            <v>22403X70</v>
          </cell>
          <cell r="I931">
            <v>966.97</v>
          </cell>
          <cell r="J931">
            <v>0</v>
          </cell>
          <cell r="K931">
            <v>966.97</v>
          </cell>
          <cell r="L931">
            <v>0</v>
          </cell>
          <cell r="M931">
            <v>0</v>
          </cell>
        </row>
        <row r="932">
          <cell r="H932" t="str">
            <v>12403X80</v>
          </cell>
          <cell r="I932">
            <v>6264.35</v>
          </cell>
          <cell r="J932">
            <v>0</v>
          </cell>
          <cell r="K932">
            <v>6264.35</v>
          </cell>
          <cell r="L932">
            <v>0</v>
          </cell>
          <cell r="M932">
            <v>0</v>
          </cell>
        </row>
        <row r="933">
          <cell r="H933" t="str">
            <v>22403X80</v>
          </cell>
          <cell r="I933">
            <v>78872.320000000007</v>
          </cell>
          <cell r="J933">
            <v>0</v>
          </cell>
          <cell r="K933">
            <v>78872.320000000007</v>
          </cell>
          <cell r="L933">
            <v>0</v>
          </cell>
          <cell r="M933">
            <v>0</v>
          </cell>
        </row>
        <row r="934">
          <cell r="H934" t="str">
            <v>12403X90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</row>
        <row r="935">
          <cell r="H935" t="str">
            <v>22403X90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</row>
        <row r="936">
          <cell r="H936" t="str">
            <v>12404X30</v>
          </cell>
          <cell r="I936">
            <v>647.70000000000005</v>
          </cell>
          <cell r="J936">
            <v>0</v>
          </cell>
          <cell r="K936">
            <v>647.70000000000005</v>
          </cell>
          <cell r="L936">
            <v>0</v>
          </cell>
          <cell r="M936">
            <v>0</v>
          </cell>
        </row>
        <row r="937">
          <cell r="H937" t="str">
            <v>22404X30</v>
          </cell>
          <cell r="I937">
            <v>7772.4</v>
          </cell>
          <cell r="J937">
            <v>0</v>
          </cell>
          <cell r="K937">
            <v>7772.4</v>
          </cell>
          <cell r="L937">
            <v>0</v>
          </cell>
          <cell r="M937">
            <v>0</v>
          </cell>
        </row>
        <row r="938">
          <cell r="H938" t="str">
            <v>12404X31</v>
          </cell>
          <cell r="I938">
            <v>774</v>
          </cell>
          <cell r="J938">
            <v>0</v>
          </cell>
          <cell r="K938">
            <v>774</v>
          </cell>
          <cell r="L938">
            <v>0</v>
          </cell>
          <cell r="M938">
            <v>0</v>
          </cell>
        </row>
        <row r="939">
          <cell r="H939" t="str">
            <v>22404X31</v>
          </cell>
          <cell r="I939">
            <v>9288</v>
          </cell>
          <cell r="J939">
            <v>0</v>
          </cell>
          <cell r="K939">
            <v>9288</v>
          </cell>
          <cell r="L939">
            <v>0</v>
          </cell>
          <cell r="M939">
            <v>0</v>
          </cell>
        </row>
        <row r="940">
          <cell r="H940" t="str">
            <v>12404X32</v>
          </cell>
          <cell r="I940">
            <v>20.51</v>
          </cell>
          <cell r="J940">
            <v>0</v>
          </cell>
          <cell r="K940">
            <v>20.51</v>
          </cell>
          <cell r="L940">
            <v>0</v>
          </cell>
          <cell r="M940">
            <v>0</v>
          </cell>
        </row>
        <row r="941">
          <cell r="H941" t="str">
            <v>22404X32</v>
          </cell>
          <cell r="I941">
            <v>238.99</v>
          </cell>
          <cell r="J941">
            <v>0</v>
          </cell>
          <cell r="K941">
            <v>238.99</v>
          </cell>
          <cell r="L941">
            <v>0</v>
          </cell>
          <cell r="M941">
            <v>0</v>
          </cell>
        </row>
        <row r="942">
          <cell r="H942" t="str">
            <v>12404X50</v>
          </cell>
          <cell r="I942">
            <v>403.22</v>
          </cell>
          <cell r="J942">
            <v>0</v>
          </cell>
          <cell r="K942">
            <v>403.22</v>
          </cell>
          <cell r="L942">
            <v>0</v>
          </cell>
          <cell r="M942">
            <v>0</v>
          </cell>
        </row>
        <row r="943">
          <cell r="H943" t="str">
            <v>22404X50</v>
          </cell>
          <cell r="I943">
            <v>4838.6400000000003</v>
          </cell>
          <cell r="J943">
            <v>0</v>
          </cell>
          <cell r="K943">
            <v>4838.6400000000003</v>
          </cell>
          <cell r="L943">
            <v>0</v>
          </cell>
          <cell r="M943">
            <v>0</v>
          </cell>
        </row>
        <row r="944">
          <cell r="H944" t="str">
            <v>17403X60</v>
          </cell>
          <cell r="I944">
            <v>693729.78</v>
          </cell>
          <cell r="J944">
            <v>693729.78</v>
          </cell>
          <cell r="K944">
            <v>0</v>
          </cell>
          <cell r="L944">
            <v>0</v>
          </cell>
          <cell r="M944">
            <v>0</v>
          </cell>
        </row>
        <row r="945">
          <cell r="H945" t="str">
            <v>27403X60</v>
          </cell>
          <cell r="I945">
            <v>8215780.1600000001</v>
          </cell>
          <cell r="J945">
            <v>8215780.1600000001</v>
          </cell>
          <cell r="K945">
            <v>0</v>
          </cell>
          <cell r="L945">
            <v>0</v>
          </cell>
          <cell r="M945">
            <v>0</v>
          </cell>
        </row>
        <row r="946">
          <cell r="H946" t="str">
            <v>17403X70</v>
          </cell>
          <cell r="I946">
            <v>699.85</v>
          </cell>
          <cell r="J946">
            <v>699.85</v>
          </cell>
          <cell r="K946">
            <v>0</v>
          </cell>
          <cell r="L946">
            <v>0</v>
          </cell>
          <cell r="M946">
            <v>0</v>
          </cell>
        </row>
        <row r="947">
          <cell r="H947" t="str">
            <v>27403X70</v>
          </cell>
          <cell r="I947">
            <v>6453.27</v>
          </cell>
          <cell r="J947">
            <v>6453.27</v>
          </cell>
          <cell r="K947">
            <v>0</v>
          </cell>
          <cell r="L947">
            <v>0</v>
          </cell>
          <cell r="M947">
            <v>0</v>
          </cell>
        </row>
        <row r="948">
          <cell r="H948" t="str">
            <v>17404X31</v>
          </cell>
          <cell r="I948">
            <v>498169.11</v>
          </cell>
          <cell r="J948">
            <v>498169.11</v>
          </cell>
          <cell r="K948">
            <v>0</v>
          </cell>
          <cell r="L948">
            <v>0</v>
          </cell>
          <cell r="M948">
            <v>0</v>
          </cell>
        </row>
        <row r="949">
          <cell r="H949" t="str">
            <v>27404X31</v>
          </cell>
          <cell r="I949">
            <v>5325950.63</v>
          </cell>
          <cell r="J949">
            <v>5325950.63</v>
          </cell>
          <cell r="K949">
            <v>0</v>
          </cell>
          <cell r="L949">
            <v>0</v>
          </cell>
          <cell r="M949">
            <v>0</v>
          </cell>
        </row>
        <row r="950">
          <cell r="H950" t="str">
            <v>17404X32</v>
          </cell>
          <cell r="I950">
            <v>48860.959999999999</v>
          </cell>
          <cell r="J950">
            <v>48860.959999999999</v>
          </cell>
          <cell r="K950">
            <v>0</v>
          </cell>
          <cell r="L950">
            <v>0</v>
          </cell>
          <cell r="M950">
            <v>0</v>
          </cell>
        </row>
        <row r="951">
          <cell r="H951" t="str">
            <v>27404X32</v>
          </cell>
          <cell r="I951">
            <v>724824.75</v>
          </cell>
          <cell r="J951">
            <v>724824.75</v>
          </cell>
          <cell r="K951">
            <v>0</v>
          </cell>
          <cell r="L951">
            <v>0</v>
          </cell>
          <cell r="M951">
            <v>0</v>
          </cell>
        </row>
        <row r="952">
          <cell r="H952" t="str">
            <v>17404X50</v>
          </cell>
          <cell r="I952">
            <v>858.62</v>
          </cell>
          <cell r="J952">
            <v>858.62</v>
          </cell>
          <cell r="K952">
            <v>0</v>
          </cell>
          <cell r="L952">
            <v>0</v>
          </cell>
          <cell r="M952">
            <v>0</v>
          </cell>
        </row>
        <row r="953">
          <cell r="H953" t="str">
            <v>27404X50</v>
          </cell>
          <cell r="I953">
            <v>10303.44</v>
          </cell>
          <cell r="J953">
            <v>10303.44</v>
          </cell>
          <cell r="K953">
            <v>0</v>
          </cell>
          <cell r="L953">
            <v>0</v>
          </cell>
          <cell r="M953">
            <v>0</v>
          </cell>
        </row>
        <row r="954">
          <cell r="H954" t="str">
            <v>18403X60</v>
          </cell>
          <cell r="I954">
            <v>12103.04</v>
          </cell>
          <cell r="J954">
            <v>12103.04</v>
          </cell>
          <cell r="K954">
            <v>0</v>
          </cell>
          <cell r="L954">
            <v>0</v>
          </cell>
          <cell r="M954">
            <v>0</v>
          </cell>
        </row>
        <row r="955">
          <cell r="H955" t="str">
            <v>28403X60</v>
          </cell>
          <cell r="I955">
            <v>140112.07999999999</v>
          </cell>
          <cell r="J955">
            <v>140112.07999999999</v>
          </cell>
          <cell r="K955">
            <v>0</v>
          </cell>
          <cell r="L955">
            <v>0</v>
          </cell>
          <cell r="M955">
            <v>0</v>
          </cell>
        </row>
        <row r="956">
          <cell r="H956" t="str">
            <v>18404X31</v>
          </cell>
          <cell r="I956">
            <v>19117.66</v>
          </cell>
          <cell r="J956">
            <v>19117.66</v>
          </cell>
          <cell r="K956">
            <v>0</v>
          </cell>
          <cell r="L956">
            <v>0</v>
          </cell>
          <cell r="M956">
            <v>0</v>
          </cell>
        </row>
        <row r="957">
          <cell r="H957" t="str">
            <v>28404X31</v>
          </cell>
          <cell r="I957">
            <v>140190.71</v>
          </cell>
          <cell r="J957">
            <v>140190.71</v>
          </cell>
          <cell r="K957">
            <v>0</v>
          </cell>
          <cell r="L957">
            <v>0</v>
          </cell>
          <cell r="M957">
            <v>0</v>
          </cell>
        </row>
        <row r="958">
          <cell r="H958" t="str">
            <v>18404X32</v>
          </cell>
          <cell r="I958">
            <v>4318.2299999999996</v>
          </cell>
          <cell r="J958">
            <v>4318.2299999999996</v>
          </cell>
          <cell r="K958">
            <v>0</v>
          </cell>
          <cell r="L958">
            <v>0</v>
          </cell>
          <cell r="M958">
            <v>0</v>
          </cell>
        </row>
        <row r="959">
          <cell r="H959" t="str">
            <v>28404X32</v>
          </cell>
          <cell r="I959">
            <v>82943.259999999995</v>
          </cell>
          <cell r="J959">
            <v>82943.259999999995</v>
          </cell>
          <cell r="K959">
            <v>0</v>
          </cell>
          <cell r="L959">
            <v>0</v>
          </cell>
          <cell r="M959">
            <v>0</v>
          </cell>
        </row>
        <row r="960">
          <cell r="H960" t="str">
            <v>19403X60</v>
          </cell>
          <cell r="I960">
            <v>61963.49</v>
          </cell>
          <cell r="J960">
            <v>20874.27</v>
          </cell>
          <cell r="K960">
            <v>6688.12</v>
          </cell>
          <cell r="L960">
            <v>34401.1</v>
          </cell>
          <cell r="M960">
            <v>0</v>
          </cell>
        </row>
        <row r="961">
          <cell r="H961" t="str">
            <v>29403X60</v>
          </cell>
          <cell r="I961">
            <v>1153853.8500000001</v>
          </cell>
          <cell r="J961">
            <v>634384.32999999996</v>
          </cell>
          <cell r="K961">
            <v>106129.57</v>
          </cell>
          <cell r="L961">
            <v>413339.95</v>
          </cell>
          <cell r="M961">
            <v>0</v>
          </cell>
        </row>
        <row r="962">
          <cell r="H962" t="str">
            <v>19403X70</v>
          </cell>
          <cell r="I962">
            <v>1178.2</v>
          </cell>
          <cell r="J962">
            <v>790.72</v>
          </cell>
          <cell r="K962">
            <v>164.13</v>
          </cell>
          <cell r="L962">
            <v>223.35</v>
          </cell>
          <cell r="M962">
            <v>0</v>
          </cell>
        </row>
        <row r="963">
          <cell r="H963" t="str">
            <v>29403X70</v>
          </cell>
          <cell r="I963">
            <v>15958.77</v>
          </cell>
          <cell r="J963">
            <v>11309.01</v>
          </cell>
          <cell r="K963">
            <v>1969.56</v>
          </cell>
          <cell r="L963">
            <v>2680.2</v>
          </cell>
          <cell r="M963">
            <v>0</v>
          </cell>
        </row>
        <row r="964">
          <cell r="H964" t="str">
            <v>19404X31</v>
          </cell>
          <cell r="I964">
            <v>808.62</v>
          </cell>
          <cell r="J964">
            <v>808.62</v>
          </cell>
          <cell r="K964">
            <v>0</v>
          </cell>
          <cell r="L964">
            <v>0</v>
          </cell>
          <cell r="M964">
            <v>0</v>
          </cell>
        </row>
        <row r="965">
          <cell r="H965" t="str">
            <v>29404X31</v>
          </cell>
          <cell r="I965">
            <v>9702.89</v>
          </cell>
          <cell r="J965">
            <v>9702.89</v>
          </cell>
          <cell r="K965">
            <v>0</v>
          </cell>
          <cell r="L965">
            <v>0</v>
          </cell>
          <cell r="M965">
            <v>0</v>
          </cell>
        </row>
        <row r="966">
          <cell r="H966">
            <v>30101000</v>
          </cell>
          <cell r="I966">
            <v>2796018893.1700001</v>
          </cell>
          <cell r="J966">
            <v>1675410625.6400001</v>
          </cell>
          <cell r="K966">
            <v>693635610.47000003</v>
          </cell>
          <cell r="L966">
            <v>426972657.06</v>
          </cell>
          <cell r="M966">
            <v>0</v>
          </cell>
        </row>
        <row r="967">
          <cell r="H967">
            <v>40101000</v>
          </cell>
          <cell r="I967">
            <v>2729631996.5500002</v>
          </cell>
          <cell r="J967">
            <v>1648085531.75</v>
          </cell>
          <cell r="K967">
            <v>665812090.85000002</v>
          </cell>
          <cell r="L967">
            <v>415734373.94999999</v>
          </cell>
          <cell r="M967">
            <v>0</v>
          </cell>
        </row>
        <row r="968">
          <cell r="H968">
            <v>50101000</v>
          </cell>
          <cell r="I968">
            <v>2789596041.1799998</v>
          </cell>
          <cell r="J968">
            <v>1673284163.01</v>
          </cell>
          <cell r="K968">
            <v>690881637.57000005</v>
          </cell>
          <cell r="L968">
            <v>425430240.60000002</v>
          </cell>
          <cell r="M968">
            <v>0</v>
          </cell>
        </row>
        <row r="969">
          <cell r="H969">
            <v>30102000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</row>
        <row r="970">
          <cell r="H970">
            <v>40102000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H971">
            <v>50102000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</row>
        <row r="972">
          <cell r="H972">
            <v>30105000</v>
          </cell>
          <cell r="I972">
            <v>2033222.34</v>
          </cell>
          <cell r="J972">
            <v>193587.17</v>
          </cell>
          <cell r="K972">
            <v>1677282.8</v>
          </cell>
          <cell r="L972">
            <v>162352.37</v>
          </cell>
          <cell r="M972">
            <v>0</v>
          </cell>
        </row>
        <row r="973">
          <cell r="H973">
            <v>40105000</v>
          </cell>
          <cell r="I973">
            <v>1481298.59</v>
          </cell>
          <cell r="J973">
            <v>8066.13</v>
          </cell>
          <cell r="K973">
            <v>1466467.78</v>
          </cell>
          <cell r="L973">
            <v>6764.68</v>
          </cell>
          <cell r="M973">
            <v>0</v>
          </cell>
        </row>
        <row r="974">
          <cell r="H974">
            <v>50105000</v>
          </cell>
          <cell r="I974">
            <v>1745262.13</v>
          </cell>
          <cell r="J974">
            <v>96793.59</v>
          </cell>
          <cell r="K974">
            <v>1567292.36</v>
          </cell>
          <cell r="L974">
            <v>81176.19</v>
          </cell>
          <cell r="M974">
            <v>0</v>
          </cell>
        </row>
        <row r="975">
          <cell r="H975">
            <v>30107000</v>
          </cell>
          <cell r="I975">
            <v>41789681.979999997</v>
          </cell>
          <cell r="J975">
            <v>32273596.199999999</v>
          </cell>
          <cell r="K975">
            <v>6193780.6699999999</v>
          </cell>
          <cell r="L975">
            <v>3322305.11</v>
          </cell>
          <cell r="M975">
            <v>0</v>
          </cell>
        </row>
        <row r="976">
          <cell r="H976">
            <v>40107000</v>
          </cell>
          <cell r="I976">
            <v>41744855.090000004</v>
          </cell>
          <cell r="J976">
            <v>30749451.489999998</v>
          </cell>
          <cell r="K976">
            <v>7320140.1399999997</v>
          </cell>
          <cell r="L976">
            <v>3675263.47</v>
          </cell>
          <cell r="M976">
            <v>0</v>
          </cell>
        </row>
        <row r="977">
          <cell r="H977">
            <v>50107000</v>
          </cell>
          <cell r="I977">
            <v>42543841.299999997</v>
          </cell>
          <cell r="J977">
            <v>31224316.73</v>
          </cell>
          <cell r="K977">
            <v>7570984.8499999996</v>
          </cell>
          <cell r="L977">
            <v>3748539.73</v>
          </cell>
          <cell r="M977">
            <v>0</v>
          </cell>
        </row>
        <row r="978">
          <cell r="H978">
            <v>30108000</v>
          </cell>
          <cell r="I978">
            <v>-960938591.25</v>
          </cell>
          <cell r="J978">
            <v>-624205202.44000006</v>
          </cell>
          <cell r="K978">
            <v>-202647223.83000001</v>
          </cell>
          <cell r="L978">
            <v>-134086164.98</v>
          </cell>
          <cell r="M978">
            <v>0</v>
          </cell>
        </row>
        <row r="979">
          <cell r="H979">
            <v>40108000</v>
          </cell>
          <cell r="I979">
            <v>-937453363.60000002</v>
          </cell>
          <cell r="J979">
            <v>-610059821.74000001</v>
          </cell>
          <cell r="K979">
            <v>-197709423.53999999</v>
          </cell>
          <cell r="L979">
            <v>-129684118.31999999</v>
          </cell>
          <cell r="M979">
            <v>0</v>
          </cell>
        </row>
        <row r="980">
          <cell r="H980">
            <v>50108000</v>
          </cell>
          <cell r="I980">
            <v>-960784933.89999998</v>
          </cell>
          <cell r="J980">
            <v>-624611613.26999998</v>
          </cell>
          <cell r="K980">
            <v>-202439432.84999999</v>
          </cell>
          <cell r="L980">
            <v>-133733887.79000001</v>
          </cell>
          <cell r="M980">
            <v>0</v>
          </cell>
        </row>
        <row r="981">
          <cell r="H981">
            <v>30111000</v>
          </cell>
          <cell r="I981">
            <v>-8384551.9900000002</v>
          </cell>
          <cell r="J981">
            <v>-5850672.7199999997</v>
          </cell>
          <cell r="K981">
            <v>-918581.71</v>
          </cell>
          <cell r="L981">
            <v>-1615297.56</v>
          </cell>
          <cell r="M981">
            <v>0</v>
          </cell>
        </row>
        <row r="982">
          <cell r="H982">
            <v>40111000</v>
          </cell>
          <cell r="I982">
            <v>-8127599.3099999996</v>
          </cell>
          <cell r="J982">
            <v>-5658443.5700000003</v>
          </cell>
          <cell r="K982">
            <v>-887510.2</v>
          </cell>
          <cell r="L982">
            <v>-1581645.54</v>
          </cell>
          <cell r="M982">
            <v>0</v>
          </cell>
        </row>
        <row r="983">
          <cell r="H983">
            <v>50111000</v>
          </cell>
          <cell r="I983">
            <v>-8475253.6999999993</v>
          </cell>
          <cell r="J983">
            <v>-5947713.0599999996</v>
          </cell>
          <cell r="K983">
            <v>-915047.42</v>
          </cell>
          <cell r="L983">
            <v>-1612493.23</v>
          </cell>
          <cell r="M983">
            <v>0</v>
          </cell>
        </row>
        <row r="984">
          <cell r="H984">
            <v>30190000</v>
          </cell>
          <cell r="I984">
            <v>3588724.75</v>
          </cell>
          <cell r="J984">
            <v>873301.8</v>
          </cell>
          <cell r="K984">
            <v>1823862.1</v>
          </cell>
          <cell r="L984">
            <v>891560.85</v>
          </cell>
          <cell r="M984">
            <v>0</v>
          </cell>
        </row>
        <row r="985">
          <cell r="H985">
            <v>40190000</v>
          </cell>
          <cell r="I985">
            <v>2390089.23</v>
          </cell>
          <cell r="J985">
            <v>367810.69</v>
          </cell>
          <cell r="K985">
            <v>1263430.6000000001</v>
          </cell>
          <cell r="L985">
            <v>758847.94</v>
          </cell>
          <cell r="M985">
            <v>0</v>
          </cell>
        </row>
        <row r="986">
          <cell r="H986">
            <v>50190000</v>
          </cell>
          <cell r="I986">
            <v>3321784.77</v>
          </cell>
          <cell r="J986">
            <v>715503.17</v>
          </cell>
          <cell r="K986">
            <v>1759363.82</v>
          </cell>
          <cell r="L986">
            <v>846917.78</v>
          </cell>
          <cell r="M986">
            <v>0</v>
          </cell>
        </row>
        <row r="987">
          <cell r="H987">
            <v>30228000</v>
          </cell>
          <cell r="I987">
            <v>-2145175</v>
          </cell>
          <cell r="J987">
            <v>-10548647</v>
          </cell>
          <cell r="K987">
            <v>6106397.3799999999</v>
          </cell>
          <cell r="L987">
            <v>2297074.62</v>
          </cell>
          <cell r="M987">
            <v>0</v>
          </cell>
        </row>
        <row r="988">
          <cell r="H988">
            <v>40228000</v>
          </cell>
          <cell r="I988">
            <v>-546791.11</v>
          </cell>
          <cell r="J988">
            <v>-8797044.0099999998</v>
          </cell>
          <cell r="K988">
            <v>5984367.5599999996</v>
          </cell>
          <cell r="L988">
            <v>2265885.34</v>
          </cell>
          <cell r="M988">
            <v>0</v>
          </cell>
        </row>
        <row r="989">
          <cell r="H989">
            <v>50228000</v>
          </cell>
          <cell r="I989">
            <v>-1636437.5</v>
          </cell>
          <cell r="J989">
            <v>-10028876.460000001</v>
          </cell>
          <cell r="K989">
            <v>6105064.8799999999</v>
          </cell>
          <cell r="L989">
            <v>2287374.08</v>
          </cell>
          <cell r="M989">
            <v>0</v>
          </cell>
        </row>
        <row r="990">
          <cell r="H990">
            <v>30232000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</row>
        <row r="991">
          <cell r="H991">
            <v>40232000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</row>
        <row r="992">
          <cell r="H992">
            <v>50232000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</row>
        <row r="993">
          <cell r="H993">
            <v>30447000</v>
          </cell>
          <cell r="I993">
            <v>-631349.78</v>
          </cell>
          <cell r="J993">
            <v>-631349.78</v>
          </cell>
          <cell r="K993">
            <v>0</v>
          </cell>
          <cell r="L993">
            <v>0</v>
          </cell>
          <cell r="M993">
            <v>0</v>
          </cell>
        </row>
        <row r="994">
          <cell r="H994">
            <v>40447000</v>
          </cell>
          <cell r="I994">
            <v>-26306.240000000002</v>
          </cell>
          <cell r="J994">
            <v>-26306.240000000002</v>
          </cell>
          <cell r="K994">
            <v>0</v>
          </cell>
          <cell r="L994">
            <v>0</v>
          </cell>
          <cell r="M994">
            <v>0</v>
          </cell>
        </row>
        <row r="995">
          <cell r="H995">
            <v>50447000</v>
          </cell>
          <cell r="I995">
            <v>-315674.89</v>
          </cell>
          <cell r="J995">
            <v>-315674.89</v>
          </cell>
          <cell r="K995">
            <v>0</v>
          </cell>
          <cell r="L995">
            <v>0</v>
          </cell>
          <cell r="M995">
            <v>0</v>
          </cell>
        </row>
        <row r="996">
          <cell r="H996">
            <v>31101000</v>
          </cell>
          <cell r="I996">
            <v>471141215.89999998</v>
          </cell>
          <cell r="J996">
            <v>33444248.59</v>
          </cell>
          <cell r="K996">
            <v>284516716.31</v>
          </cell>
          <cell r="L996">
            <v>153180251</v>
          </cell>
          <cell r="M996">
            <v>0</v>
          </cell>
        </row>
        <row r="997">
          <cell r="H997">
            <v>41101000</v>
          </cell>
          <cell r="I997">
            <v>461043607.13</v>
          </cell>
          <cell r="J997">
            <v>33432084.050000001</v>
          </cell>
          <cell r="K997">
            <v>277215027.69999999</v>
          </cell>
          <cell r="L997">
            <v>150396495.38</v>
          </cell>
          <cell r="M997">
            <v>0</v>
          </cell>
        </row>
        <row r="998">
          <cell r="H998">
            <v>51101000</v>
          </cell>
          <cell r="I998">
            <v>470086963.63999999</v>
          </cell>
          <cell r="J998">
            <v>33455785.43</v>
          </cell>
          <cell r="K998">
            <v>283535583.56</v>
          </cell>
          <cell r="L998">
            <v>153095594.66</v>
          </cell>
          <cell r="M998">
            <v>0</v>
          </cell>
        </row>
        <row r="999">
          <cell r="H999">
            <v>31105000</v>
          </cell>
          <cell r="I999">
            <v>184818.15</v>
          </cell>
          <cell r="J999">
            <v>0</v>
          </cell>
          <cell r="K999">
            <v>0</v>
          </cell>
          <cell r="L999">
            <v>184818.15</v>
          </cell>
          <cell r="M999">
            <v>0</v>
          </cell>
        </row>
        <row r="1000">
          <cell r="H1000">
            <v>41105000</v>
          </cell>
          <cell r="I1000">
            <v>182574.48</v>
          </cell>
          <cell r="J1000">
            <v>0</v>
          </cell>
          <cell r="K1000">
            <v>0</v>
          </cell>
          <cell r="L1000">
            <v>182574.48</v>
          </cell>
          <cell r="M1000">
            <v>0</v>
          </cell>
        </row>
        <row r="1001">
          <cell r="H1001">
            <v>51105000</v>
          </cell>
          <cell r="I1001">
            <v>184818.15</v>
          </cell>
          <cell r="J1001">
            <v>0</v>
          </cell>
          <cell r="K1001">
            <v>0</v>
          </cell>
          <cell r="L1001">
            <v>184818.15</v>
          </cell>
          <cell r="M1001">
            <v>0</v>
          </cell>
        </row>
        <row r="1002">
          <cell r="H1002">
            <v>31107000</v>
          </cell>
          <cell r="I1002">
            <v>1915142.72</v>
          </cell>
          <cell r="J1002">
            <v>57823.7</v>
          </cell>
          <cell r="K1002">
            <v>1766066.45</v>
          </cell>
          <cell r="L1002">
            <v>91252.57</v>
          </cell>
          <cell r="M1002">
            <v>0</v>
          </cell>
        </row>
        <row r="1003">
          <cell r="H1003">
            <v>41107000</v>
          </cell>
          <cell r="I1003">
            <v>2024608.83</v>
          </cell>
          <cell r="J1003">
            <v>120519.76</v>
          </cell>
          <cell r="K1003">
            <v>1571422.98</v>
          </cell>
          <cell r="L1003">
            <v>332666.09000000003</v>
          </cell>
          <cell r="M1003">
            <v>0</v>
          </cell>
        </row>
        <row r="1004">
          <cell r="H1004">
            <v>51107000</v>
          </cell>
          <cell r="I1004">
            <v>1879070.11</v>
          </cell>
          <cell r="J1004">
            <v>33639.019999999997</v>
          </cell>
          <cell r="K1004">
            <v>1715849.53</v>
          </cell>
          <cell r="L1004">
            <v>129581.57</v>
          </cell>
          <cell r="M1004">
            <v>0</v>
          </cell>
        </row>
        <row r="1005">
          <cell r="H1005">
            <v>31108000</v>
          </cell>
          <cell r="I1005">
            <v>-157979877.94</v>
          </cell>
          <cell r="J1005">
            <v>-13640406.939999999</v>
          </cell>
          <cell r="K1005">
            <v>-96554968.359999999</v>
          </cell>
          <cell r="L1005">
            <v>-47784502.640000001</v>
          </cell>
          <cell r="M1005">
            <v>0</v>
          </cell>
        </row>
        <row r="1006">
          <cell r="H1006">
            <v>41108000</v>
          </cell>
          <cell r="I1006">
            <v>-153953524.38</v>
          </cell>
          <cell r="J1006">
            <v>-13373668.91</v>
          </cell>
          <cell r="K1006">
            <v>-94318870.909999996</v>
          </cell>
          <cell r="L1006">
            <v>-46260984.57</v>
          </cell>
          <cell r="M1006">
            <v>0</v>
          </cell>
        </row>
        <row r="1007">
          <cell r="H1007">
            <v>51108000</v>
          </cell>
          <cell r="I1007">
            <v>-157753660.61000001</v>
          </cell>
          <cell r="J1007">
            <v>-13629716.4</v>
          </cell>
          <cell r="K1007">
            <v>-96396866.239999995</v>
          </cell>
          <cell r="L1007">
            <v>-47727077.969999999</v>
          </cell>
          <cell r="M1007">
            <v>0</v>
          </cell>
        </row>
        <row r="1008">
          <cell r="H1008">
            <v>31111000</v>
          </cell>
          <cell r="I1008">
            <v>-314297.36</v>
          </cell>
          <cell r="J1008">
            <v>-248708.4</v>
          </cell>
          <cell r="K1008">
            <v>-30394.27</v>
          </cell>
          <cell r="L1008">
            <v>-35194.69</v>
          </cell>
          <cell r="M1008">
            <v>0</v>
          </cell>
        </row>
        <row r="1009">
          <cell r="H1009">
            <v>41111000</v>
          </cell>
          <cell r="I1009">
            <v>-316044.71000000002</v>
          </cell>
          <cell r="J1009">
            <v>-246662.65</v>
          </cell>
          <cell r="K1009">
            <v>-36099.61</v>
          </cell>
          <cell r="L1009">
            <v>-33282.449999999997</v>
          </cell>
          <cell r="M1009">
            <v>0</v>
          </cell>
        </row>
        <row r="1010">
          <cell r="H1010">
            <v>51111000</v>
          </cell>
          <cell r="I1010">
            <v>-313005.3</v>
          </cell>
          <cell r="J1010">
            <v>-248537.79</v>
          </cell>
          <cell r="K1010">
            <v>-29432.19</v>
          </cell>
          <cell r="L1010">
            <v>-35035.32</v>
          </cell>
          <cell r="M1010">
            <v>0</v>
          </cell>
        </row>
        <row r="1011">
          <cell r="H1011">
            <v>31117000</v>
          </cell>
          <cell r="I1011">
            <v>1870764.99</v>
          </cell>
          <cell r="J1011">
            <v>1870764.99</v>
          </cell>
          <cell r="K1011">
            <v>0</v>
          </cell>
          <cell r="L1011">
            <v>0</v>
          </cell>
          <cell r="M1011">
            <v>0</v>
          </cell>
        </row>
        <row r="1012">
          <cell r="H1012">
            <v>41117000</v>
          </cell>
          <cell r="I1012">
            <v>1734938.76</v>
          </cell>
          <cell r="J1012">
            <v>1734938.76</v>
          </cell>
          <cell r="K1012">
            <v>0</v>
          </cell>
          <cell r="L1012">
            <v>0</v>
          </cell>
          <cell r="M1012">
            <v>0</v>
          </cell>
        </row>
        <row r="1013">
          <cell r="H1013">
            <v>51117000</v>
          </cell>
          <cell r="I1013">
            <v>1870764.99</v>
          </cell>
          <cell r="J1013">
            <v>1870764.99</v>
          </cell>
          <cell r="K1013">
            <v>0</v>
          </cell>
          <cell r="L1013">
            <v>0</v>
          </cell>
          <cell r="M1013">
            <v>0</v>
          </cell>
        </row>
        <row r="1014">
          <cell r="H1014">
            <v>31190000</v>
          </cell>
          <cell r="I1014">
            <v>-411375.31</v>
          </cell>
          <cell r="J1014">
            <v>354051.64</v>
          </cell>
          <cell r="K1014">
            <v>-567170.15</v>
          </cell>
          <cell r="L1014">
            <v>-198256.8</v>
          </cell>
          <cell r="M1014">
            <v>0</v>
          </cell>
        </row>
        <row r="1015">
          <cell r="H1015">
            <v>41190000</v>
          </cell>
          <cell r="I1015">
            <v>-786013.22</v>
          </cell>
          <cell r="J1015">
            <v>571051.41</v>
          </cell>
          <cell r="K1015">
            <v>-996340.56</v>
          </cell>
          <cell r="L1015">
            <v>-360724.07</v>
          </cell>
          <cell r="M1015">
            <v>0</v>
          </cell>
        </row>
        <row r="1016">
          <cell r="H1016">
            <v>51190000</v>
          </cell>
          <cell r="I1016">
            <v>-619823</v>
          </cell>
          <cell r="J1016">
            <v>338542.14</v>
          </cell>
          <cell r="K1016">
            <v>-686205.21</v>
          </cell>
          <cell r="L1016">
            <v>-272159.94</v>
          </cell>
          <cell r="M1016">
            <v>0</v>
          </cell>
        </row>
        <row r="1017">
          <cell r="H1017">
            <v>31191000</v>
          </cell>
          <cell r="I1017">
            <v>-15066366.630000001</v>
          </cell>
          <cell r="J1017">
            <v>0</v>
          </cell>
          <cell r="K1017">
            <v>-10301857.67</v>
          </cell>
          <cell r="L1017">
            <v>-4764508.96</v>
          </cell>
          <cell r="M1017">
            <v>0</v>
          </cell>
        </row>
        <row r="1018">
          <cell r="H1018">
            <v>41191000</v>
          </cell>
          <cell r="I1018">
            <v>-21580150.440000001</v>
          </cell>
          <cell r="J1018">
            <v>0</v>
          </cell>
          <cell r="K1018">
            <v>-15069736.609999999</v>
          </cell>
          <cell r="L1018">
            <v>-6510413.8300000001</v>
          </cell>
          <cell r="M1018">
            <v>0</v>
          </cell>
        </row>
        <row r="1019">
          <cell r="H1019">
            <v>51191000</v>
          </cell>
          <cell r="I1019">
            <v>-15606982.24</v>
          </cell>
          <cell r="J1019">
            <v>0</v>
          </cell>
          <cell r="K1019">
            <v>-10686376.76</v>
          </cell>
          <cell r="L1019">
            <v>-4920605.4800000004</v>
          </cell>
          <cell r="M1019">
            <v>0</v>
          </cell>
        </row>
        <row r="1020">
          <cell r="H1020">
            <v>31228000</v>
          </cell>
          <cell r="I1020">
            <v>-518200</v>
          </cell>
          <cell r="J1020">
            <v>-2873640.57</v>
          </cell>
          <cell r="K1020">
            <v>1722390.34</v>
          </cell>
          <cell r="L1020">
            <v>633050.23</v>
          </cell>
          <cell r="M1020">
            <v>0</v>
          </cell>
        </row>
        <row r="1021">
          <cell r="H1021">
            <v>41228000</v>
          </cell>
          <cell r="I1021">
            <v>-1069961.49</v>
          </cell>
          <cell r="J1021">
            <v>-2752801.67</v>
          </cell>
          <cell r="K1021">
            <v>1052590.68</v>
          </cell>
          <cell r="L1021">
            <v>630249.5</v>
          </cell>
          <cell r="M1021">
            <v>0</v>
          </cell>
        </row>
        <row r="1022">
          <cell r="H1022">
            <v>51228000</v>
          </cell>
          <cell r="I1022">
            <v>-468200</v>
          </cell>
          <cell r="J1022">
            <v>-2820026.1</v>
          </cell>
          <cell r="K1022">
            <v>1718902.58</v>
          </cell>
          <cell r="L1022">
            <v>632923.53</v>
          </cell>
          <cell r="M1022">
            <v>0</v>
          </cell>
        </row>
        <row r="1023">
          <cell r="H1023">
            <v>31231000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</row>
        <row r="1024">
          <cell r="H1024">
            <v>41231000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</row>
        <row r="1025">
          <cell r="H1025">
            <v>51231000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</row>
        <row r="1026">
          <cell r="H1026">
            <v>31232000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</row>
        <row r="1027">
          <cell r="H1027">
            <v>41232000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</row>
        <row r="1028">
          <cell r="H1028">
            <v>51232000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</row>
        <row r="1029">
          <cell r="H1029">
            <v>32101000</v>
          </cell>
          <cell r="I1029">
            <v>238875769.99000001</v>
          </cell>
          <cell r="J1029">
            <v>0</v>
          </cell>
          <cell r="K1029">
            <v>238875769.99000001</v>
          </cell>
          <cell r="L1029">
            <v>0</v>
          </cell>
          <cell r="M1029">
            <v>0</v>
          </cell>
        </row>
        <row r="1030">
          <cell r="H1030">
            <v>42101000</v>
          </cell>
          <cell r="I1030">
            <v>233110536.43000001</v>
          </cell>
          <cell r="J1030">
            <v>0</v>
          </cell>
          <cell r="K1030">
            <v>233110536.43000001</v>
          </cell>
          <cell r="L1030">
            <v>0</v>
          </cell>
          <cell r="M1030">
            <v>0</v>
          </cell>
        </row>
        <row r="1031">
          <cell r="H1031">
            <v>52101000</v>
          </cell>
          <cell r="I1031">
            <v>238101147.27000001</v>
          </cell>
          <cell r="J1031">
            <v>0</v>
          </cell>
          <cell r="K1031">
            <v>238101147.27000001</v>
          </cell>
          <cell r="L1031">
            <v>0</v>
          </cell>
          <cell r="M1031">
            <v>0</v>
          </cell>
        </row>
        <row r="1032">
          <cell r="H1032">
            <v>32107000</v>
          </cell>
          <cell r="I1032">
            <v>2764687</v>
          </cell>
          <cell r="J1032">
            <v>0</v>
          </cell>
          <cell r="K1032">
            <v>2764687</v>
          </cell>
          <cell r="L1032">
            <v>0</v>
          </cell>
          <cell r="M1032">
            <v>0</v>
          </cell>
        </row>
        <row r="1033">
          <cell r="H1033">
            <v>42107000</v>
          </cell>
          <cell r="I1033">
            <v>3024088.2</v>
          </cell>
          <cell r="J1033">
            <v>0</v>
          </cell>
          <cell r="K1033">
            <v>3024088.2</v>
          </cell>
          <cell r="L1033">
            <v>0</v>
          </cell>
          <cell r="M1033">
            <v>0</v>
          </cell>
        </row>
        <row r="1034">
          <cell r="H1034">
            <v>52107000</v>
          </cell>
          <cell r="I1034">
            <v>2815137.97</v>
          </cell>
          <cell r="J1034">
            <v>0</v>
          </cell>
          <cell r="K1034">
            <v>2815137.97</v>
          </cell>
          <cell r="L1034">
            <v>0</v>
          </cell>
          <cell r="M1034">
            <v>0</v>
          </cell>
        </row>
        <row r="1035">
          <cell r="H1035">
            <v>32108000</v>
          </cell>
          <cell r="I1035">
            <v>-87523673.689999998</v>
          </cell>
          <cell r="J1035">
            <v>0</v>
          </cell>
          <cell r="K1035">
            <v>-87523673.689999998</v>
          </cell>
          <cell r="L1035">
            <v>0</v>
          </cell>
          <cell r="M1035">
            <v>0</v>
          </cell>
        </row>
        <row r="1036">
          <cell r="H1036">
            <v>42108000</v>
          </cell>
          <cell r="I1036">
            <v>-86688868.569999993</v>
          </cell>
          <cell r="J1036">
            <v>0</v>
          </cell>
          <cell r="K1036">
            <v>-86688868.569999993</v>
          </cell>
          <cell r="L1036">
            <v>0</v>
          </cell>
          <cell r="M1036">
            <v>0</v>
          </cell>
        </row>
        <row r="1037">
          <cell r="H1037">
            <v>52108000</v>
          </cell>
          <cell r="I1037">
            <v>-87453441.819999993</v>
          </cell>
          <cell r="J1037">
            <v>0</v>
          </cell>
          <cell r="K1037">
            <v>-87453441.819999993</v>
          </cell>
          <cell r="L1037">
            <v>0</v>
          </cell>
          <cell r="M1037">
            <v>0</v>
          </cell>
        </row>
        <row r="1038">
          <cell r="H1038">
            <v>32111000</v>
          </cell>
          <cell r="I1038">
            <v>-106298.49</v>
          </cell>
          <cell r="J1038">
            <v>0</v>
          </cell>
          <cell r="K1038">
            <v>-106298.49</v>
          </cell>
          <cell r="L1038">
            <v>0</v>
          </cell>
          <cell r="M1038">
            <v>0</v>
          </cell>
        </row>
        <row r="1039">
          <cell r="H1039">
            <v>42111000</v>
          </cell>
          <cell r="I1039">
            <v>-95226.08</v>
          </cell>
          <cell r="J1039">
            <v>0</v>
          </cell>
          <cell r="K1039">
            <v>-95226.08</v>
          </cell>
          <cell r="L1039">
            <v>0</v>
          </cell>
          <cell r="M1039">
            <v>0</v>
          </cell>
        </row>
        <row r="1040">
          <cell r="H1040">
            <v>52111000</v>
          </cell>
          <cell r="I1040">
            <v>-105375.78</v>
          </cell>
          <cell r="J1040">
            <v>0</v>
          </cell>
          <cell r="K1040">
            <v>-105375.78</v>
          </cell>
          <cell r="L1040">
            <v>0</v>
          </cell>
          <cell r="M1040">
            <v>0</v>
          </cell>
        </row>
        <row r="1041">
          <cell r="H1041">
            <v>32114000</v>
          </cell>
          <cell r="I1041">
            <v>22027940.640000001</v>
          </cell>
          <cell r="J1041">
            <v>0</v>
          </cell>
          <cell r="K1041">
            <v>22027940.640000001</v>
          </cell>
          <cell r="L1041">
            <v>0</v>
          </cell>
          <cell r="M1041">
            <v>0</v>
          </cell>
        </row>
        <row r="1042">
          <cell r="H1042">
            <v>42114000</v>
          </cell>
          <cell r="I1042">
            <v>22049456.940000001</v>
          </cell>
          <cell r="J1042">
            <v>0</v>
          </cell>
          <cell r="K1042">
            <v>22049456.940000001</v>
          </cell>
          <cell r="L1042">
            <v>0</v>
          </cell>
          <cell r="M1042">
            <v>0</v>
          </cell>
        </row>
        <row r="1043">
          <cell r="H1043">
            <v>52114000</v>
          </cell>
          <cell r="I1043">
            <v>22027940.640000001</v>
          </cell>
          <cell r="J1043">
            <v>0</v>
          </cell>
          <cell r="K1043">
            <v>22027940.640000001</v>
          </cell>
          <cell r="L1043">
            <v>0</v>
          </cell>
          <cell r="M1043">
            <v>0</v>
          </cell>
        </row>
        <row r="1044">
          <cell r="H1044">
            <v>32115000</v>
          </cell>
          <cell r="I1044">
            <v>-21600846.329999998</v>
          </cell>
          <cell r="J1044">
            <v>0</v>
          </cell>
          <cell r="K1044">
            <v>-21600846.329999998</v>
          </cell>
          <cell r="L1044">
            <v>0</v>
          </cell>
          <cell r="M1044">
            <v>0</v>
          </cell>
        </row>
        <row r="1045">
          <cell r="H1045">
            <v>42115000</v>
          </cell>
          <cell r="I1045">
            <v>-21045070.41</v>
          </cell>
          <cell r="J1045">
            <v>0</v>
          </cell>
          <cell r="K1045">
            <v>-21045070.41</v>
          </cell>
          <cell r="L1045">
            <v>0</v>
          </cell>
          <cell r="M1045">
            <v>0</v>
          </cell>
        </row>
        <row r="1046">
          <cell r="H1046">
            <v>52115000</v>
          </cell>
          <cell r="I1046">
            <v>-21554572.510000002</v>
          </cell>
          <cell r="J1046">
            <v>0</v>
          </cell>
          <cell r="K1046">
            <v>-21554572.510000002</v>
          </cell>
          <cell r="L1046">
            <v>0</v>
          </cell>
          <cell r="M1046">
            <v>0</v>
          </cell>
        </row>
        <row r="1047">
          <cell r="H1047">
            <v>32117000</v>
          </cell>
          <cell r="I1047">
            <v>706265.99</v>
          </cell>
          <cell r="J1047">
            <v>0</v>
          </cell>
          <cell r="K1047">
            <v>706265.99</v>
          </cell>
          <cell r="L1047">
            <v>0</v>
          </cell>
          <cell r="M1047">
            <v>0</v>
          </cell>
        </row>
        <row r="1048">
          <cell r="H1048">
            <v>42117000</v>
          </cell>
          <cell r="I1048">
            <v>504564.12</v>
          </cell>
          <cell r="J1048">
            <v>0</v>
          </cell>
          <cell r="K1048">
            <v>504564.12</v>
          </cell>
          <cell r="L1048">
            <v>0</v>
          </cell>
          <cell r="M1048">
            <v>0</v>
          </cell>
        </row>
        <row r="1049">
          <cell r="H1049">
            <v>52117000</v>
          </cell>
          <cell r="I1049">
            <v>706265.99</v>
          </cell>
          <cell r="J1049">
            <v>0</v>
          </cell>
          <cell r="K1049">
            <v>706265.99</v>
          </cell>
          <cell r="L1049">
            <v>0</v>
          </cell>
          <cell r="M1049">
            <v>0</v>
          </cell>
        </row>
        <row r="1050">
          <cell r="H1050">
            <v>32190000</v>
          </cell>
          <cell r="I1050">
            <v>898287.82</v>
          </cell>
          <cell r="J1050">
            <v>167601</v>
          </cell>
          <cell r="K1050">
            <v>730686.82</v>
          </cell>
          <cell r="L1050">
            <v>0</v>
          </cell>
          <cell r="M1050">
            <v>0</v>
          </cell>
        </row>
        <row r="1051">
          <cell r="H1051">
            <v>42190000</v>
          </cell>
          <cell r="I1051">
            <v>721265.99</v>
          </cell>
          <cell r="J1051">
            <v>167601</v>
          </cell>
          <cell r="K1051">
            <v>553664.99</v>
          </cell>
          <cell r="L1051">
            <v>0</v>
          </cell>
          <cell r="M1051">
            <v>0</v>
          </cell>
        </row>
        <row r="1052">
          <cell r="H1052">
            <v>52190000</v>
          </cell>
          <cell r="I1052">
            <v>837457.32</v>
          </cell>
          <cell r="J1052">
            <v>167601</v>
          </cell>
          <cell r="K1052">
            <v>669856.31999999995</v>
          </cell>
          <cell r="L1052">
            <v>0</v>
          </cell>
          <cell r="M1052">
            <v>0</v>
          </cell>
        </row>
        <row r="1053">
          <cell r="H1053">
            <v>32191000</v>
          </cell>
          <cell r="I1053">
            <v>16553.22</v>
          </cell>
          <cell r="J1053">
            <v>0</v>
          </cell>
          <cell r="K1053">
            <v>16553.22</v>
          </cell>
          <cell r="L1053">
            <v>0</v>
          </cell>
          <cell r="M1053">
            <v>0</v>
          </cell>
        </row>
        <row r="1054">
          <cell r="H1054">
            <v>42191000</v>
          </cell>
          <cell r="I1054">
            <v>-3259657.98</v>
          </cell>
          <cell r="J1054">
            <v>0</v>
          </cell>
          <cell r="K1054">
            <v>-3259657.98</v>
          </cell>
          <cell r="L1054">
            <v>0</v>
          </cell>
          <cell r="M1054">
            <v>0</v>
          </cell>
        </row>
        <row r="1055">
          <cell r="H1055">
            <v>52191000</v>
          </cell>
          <cell r="I1055">
            <v>18256.63</v>
          </cell>
          <cell r="J1055">
            <v>0</v>
          </cell>
          <cell r="K1055">
            <v>18256.63</v>
          </cell>
          <cell r="L1055">
            <v>0</v>
          </cell>
          <cell r="M1055">
            <v>0</v>
          </cell>
        </row>
        <row r="1056">
          <cell r="H1056">
            <v>32228000</v>
          </cell>
          <cell r="I1056">
            <v>-21600</v>
          </cell>
          <cell r="J1056">
            <v>-600478.91</v>
          </cell>
          <cell r="K1056">
            <v>328724.65999999997</v>
          </cell>
          <cell r="L1056">
            <v>250154.25</v>
          </cell>
          <cell r="M1056">
            <v>0</v>
          </cell>
        </row>
        <row r="1057">
          <cell r="H1057">
            <v>42228000</v>
          </cell>
          <cell r="I1057">
            <v>-21600</v>
          </cell>
          <cell r="J1057">
            <v>-600478.91</v>
          </cell>
          <cell r="K1057">
            <v>328724.65999999997</v>
          </cell>
          <cell r="L1057">
            <v>250154.25</v>
          </cell>
          <cell r="M1057">
            <v>0</v>
          </cell>
        </row>
        <row r="1058">
          <cell r="H1058">
            <v>52228000</v>
          </cell>
          <cell r="I1058">
            <v>-21600</v>
          </cell>
          <cell r="J1058">
            <v>-600478.91</v>
          </cell>
          <cell r="K1058">
            <v>328724.65999999997</v>
          </cell>
          <cell r="L1058">
            <v>250154.25</v>
          </cell>
          <cell r="M1058">
            <v>0</v>
          </cell>
        </row>
        <row r="1059">
          <cell r="H1059">
            <v>32232000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</row>
        <row r="1060">
          <cell r="H1060">
            <v>42232000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</row>
        <row r="1061">
          <cell r="H1061">
            <v>52232000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</row>
        <row r="1062">
          <cell r="H1062">
            <v>37101000</v>
          </cell>
          <cell r="I1062">
            <v>136521529.77000001</v>
          </cell>
          <cell r="J1062">
            <v>136521529.77000001</v>
          </cell>
          <cell r="K1062">
            <v>0</v>
          </cell>
          <cell r="L1062">
            <v>0</v>
          </cell>
          <cell r="M1062">
            <v>0</v>
          </cell>
        </row>
        <row r="1063">
          <cell r="H1063">
            <v>47101000</v>
          </cell>
          <cell r="I1063">
            <v>131724229.19</v>
          </cell>
          <cell r="J1063">
            <v>131724229.19</v>
          </cell>
          <cell r="K1063">
            <v>0</v>
          </cell>
          <cell r="L1063">
            <v>0</v>
          </cell>
          <cell r="M1063">
            <v>0</v>
          </cell>
        </row>
        <row r="1064">
          <cell r="H1064">
            <v>57101000</v>
          </cell>
          <cell r="I1064">
            <v>138662486.33000001</v>
          </cell>
          <cell r="J1064">
            <v>138662486.33000001</v>
          </cell>
          <cell r="K1064">
            <v>0</v>
          </cell>
          <cell r="L1064">
            <v>0</v>
          </cell>
          <cell r="M1064">
            <v>0</v>
          </cell>
        </row>
        <row r="1065">
          <cell r="H1065">
            <v>37107000</v>
          </cell>
          <cell r="I1065">
            <v>13390684.66</v>
          </cell>
          <cell r="J1065">
            <v>13390684.66</v>
          </cell>
          <cell r="K1065">
            <v>0</v>
          </cell>
          <cell r="L1065">
            <v>0</v>
          </cell>
          <cell r="M1065">
            <v>0</v>
          </cell>
        </row>
        <row r="1066">
          <cell r="H1066">
            <v>47107000</v>
          </cell>
          <cell r="I1066">
            <v>11743531.470000001</v>
          </cell>
          <cell r="J1066">
            <v>11743531.470000001</v>
          </cell>
          <cell r="K1066">
            <v>0</v>
          </cell>
          <cell r="L1066">
            <v>0</v>
          </cell>
          <cell r="M1066">
            <v>0</v>
          </cell>
        </row>
        <row r="1067">
          <cell r="H1067">
            <v>57107000</v>
          </cell>
          <cell r="I1067">
            <v>12876205.51</v>
          </cell>
          <cell r="J1067">
            <v>12876205.51</v>
          </cell>
          <cell r="K1067">
            <v>0</v>
          </cell>
          <cell r="L1067">
            <v>0</v>
          </cell>
          <cell r="M1067">
            <v>0</v>
          </cell>
        </row>
        <row r="1068">
          <cell r="H1068">
            <v>37108000</v>
          </cell>
          <cell r="I1068">
            <v>-14962584.060000001</v>
          </cell>
          <cell r="J1068">
            <v>-14962584.060000001</v>
          </cell>
          <cell r="K1068">
            <v>0</v>
          </cell>
          <cell r="L1068">
            <v>0</v>
          </cell>
          <cell r="M1068">
            <v>0</v>
          </cell>
        </row>
        <row r="1069">
          <cell r="H1069">
            <v>47108000</v>
          </cell>
          <cell r="I1069">
            <v>-13990441.130000001</v>
          </cell>
          <cell r="J1069">
            <v>-13990441.130000001</v>
          </cell>
          <cell r="K1069">
            <v>0</v>
          </cell>
          <cell r="L1069">
            <v>0</v>
          </cell>
          <cell r="M1069">
            <v>0</v>
          </cell>
        </row>
        <row r="1070">
          <cell r="H1070">
            <v>57108000</v>
          </cell>
          <cell r="I1070">
            <v>-15568627.01</v>
          </cell>
          <cell r="J1070">
            <v>-15568627.01</v>
          </cell>
          <cell r="K1070">
            <v>0</v>
          </cell>
          <cell r="L1070">
            <v>0</v>
          </cell>
          <cell r="M1070">
            <v>0</v>
          </cell>
        </row>
        <row r="1071">
          <cell r="H1071">
            <v>37111000</v>
          </cell>
          <cell r="I1071">
            <v>-15016000.140000001</v>
          </cell>
          <cell r="J1071">
            <v>-15016000.140000001</v>
          </cell>
          <cell r="K1071">
            <v>0</v>
          </cell>
          <cell r="L1071">
            <v>0</v>
          </cell>
          <cell r="M1071">
            <v>0</v>
          </cell>
        </row>
        <row r="1072">
          <cell r="H1072">
            <v>47111000</v>
          </cell>
          <cell r="I1072">
            <v>-18261727.440000001</v>
          </cell>
          <cell r="J1072">
            <v>-18261727.440000001</v>
          </cell>
          <cell r="K1072">
            <v>0</v>
          </cell>
          <cell r="L1072">
            <v>0</v>
          </cell>
          <cell r="M1072">
            <v>0</v>
          </cell>
        </row>
        <row r="1073">
          <cell r="H1073">
            <v>57111000</v>
          </cell>
          <cell r="I1073">
            <v>-17707797.760000002</v>
          </cell>
          <cell r="J1073">
            <v>-17707797.760000002</v>
          </cell>
          <cell r="K1073">
            <v>0</v>
          </cell>
          <cell r="L1073">
            <v>0</v>
          </cell>
          <cell r="M1073">
            <v>0</v>
          </cell>
        </row>
        <row r="1074">
          <cell r="H1074">
            <v>37190000</v>
          </cell>
          <cell r="I1074">
            <v>-6881808.1299999999</v>
          </cell>
          <cell r="J1074">
            <v>-6881808.1299999999</v>
          </cell>
          <cell r="K1074">
            <v>0</v>
          </cell>
          <cell r="L1074">
            <v>0</v>
          </cell>
          <cell r="M1074">
            <v>0</v>
          </cell>
        </row>
        <row r="1075">
          <cell r="H1075">
            <v>47190000</v>
          </cell>
          <cell r="I1075">
            <v>-2820498.84</v>
          </cell>
          <cell r="J1075">
            <v>-2820498.84</v>
          </cell>
          <cell r="K1075">
            <v>0</v>
          </cell>
          <cell r="L1075">
            <v>0</v>
          </cell>
          <cell r="M1075">
            <v>0</v>
          </cell>
        </row>
        <row r="1076">
          <cell r="H1076">
            <v>57190000</v>
          </cell>
          <cell r="I1076">
            <v>-4138275.55</v>
          </cell>
          <cell r="J1076">
            <v>-4138275.55</v>
          </cell>
          <cell r="K1076">
            <v>0</v>
          </cell>
          <cell r="L1076">
            <v>0</v>
          </cell>
          <cell r="M1076">
            <v>0</v>
          </cell>
        </row>
        <row r="1077">
          <cell r="H1077">
            <v>37232000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</row>
        <row r="1078">
          <cell r="H1078">
            <v>47232000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</row>
        <row r="1079">
          <cell r="H1079">
            <v>57232000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</row>
        <row r="1080">
          <cell r="H1080">
            <v>38101000</v>
          </cell>
          <cell r="I1080">
            <v>3729718.85</v>
          </cell>
          <cell r="J1080">
            <v>3729718.85</v>
          </cell>
          <cell r="K1080">
            <v>0</v>
          </cell>
          <cell r="L1080">
            <v>0</v>
          </cell>
          <cell r="M1080">
            <v>0</v>
          </cell>
        </row>
        <row r="1081">
          <cell r="H1081">
            <v>48101000</v>
          </cell>
          <cell r="I1081">
            <v>3584010.2400000002</v>
          </cell>
          <cell r="J1081">
            <v>3584010.2400000002</v>
          </cell>
          <cell r="K1081">
            <v>0</v>
          </cell>
          <cell r="L1081">
            <v>0</v>
          </cell>
          <cell r="M1081">
            <v>0</v>
          </cell>
        </row>
        <row r="1082">
          <cell r="H1082">
            <v>58101000</v>
          </cell>
          <cell r="I1082">
            <v>3863745.6</v>
          </cell>
          <cell r="J1082">
            <v>3863745.6</v>
          </cell>
          <cell r="K1082">
            <v>0</v>
          </cell>
          <cell r="L1082">
            <v>0</v>
          </cell>
          <cell r="M1082">
            <v>0</v>
          </cell>
        </row>
        <row r="1083">
          <cell r="H1083">
            <v>38107000</v>
          </cell>
          <cell r="I1083">
            <v>98642</v>
          </cell>
          <cell r="J1083">
            <v>98642</v>
          </cell>
          <cell r="K1083">
            <v>0</v>
          </cell>
          <cell r="L1083">
            <v>0</v>
          </cell>
          <cell r="M1083">
            <v>0</v>
          </cell>
        </row>
        <row r="1084">
          <cell r="H1084">
            <v>48107000</v>
          </cell>
          <cell r="I1084">
            <v>234672.2</v>
          </cell>
          <cell r="J1084">
            <v>234672.2</v>
          </cell>
          <cell r="K1084">
            <v>0</v>
          </cell>
          <cell r="L1084">
            <v>0</v>
          </cell>
          <cell r="M1084">
            <v>0</v>
          </cell>
        </row>
        <row r="1085">
          <cell r="H1085">
            <v>58107000</v>
          </cell>
          <cell r="I1085">
            <v>91352.24</v>
          </cell>
          <cell r="J1085">
            <v>91352.24</v>
          </cell>
          <cell r="K1085">
            <v>0</v>
          </cell>
          <cell r="L1085">
            <v>0</v>
          </cell>
          <cell r="M1085">
            <v>0</v>
          </cell>
        </row>
        <row r="1086">
          <cell r="H1086">
            <v>38108000</v>
          </cell>
          <cell r="I1086">
            <v>-999703.39</v>
          </cell>
          <cell r="J1086">
            <v>-999703.39</v>
          </cell>
          <cell r="K1086">
            <v>0</v>
          </cell>
          <cell r="L1086">
            <v>0</v>
          </cell>
          <cell r="M1086">
            <v>0</v>
          </cell>
        </row>
        <row r="1087">
          <cell r="H1087">
            <v>48108000</v>
          </cell>
          <cell r="I1087">
            <v>-929082.55</v>
          </cell>
          <cell r="J1087">
            <v>-929082.55</v>
          </cell>
          <cell r="K1087">
            <v>0</v>
          </cell>
          <cell r="L1087">
            <v>0</v>
          </cell>
          <cell r="M1087">
            <v>0</v>
          </cell>
        </row>
        <row r="1088">
          <cell r="H1088">
            <v>58108000</v>
          </cell>
          <cell r="I1088">
            <v>-993651.87</v>
          </cell>
          <cell r="J1088">
            <v>-993651.87</v>
          </cell>
          <cell r="K1088">
            <v>0</v>
          </cell>
          <cell r="L1088">
            <v>0</v>
          </cell>
          <cell r="M1088">
            <v>0</v>
          </cell>
        </row>
        <row r="1089">
          <cell r="H1089">
            <v>38111000</v>
          </cell>
          <cell r="I1089">
            <v>-240337.49</v>
          </cell>
          <cell r="J1089">
            <v>-240337.49</v>
          </cell>
          <cell r="K1089">
            <v>0</v>
          </cell>
          <cell r="L1089">
            <v>0</v>
          </cell>
          <cell r="M1089">
            <v>0</v>
          </cell>
        </row>
        <row r="1090">
          <cell r="H1090">
            <v>48111000</v>
          </cell>
          <cell r="I1090">
            <v>-528063.06000000006</v>
          </cell>
          <cell r="J1090">
            <v>-528063.06000000006</v>
          </cell>
          <cell r="K1090">
            <v>0</v>
          </cell>
          <cell r="L1090">
            <v>0</v>
          </cell>
          <cell r="M1090">
            <v>0</v>
          </cell>
        </row>
        <row r="1091">
          <cell r="H1091">
            <v>58111000</v>
          </cell>
          <cell r="I1091">
            <v>-397968.72</v>
          </cell>
          <cell r="J1091">
            <v>-397968.72</v>
          </cell>
          <cell r="K1091">
            <v>0</v>
          </cell>
          <cell r="L1091">
            <v>0</v>
          </cell>
          <cell r="M1091">
            <v>0</v>
          </cell>
        </row>
        <row r="1092">
          <cell r="H1092">
            <v>38191000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</row>
        <row r="1093">
          <cell r="H1093">
            <v>48191000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</row>
        <row r="1094">
          <cell r="H1094">
            <v>58191000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</row>
        <row r="1095">
          <cell r="H1095">
            <v>39101000</v>
          </cell>
          <cell r="I1095">
            <v>32008198.73</v>
          </cell>
          <cell r="J1095">
            <v>16360488.49</v>
          </cell>
          <cell r="K1095">
            <v>5118532.5999999996</v>
          </cell>
          <cell r="L1095">
            <v>10529177.640000001</v>
          </cell>
          <cell r="M1095">
            <v>0</v>
          </cell>
        </row>
        <row r="1096">
          <cell r="H1096">
            <v>49101000</v>
          </cell>
          <cell r="I1096">
            <v>31023300.239999998</v>
          </cell>
          <cell r="J1096">
            <v>15727249.050000001</v>
          </cell>
          <cell r="K1096">
            <v>4865289.6100000003</v>
          </cell>
          <cell r="L1096">
            <v>10430761.58</v>
          </cell>
          <cell r="M1096">
            <v>0</v>
          </cell>
        </row>
        <row r="1097">
          <cell r="H1097">
            <v>59101000</v>
          </cell>
          <cell r="I1097">
            <v>31742285.98</v>
          </cell>
          <cell r="J1097">
            <v>16103797.630000001</v>
          </cell>
          <cell r="K1097">
            <v>5123671.1100000003</v>
          </cell>
          <cell r="L1097">
            <v>10514817.24</v>
          </cell>
          <cell r="M1097">
            <v>0</v>
          </cell>
        </row>
        <row r="1098">
          <cell r="H1098">
            <v>39107000</v>
          </cell>
          <cell r="I1098">
            <v>3643370.05</v>
          </cell>
          <cell r="J1098">
            <v>174842.79</v>
          </cell>
          <cell r="K1098">
            <v>3454722</v>
          </cell>
          <cell r="L1098">
            <v>13805.26</v>
          </cell>
          <cell r="M1098">
            <v>0</v>
          </cell>
        </row>
        <row r="1099">
          <cell r="H1099">
            <v>49107000</v>
          </cell>
          <cell r="I1099">
            <v>1271981.8999999999</v>
          </cell>
          <cell r="J1099">
            <v>254766.36</v>
          </cell>
          <cell r="K1099">
            <v>969545.05</v>
          </cell>
          <cell r="L1099">
            <v>47670.49</v>
          </cell>
          <cell r="M1099">
            <v>0</v>
          </cell>
        </row>
        <row r="1100">
          <cell r="H1100">
            <v>59107000</v>
          </cell>
          <cell r="I1100">
            <v>3550576.03</v>
          </cell>
          <cell r="J1100">
            <v>321965.13</v>
          </cell>
          <cell r="K1100">
            <v>3221407.37</v>
          </cell>
          <cell r="L1100">
            <v>7203.53</v>
          </cell>
          <cell r="M1100">
            <v>0</v>
          </cell>
        </row>
        <row r="1101">
          <cell r="H1101">
            <v>39108000</v>
          </cell>
          <cell r="I1101">
            <v>-16543612.960000001</v>
          </cell>
          <cell r="J1101">
            <v>-10499177.58</v>
          </cell>
          <cell r="K1101">
            <v>-2193552.73</v>
          </cell>
          <cell r="L1101">
            <v>-3850882.65</v>
          </cell>
          <cell r="M1101">
            <v>0</v>
          </cell>
        </row>
        <row r="1102">
          <cell r="H1102">
            <v>49108000</v>
          </cell>
          <cell r="I1102">
            <v>-16288116.49</v>
          </cell>
          <cell r="J1102">
            <v>-10437632.630000001</v>
          </cell>
          <cell r="K1102">
            <v>-2179035.61</v>
          </cell>
          <cell r="L1102">
            <v>-3671448.25</v>
          </cell>
          <cell r="M1102">
            <v>0</v>
          </cell>
        </row>
        <row r="1103">
          <cell r="H1103">
            <v>59108000</v>
          </cell>
          <cell r="I1103">
            <v>-16580673.26</v>
          </cell>
          <cell r="J1103">
            <v>-10549241.6</v>
          </cell>
          <cell r="K1103">
            <v>-2192954.9</v>
          </cell>
          <cell r="L1103">
            <v>-3838476.77</v>
          </cell>
          <cell r="M1103">
            <v>0</v>
          </cell>
        </row>
        <row r="1104">
          <cell r="H1104">
            <v>39111000</v>
          </cell>
          <cell r="I1104">
            <v>-41573.730000000003</v>
          </cell>
          <cell r="J1104">
            <v>-28704.29</v>
          </cell>
          <cell r="K1104">
            <v>-8332.0400000000009</v>
          </cell>
          <cell r="L1104">
            <v>-4537.3999999999996</v>
          </cell>
          <cell r="M1104">
            <v>0</v>
          </cell>
        </row>
        <row r="1105">
          <cell r="H1105">
            <v>49111000</v>
          </cell>
          <cell r="I1105">
            <v>-36722.26</v>
          </cell>
          <cell r="J1105">
            <v>-23852.82</v>
          </cell>
          <cell r="K1105">
            <v>-8332.0400000000009</v>
          </cell>
          <cell r="L1105">
            <v>-4537.3999999999996</v>
          </cell>
          <cell r="M1105">
            <v>0</v>
          </cell>
        </row>
        <row r="1106">
          <cell r="H1106">
            <v>59111000</v>
          </cell>
          <cell r="I1106">
            <v>-41169.42</v>
          </cell>
          <cell r="J1106">
            <v>-28299.98</v>
          </cell>
          <cell r="K1106">
            <v>-8332.0400000000009</v>
          </cell>
          <cell r="L1106">
            <v>-4537.3999999999996</v>
          </cell>
          <cell r="M1106">
            <v>0</v>
          </cell>
        </row>
        <row r="1107">
          <cell r="H1107">
            <v>39190000</v>
          </cell>
          <cell r="I1107">
            <v>-769300</v>
          </cell>
          <cell r="J1107">
            <v>-769300</v>
          </cell>
          <cell r="K1107">
            <v>0</v>
          </cell>
          <cell r="L1107">
            <v>0</v>
          </cell>
          <cell r="M1107">
            <v>0</v>
          </cell>
        </row>
        <row r="1108">
          <cell r="H1108">
            <v>49190000</v>
          </cell>
          <cell r="I1108">
            <v>-609029.17000000004</v>
          </cell>
          <cell r="J1108">
            <v>-609029.17000000004</v>
          </cell>
          <cell r="K1108">
            <v>0</v>
          </cell>
          <cell r="L1108">
            <v>0</v>
          </cell>
          <cell r="M1108">
            <v>0</v>
          </cell>
        </row>
        <row r="1109">
          <cell r="H1109">
            <v>59190000</v>
          </cell>
          <cell r="I1109">
            <v>-769300</v>
          </cell>
          <cell r="J1109">
            <v>-769300</v>
          </cell>
          <cell r="K1109">
            <v>0</v>
          </cell>
          <cell r="L1109">
            <v>0</v>
          </cell>
          <cell r="M1109">
            <v>0</v>
          </cell>
        </row>
        <row r="1110">
          <cell r="H1110">
            <v>39232000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</row>
        <row r="1111">
          <cell r="H1111">
            <v>49232000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</row>
        <row r="1112">
          <cell r="H1112">
            <v>59232000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</row>
        <row r="1113">
          <cell r="H1113">
            <v>30302000</v>
          </cell>
          <cell r="I1113">
            <v>44630382.780000001</v>
          </cell>
          <cell r="J1113">
            <v>44049218.049999997</v>
          </cell>
          <cell r="K1113">
            <v>581164.73</v>
          </cell>
          <cell r="L1113">
            <v>0</v>
          </cell>
          <cell r="M1113">
            <v>0</v>
          </cell>
        </row>
        <row r="1114">
          <cell r="H1114">
            <v>40302000</v>
          </cell>
          <cell r="I1114">
            <v>44544017.869999997</v>
          </cell>
          <cell r="J1114">
            <v>44068758.789999999</v>
          </cell>
          <cell r="K1114">
            <v>475259.08</v>
          </cell>
          <cell r="L1114">
            <v>0</v>
          </cell>
          <cell r="M1114">
            <v>0</v>
          </cell>
        </row>
        <row r="1115">
          <cell r="H1115">
            <v>50302000</v>
          </cell>
          <cell r="I1115">
            <v>44630382.780000001</v>
          </cell>
          <cell r="J1115">
            <v>44049218.049999997</v>
          </cell>
          <cell r="K1115">
            <v>581164.73</v>
          </cell>
          <cell r="L1115">
            <v>0</v>
          </cell>
          <cell r="M1115">
            <v>0</v>
          </cell>
        </row>
        <row r="1116">
          <cell r="H1116">
            <v>30310000</v>
          </cell>
          <cell r="I1116">
            <v>2230395.09</v>
          </cell>
          <cell r="J1116">
            <v>2230395.09</v>
          </cell>
          <cell r="K1116">
            <v>0</v>
          </cell>
          <cell r="L1116">
            <v>0</v>
          </cell>
          <cell r="M1116">
            <v>0</v>
          </cell>
        </row>
        <row r="1117">
          <cell r="H1117">
            <v>40310000</v>
          </cell>
          <cell r="I1117">
            <v>2230619.64</v>
          </cell>
          <cell r="J1117">
            <v>2230619.64</v>
          </cell>
          <cell r="K1117">
            <v>0</v>
          </cell>
          <cell r="L1117">
            <v>0</v>
          </cell>
          <cell r="M1117">
            <v>0</v>
          </cell>
        </row>
        <row r="1118">
          <cell r="H1118">
            <v>50310000</v>
          </cell>
          <cell r="I1118">
            <v>2230395.09</v>
          </cell>
          <cell r="J1118">
            <v>2230395.09</v>
          </cell>
          <cell r="K1118">
            <v>0</v>
          </cell>
          <cell r="L1118">
            <v>0</v>
          </cell>
          <cell r="M1118">
            <v>0</v>
          </cell>
        </row>
        <row r="1119">
          <cell r="H1119">
            <v>30311000</v>
          </cell>
          <cell r="I1119">
            <v>125140459.93000001</v>
          </cell>
          <cell r="J1119">
            <v>125140459.93000001</v>
          </cell>
          <cell r="K1119">
            <v>0</v>
          </cell>
          <cell r="L1119">
            <v>0</v>
          </cell>
          <cell r="M1119">
            <v>0</v>
          </cell>
        </row>
        <row r="1120">
          <cell r="H1120">
            <v>40311000</v>
          </cell>
          <cell r="I1120">
            <v>124974751.37</v>
          </cell>
          <cell r="J1120">
            <v>124974751.37</v>
          </cell>
          <cell r="K1120">
            <v>0</v>
          </cell>
          <cell r="L1120">
            <v>0</v>
          </cell>
          <cell r="M1120">
            <v>0</v>
          </cell>
        </row>
        <row r="1121">
          <cell r="H1121">
            <v>50311000</v>
          </cell>
          <cell r="I1121">
            <v>125185968.41</v>
          </cell>
          <cell r="J1121">
            <v>125185968.41</v>
          </cell>
          <cell r="K1121">
            <v>0</v>
          </cell>
          <cell r="L1121">
            <v>0</v>
          </cell>
          <cell r="M1121">
            <v>0</v>
          </cell>
        </row>
        <row r="1122">
          <cell r="H1122">
            <v>30312000</v>
          </cell>
          <cell r="I1122">
            <v>168372641.36000001</v>
          </cell>
          <cell r="J1122">
            <v>168372641.36000001</v>
          </cell>
          <cell r="K1122">
            <v>0</v>
          </cell>
          <cell r="L1122">
            <v>0</v>
          </cell>
          <cell r="M1122">
            <v>0</v>
          </cell>
        </row>
        <row r="1123">
          <cell r="H1123">
            <v>40312000</v>
          </cell>
          <cell r="I1123">
            <v>167430828.5</v>
          </cell>
          <cell r="J1123">
            <v>167430828.5</v>
          </cell>
          <cell r="K1123">
            <v>0</v>
          </cell>
          <cell r="L1123">
            <v>0</v>
          </cell>
          <cell r="M1123">
            <v>0</v>
          </cell>
        </row>
        <row r="1124">
          <cell r="H1124">
            <v>50312000</v>
          </cell>
          <cell r="I1124">
            <v>168283438.65000001</v>
          </cell>
          <cell r="J1124">
            <v>168283438.65000001</v>
          </cell>
          <cell r="K1124">
            <v>0</v>
          </cell>
          <cell r="L1124">
            <v>0</v>
          </cell>
          <cell r="M1124">
            <v>0</v>
          </cell>
        </row>
        <row r="1125">
          <cell r="H1125">
            <v>30314000</v>
          </cell>
          <cell r="I1125">
            <v>48281085.030000001</v>
          </cell>
          <cell r="J1125">
            <v>48281085.030000001</v>
          </cell>
          <cell r="K1125">
            <v>0</v>
          </cell>
          <cell r="L1125">
            <v>0</v>
          </cell>
          <cell r="M1125">
            <v>0</v>
          </cell>
        </row>
        <row r="1126">
          <cell r="H1126">
            <v>40314000</v>
          </cell>
          <cell r="I1126">
            <v>48374868.990000002</v>
          </cell>
          <cell r="J1126">
            <v>48374868.990000002</v>
          </cell>
          <cell r="K1126">
            <v>0</v>
          </cell>
          <cell r="L1126">
            <v>0</v>
          </cell>
          <cell r="M1126">
            <v>0</v>
          </cell>
        </row>
        <row r="1127">
          <cell r="H1127">
            <v>50314000</v>
          </cell>
          <cell r="I1127">
            <v>48280201.530000001</v>
          </cell>
          <cell r="J1127">
            <v>48280201.530000001</v>
          </cell>
          <cell r="K1127">
            <v>0</v>
          </cell>
          <cell r="L1127">
            <v>0</v>
          </cell>
          <cell r="M1127">
            <v>0</v>
          </cell>
        </row>
        <row r="1128">
          <cell r="H1128">
            <v>30315000</v>
          </cell>
          <cell r="I1128">
            <v>26933559.789999999</v>
          </cell>
          <cell r="J1128">
            <v>26933559.789999999</v>
          </cell>
          <cell r="K1128">
            <v>0</v>
          </cell>
          <cell r="L1128">
            <v>0</v>
          </cell>
          <cell r="M1128">
            <v>0</v>
          </cell>
        </row>
        <row r="1129">
          <cell r="H1129">
            <v>40315000</v>
          </cell>
          <cell r="I1129">
            <v>26930810.93</v>
          </cell>
          <cell r="J1129">
            <v>26930810.93</v>
          </cell>
          <cell r="K1129">
            <v>0</v>
          </cell>
          <cell r="L1129">
            <v>0</v>
          </cell>
          <cell r="M1129">
            <v>0</v>
          </cell>
        </row>
        <row r="1130">
          <cell r="H1130">
            <v>50315000</v>
          </cell>
          <cell r="I1130">
            <v>26933559.789999999</v>
          </cell>
          <cell r="J1130">
            <v>26933559.789999999</v>
          </cell>
          <cell r="K1130">
            <v>0</v>
          </cell>
          <cell r="L1130">
            <v>0</v>
          </cell>
          <cell r="M1130">
            <v>0</v>
          </cell>
        </row>
        <row r="1131">
          <cell r="H1131">
            <v>30316000</v>
          </cell>
          <cell r="I1131">
            <v>15654981.800000001</v>
          </cell>
          <cell r="J1131">
            <v>15654981.800000001</v>
          </cell>
          <cell r="K1131">
            <v>0</v>
          </cell>
          <cell r="L1131">
            <v>0</v>
          </cell>
          <cell r="M1131">
            <v>0</v>
          </cell>
        </row>
        <row r="1132">
          <cell r="H1132">
            <v>40316000</v>
          </cell>
          <cell r="I1132">
            <v>15654734.82</v>
          </cell>
          <cell r="J1132">
            <v>15654734.82</v>
          </cell>
          <cell r="K1132">
            <v>0</v>
          </cell>
          <cell r="L1132">
            <v>0</v>
          </cell>
          <cell r="M1132">
            <v>0</v>
          </cell>
        </row>
        <row r="1133">
          <cell r="H1133">
            <v>50316000</v>
          </cell>
          <cell r="I1133">
            <v>15654981.800000001</v>
          </cell>
          <cell r="J1133">
            <v>15654981.800000001</v>
          </cell>
          <cell r="K1133">
            <v>0</v>
          </cell>
          <cell r="L1133">
            <v>0</v>
          </cell>
          <cell r="M1133">
            <v>0</v>
          </cell>
        </row>
        <row r="1134">
          <cell r="H1134">
            <v>30317000</v>
          </cell>
          <cell r="I1134">
            <v>585276.78</v>
          </cell>
          <cell r="J1134">
            <v>585276.78</v>
          </cell>
          <cell r="K1134">
            <v>0</v>
          </cell>
          <cell r="L1134">
            <v>0</v>
          </cell>
          <cell r="M1134">
            <v>0</v>
          </cell>
        </row>
        <row r="1135">
          <cell r="H1135">
            <v>40317000</v>
          </cell>
          <cell r="I1135">
            <v>585276.78</v>
          </cell>
          <cell r="J1135">
            <v>585276.78</v>
          </cell>
          <cell r="K1135">
            <v>0</v>
          </cell>
          <cell r="L1135">
            <v>0</v>
          </cell>
          <cell r="M1135">
            <v>0</v>
          </cell>
        </row>
        <row r="1136">
          <cell r="H1136">
            <v>50317000</v>
          </cell>
          <cell r="I1136">
            <v>585276.78</v>
          </cell>
          <cell r="J1136">
            <v>585276.78</v>
          </cell>
          <cell r="K1136">
            <v>0</v>
          </cell>
          <cell r="L1136">
            <v>0</v>
          </cell>
          <cell r="M1136">
            <v>0</v>
          </cell>
        </row>
        <row r="1137">
          <cell r="H1137">
            <v>30330000</v>
          </cell>
          <cell r="I1137">
            <v>56519847.600000001</v>
          </cell>
          <cell r="J1137">
            <v>56519847.600000001</v>
          </cell>
          <cell r="K1137">
            <v>0</v>
          </cell>
          <cell r="L1137">
            <v>0</v>
          </cell>
          <cell r="M1137">
            <v>0</v>
          </cell>
        </row>
        <row r="1138">
          <cell r="H1138">
            <v>40330000</v>
          </cell>
          <cell r="I1138">
            <v>56520456.009999998</v>
          </cell>
          <cell r="J1138">
            <v>56520456.009999998</v>
          </cell>
          <cell r="K1138">
            <v>0</v>
          </cell>
          <cell r="L1138">
            <v>0</v>
          </cell>
          <cell r="M1138">
            <v>0</v>
          </cell>
        </row>
        <row r="1139">
          <cell r="H1139">
            <v>50330000</v>
          </cell>
          <cell r="I1139">
            <v>56519847.600000001</v>
          </cell>
          <cell r="J1139">
            <v>56519847.600000001</v>
          </cell>
          <cell r="K1139">
            <v>0</v>
          </cell>
          <cell r="L1139">
            <v>0</v>
          </cell>
          <cell r="M1139">
            <v>0</v>
          </cell>
        </row>
        <row r="1140">
          <cell r="H1140">
            <v>30331000</v>
          </cell>
          <cell r="I1140">
            <v>42301444.979999997</v>
          </cell>
          <cell r="J1140">
            <v>42301444.979999997</v>
          </cell>
          <cell r="K1140">
            <v>0</v>
          </cell>
          <cell r="L1140">
            <v>0</v>
          </cell>
          <cell r="M1140">
            <v>0</v>
          </cell>
        </row>
        <row r="1141">
          <cell r="H1141">
            <v>40331000</v>
          </cell>
          <cell r="I1141">
            <v>41068411.549999997</v>
          </cell>
          <cell r="J1141">
            <v>41068411.549999997</v>
          </cell>
          <cell r="K1141">
            <v>0</v>
          </cell>
          <cell r="L1141">
            <v>0</v>
          </cell>
          <cell r="M1141">
            <v>0</v>
          </cell>
        </row>
        <row r="1142">
          <cell r="H1142">
            <v>50331000</v>
          </cell>
          <cell r="I1142">
            <v>42075203.659999996</v>
          </cell>
          <cell r="J1142">
            <v>42075203.659999996</v>
          </cell>
          <cell r="K1142">
            <v>0</v>
          </cell>
          <cell r="L1142">
            <v>0</v>
          </cell>
          <cell r="M1142">
            <v>0</v>
          </cell>
        </row>
        <row r="1143">
          <cell r="H1143">
            <v>30332000</v>
          </cell>
          <cell r="I1143">
            <v>119976644.59999999</v>
          </cell>
          <cell r="J1143">
            <v>119976644.59999999</v>
          </cell>
          <cell r="K1143">
            <v>0</v>
          </cell>
          <cell r="L1143">
            <v>0</v>
          </cell>
          <cell r="M1143">
            <v>0</v>
          </cell>
        </row>
        <row r="1144">
          <cell r="H1144">
            <v>40332000</v>
          </cell>
          <cell r="I1144">
            <v>118510292.39</v>
          </cell>
          <cell r="J1144">
            <v>118510292.39</v>
          </cell>
          <cell r="K1144">
            <v>0</v>
          </cell>
          <cell r="L1144">
            <v>0</v>
          </cell>
          <cell r="M1144">
            <v>0</v>
          </cell>
        </row>
        <row r="1145">
          <cell r="H1145">
            <v>50332000</v>
          </cell>
          <cell r="I1145">
            <v>121106899.8</v>
          </cell>
          <cell r="J1145">
            <v>121106899.8</v>
          </cell>
          <cell r="K1145">
            <v>0</v>
          </cell>
          <cell r="L1145">
            <v>0</v>
          </cell>
          <cell r="M1145">
            <v>0</v>
          </cell>
        </row>
        <row r="1146">
          <cell r="H1146">
            <v>30333000</v>
          </cell>
          <cell r="I1146">
            <v>149576061.84</v>
          </cell>
          <cell r="J1146">
            <v>149576061.84</v>
          </cell>
          <cell r="K1146">
            <v>0</v>
          </cell>
          <cell r="L1146">
            <v>0</v>
          </cell>
          <cell r="M1146">
            <v>0</v>
          </cell>
        </row>
        <row r="1147">
          <cell r="H1147">
            <v>40333000</v>
          </cell>
          <cell r="I1147">
            <v>145675786.22</v>
          </cell>
          <cell r="J1147">
            <v>145675786.22</v>
          </cell>
          <cell r="K1147">
            <v>0</v>
          </cell>
          <cell r="L1147">
            <v>0</v>
          </cell>
          <cell r="M1147">
            <v>0</v>
          </cell>
        </row>
        <row r="1148">
          <cell r="H1148">
            <v>50333000</v>
          </cell>
          <cell r="I1148">
            <v>149570794.31999999</v>
          </cell>
          <cell r="J1148">
            <v>149570794.31999999</v>
          </cell>
          <cell r="K1148">
            <v>0</v>
          </cell>
          <cell r="L1148">
            <v>0</v>
          </cell>
          <cell r="M1148">
            <v>0</v>
          </cell>
        </row>
        <row r="1149">
          <cell r="H1149">
            <v>30334000</v>
          </cell>
          <cell r="I1149">
            <v>33808808.939999998</v>
          </cell>
          <cell r="J1149">
            <v>33808808.939999998</v>
          </cell>
          <cell r="K1149">
            <v>0</v>
          </cell>
          <cell r="L1149">
            <v>0</v>
          </cell>
          <cell r="M1149">
            <v>0</v>
          </cell>
        </row>
        <row r="1150">
          <cell r="H1150">
            <v>40334000</v>
          </cell>
          <cell r="I1150">
            <v>33852840.219999999</v>
          </cell>
          <cell r="J1150">
            <v>33852840.219999999</v>
          </cell>
          <cell r="K1150">
            <v>0</v>
          </cell>
          <cell r="L1150">
            <v>0</v>
          </cell>
          <cell r="M1150">
            <v>0</v>
          </cell>
        </row>
        <row r="1151">
          <cell r="H1151">
            <v>50334000</v>
          </cell>
          <cell r="I1151">
            <v>33808808.939999998</v>
          </cell>
          <cell r="J1151">
            <v>33808808.939999998</v>
          </cell>
          <cell r="K1151">
            <v>0</v>
          </cell>
          <cell r="L1151">
            <v>0</v>
          </cell>
          <cell r="M1151">
            <v>0</v>
          </cell>
        </row>
        <row r="1152">
          <cell r="H1152">
            <v>30335000</v>
          </cell>
          <cell r="I1152">
            <v>7336556.2999999998</v>
          </cell>
          <cell r="J1152">
            <v>7336556.2999999998</v>
          </cell>
          <cell r="K1152">
            <v>0</v>
          </cell>
          <cell r="L1152">
            <v>0</v>
          </cell>
          <cell r="M1152">
            <v>0</v>
          </cell>
        </row>
        <row r="1153">
          <cell r="H1153">
            <v>40335000</v>
          </cell>
          <cell r="I1153">
            <v>7329685.71</v>
          </cell>
          <cell r="J1153">
            <v>7329685.71</v>
          </cell>
          <cell r="K1153">
            <v>0</v>
          </cell>
          <cell r="L1153">
            <v>0</v>
          </cell>
          <cell r="M1153">
            <v>0</v>
          </cell>
        </row>
        <row r="1154">
          <cell r="H1154">
            <v>50335000</v>
          </cell>
          <cell r="I1154">
            <v>7336556.2999999998</v>
          </cell>
          <cell r="J1154">
            <v>7336556.2999999998</v>
          </cell>
          <cell r="K1154">
            <v>0</v>
          </cell>
          <cell r="L1154">
            <v>0</v>
          </cell>
          <cell r="M1154">
            <v>0</v>
          </cell>
        </row>
        <row r="1155">
          <cell r="H1155">
            <v>30336000</v>
          </cell>
          <cell r="I1155">
            <v>1999562.5</v>
          </cell>
          <cell r="J1155">
            <v>1999562.5</v>
          </cell>
          <cell r="K1155">
            <v>0</v>
          </cell>
          <cell r="L1155">
            <v>0</v>
          </cell>
          <cell r="M1155">
            <v>0</v>
          </cell>
        </row>
        <row r="1156">
          <cell r="H1156">
            <v>40336000</v>
          </cell>
          <cell r="I1156">
            <v>1999562.5</v>
          </cell>
          <cell r="J1156">
            <v>1999562.5</v>
          </cell>
          <cell r="K1156">
            <v>0</v>
          </cell>
          <cell r="L1156">
            <v>0</v>
          </cell>
          <cell r="M1156">
            <v>0</v>
          </cell>
        </row>
        <row r="1157">
          <cell r="H1157">
            <v>50336000</v>
          </cell>
          <cell r="I1157">
            <v>1999562.5</v>
          </cell>
          <cell r="J1157">
            <v>1999562.5</v>
          </cell>
          <cell r="K1157">
            <v>0</v>
          </cell>
          <cell r="L1157">
            <v>0</v>
          </cell>
          <cell r="M1157">
            <v>0</v>
          </cell>
        </row>
        <row r="1158">
          <cell r="H1158">
            <v>30341000</v>
          </cell>
          <cell r="I1158">
            <v>16136395.060000001</v>
          </cell>
          <cell r="J1158">
            <v>16136395.060000001</v>
          </cell>
          <cell r="K1158">
            <v>0</v>
          </cell>
          <cell r="L1158">
            <v>0</v>
          </cell>
          <cell r="M1158">
            <v>0</v>
          </cell>
        </row>
        <row r="1159">
          <cell r="H1159">
            <v>40341000</v>
          </cell>
          <cell r="I1159">
            <v>15856214.470000001</v>
          </cell>
          <cell r="J1159">
            <v>15856214.470000001</v>
          </cell>
          <cell r="K1159">
            <v>0</v>
          </cell>
          <cell r="L1159">
            <v>0</v>
          </cell>
          <cell r="M1159">
            <v>0</v>
          </cell>
        </row>
        <row r="1160">
          <cell r="H1160">
            <v>50341000</v>
          </cell>
          <cell r="I1160">
            <v>16132105.810000001</v>
          </cell>
          <cell r="J1160">
            <v>16132105.810000001</v>
          </cell>
          <cell r="K1160">
            <v>0</v>
          </cell>
          <cell r="L1160">
            <v>0</v>
          </cell>
          <cell r="M1160">
            <v>0</v>
          </cell>
        </row>
        <row r="1161">
          <cell r="H1161">
            <v>30342000</v>
          </cell>
          <cell r="I1161">
            <v>21152322.789999999</v>
          </cell>
          <cell r="J1161">
            <v>21152322.789999999</v>
          </cell>
          <cell r="K1161">
            <v>0</v>
          </cell>
          <cell r="L1161">
            <v>0</v>
          </cell>
          <cell r="M1161">
            <v>0</v>
          </cell>
        </row>
        <row r="1162">
          <cell r="H1162">
            <v>40342000</v>
          </cell>
          <cell r="I1162">
            <v>21150516.91</v>
          </cell>
          <cell r="J1162">
            <v>21150516.91</v>
          </cell>
          <cell r="K1162">
            <v>0</v>
          </cell>
          <cell r="L1162">
            <v>0</v>
          </cell>
          <cell r="M1162">
            <v>0</v>
          </cell>
        </row>
        <row r="1163">
          <cell r="H1163">
            <v>50342000</v>
          </cell>
          <cell r="I1163">
            <v>21152322.789999999</v>
          </cell>
          <cell r="J1163">
            <v>21152322.789999999</v>
          </cell>
          <cell r="K1163">
            <v>0</v>
          </cell>
          <cell r="L1163">
            <v>0</v>
          </cell>
          <cell r="M1163">
            <v>0</v>
          </cell>
        </row>
        <row r="1164">
          <cell r="H1164">
            <v>30343000</v>
          </cell>
          <cell r="I1164">
            <v>21876780.41</v>
          </cell>
          <cell r="J1164">
            <v>21876780.41</v>
          </cell>
          <cell r="K1164">
            <v>0</v>
          </cell>
          <cell r="L1164">
            <v>0</v>
          </cell>
          <cell r="M1164">
            <v>0</v>
          </cell>
        </row>
        <row r="1165">
          <cell r="H1165">
            <v>40343000</v>
          </cell>
          <cell r="I1165">
            <v>21876780.41</v>
          </cell>
          <cell r="J1165">
            <v>21876780.41</v>
          </cell>
          <cell r="K1165">
            <v>0</v>
          </cell>
          <cell r="L1165">
            <v>0</v>
          </cell>
          <cell r="M1165">
            <v>0</v>
          </cell>
        </row>
        <row r="1166">
          <cell r="H1166">
            <v>50343000</v>
          </cell>
          <cell r="I1166">
            <v>21876780.41</v>
          </cell>
          <cell r="J1166">
            <v>21876780.41</v>
          </cell>
          <cell r="K1166">
            <v>0</v>
          </cell>
          <cell r="L1166">
            <v>0</v>
          </cell>
          <cell r="M1166">
            <v>0</v>
          </cell>
        </row>
        <row r="1167">
          <cell r="H1167">
            <v>30344000</v>
          </cell>
          <cell r="I1167">
            <v>199333793</v>
          </cell>
          <cell r="J1167">
            <v>199333793</v>
          </cell>
          <cell r="K1167">
            <v>0</v>
          </cell>
          <cell r="L1167">
            <v>0</v>
          </cell>
          <cell r="M1167">
            <v>0</v>
          </cell>
        </row>
        <row r="1168">
          <cell r="H1168">
            <v>40344000</v>
          </cell>
          <cell r="I1168">
            <v>198959465.11000001</v>
          </cell>
          <cell r="J1168">
            <v>198959465.11000001</v>
          </cell>
          <cell r="K1168">
            <v>0</v>
          </cell>
          <cell r="L1168">
            <v>0</v>
          </cell>
          <cell r="M1168">
            <v>0</v>
          </cell>
        </row>
        <row r="1169">
          <cell r="H1169">
            <v>50344000</v>
          </cell>
          <cell r="I1169">
            <v>199333793</v>
          </cell>
          <cell r="J1169">
            <v>199333793</v>
          </cell>
          <cell r="K1169">
            <v>0</v>
          </cell>
          <cell r="L1169">
            <v>0</v>
          </cell>
          <cell r="M1169">
            <v>0</v>
          </cell>
        </row>
        <row r="1170">
          <cell r="H1170">
            <v>30345000</v>
          </cell>
          <cell r="I1170">
            <v>16776704.82</v>
          </cell>
          <cell r="J1170">
            <v>16776704.82</v>
          </cell>
          <cell r="K1170">
            <v>0</v>
          </cell>
          <cell r="L1170">
            <v>0</v>
          </cell>
          <cell r="M1170">
            <v>0</v>
          </cell>
        </row>
        <row r="1171">
          <cell r="H1171">
            <v>40345000</v>
          </cell>
          <cell r="I1171">
            <v>16607172.49</v>
          </cell>
          <cell r="J1171">
            <v>16607172.49</v>
          </cell>
          <cell r="K1171">
            <v>0</v>
          </cell>
          <cell r="L1171">
            <v>0</v>
          </cell>
          <cell r="M1171">
            <v>0</v>
          </cell>
        </row>
        <row r="1172">
          <cell r="H1172">
            <v>50345000</v>
          </cell>
          <cell r="I1172">
            <v>16775494.380000001</v>
          </cell>
          <cell r="J1172">
            <v>16775494.380000001</v>
          </cell>
          <cell r="K1172">
            <v>0</v>
          </cell>
          <cell r="L1172">
            <v>0</v>
          </cell>
          <cell r="M1172">
            <v>0</v>
          </cell>
        </row>
        <row r="1173">
          <cell r="H1173">
            <v>30346000</v>
          </cell>
          <cell r="I1173">
            <v>1578891.93</v>
          </cell>
          <cell r="J1173">
            <v>1578891.93</v>
          </cell>
          <cell r="K1173">
            <v>0</v>
          </cell>
          <cell r="L1173">
            <v>0</v>
          </cell>
          <cell r="M1173">
            <v>0</v>
          </cell>
        </row>
        <row r="1174">
          <cell r="H1174">
            <v>40346000</v>
          </cell>
          <cell r="I1174">
            <v>1547106.06</v>
          </cell>
          <cell r="J1174">
            <v>1547106.06</v>
          </cell>
          <cell r="K1174">
            <v>0</v>
          </cell>
          <cell r="L1174">
            <v>0</v>
          </cell>
          <cell r="M1174">
            <v>0</v>
          </cell>
        </row>
        <row r="1175">
          <cell r="H1175">
            <v>50346000</v>
          </cell>
          <cell r="I1175">
            <v>1577895.89</v>
          </cell>
          <cell r="J1175">
            <v>1577895.89</v>
          </cell>
          <cell r="K1175">
            <v>0</v>
          </cell>
          <cell r="L1175">
            <v>0</v>
          </cell>
          <cell r="M1175">
            <v>0</v>
          </cell>
        </row>
        <row r="1176">
          <cell r="H1176">
            <v>30347000</v>
          </cell>
          <cell r="I1176">
            <v>351681.62</v>
          </cell>
          <cell r="J1176">
            <v>351681.62</v>
          </cell>
          <cell r="K1176">
            <v>0</v>
          </cell>
          <cell r="L1176">
            <v>0</v>
          </cell>
          <cell r="M1176">
            <v>0</v>
          </cell>
        </row>
        <row r="1177">
          <cell r="H1177">
            <v>40347000</v>
          </cell>
          <cell r="I1177">
            <v>351681.62</v>
          </cell>
          <cell r="J1177">
            <v>351681.62</v>
          </cell>
          <cell r="K1177">
            <v>0</v>
          </cell>
          <cell r="L1177">
            <v>0</v>
          </cell>
          <cell r="M1177">
            <v>0</v>
          </cell>
        </row>
        <row r="1178">
          <cell r="H1178">
            <v>50347000</v>
          </cell>
          <cell r="I1178">
            <v>351681.62</v>
          </cell>
          <cell r="J1178">
            <v>351681.62</v>
          </cell>
          <cell r="K1178">
            <v>0</v>
          </cell>
          <cell r="L1178">
            <v>0</v>
          </cell>
          <cell r="M1178">
            <v>0</v>
          </cell>
        </row>
        <row r="1179">
          <cell r="H1179">
            <v>30350000</v>
          </cell>
          <cell r="I1179">
            <v>19072672.960000001</v>
          </cell>
          <cell r="J1179">
            <v>19072672.960000001</v>
          </cell>
          <cell r="K1179">
            <v>0</v>
          </cell>
          <cell r="L1179">
            <v>0</v>
          </cell>
          <cell r="M1179">
            <v>0</v>
          </cell>
        </row>
        <row r="1180">
          <cell r="H1180">
            <v>40350000</v>
          </cell>
          <cell r="I1180">
            <v>16676907.48</v>
          </cell>
          <cell r="J1180">
            <v>16676907.48</v>
          </cell>
          <cell r="K1180">
            <v>0</v>
          </cell>
          <cell r="L1180">
            <v>0</v>
          </cell>
          <cell r="M1180">
            <v>0</v>
          </cell>
        </row>
        <row r="1181">
          <cell r="H1181">
            <v>50350000</v>
          </cell>
          <cell r="I1181">
            <v>18423252.030000001</v>
          </cell>
          <cell r="J1181">
            <v>18423252.030000001</v>
          </cell>
          <cell r="K1181">
            <v>0</v>
          </cell>
          <cell r="L1181">
            <v>0</v>
          </cell>
          <cell r="M1181">
            <v>0</v>
          </cell>
        </row>
        <row r="1182">
          <cell r="H1182">
            <v>30352000</v>
          </cell>
          <cell r="I1182">
            <v>16585557.68</v>
          </cell>
          <cell r="J1182">
            <v>16585557.68</v>
          </cell>
          <cell r="K1182">
            <v>0</v>
          </cell>
          <cell r="L1182">
            <v>0</v>
          </cell>
          <cell r="M1182">
            <v>0</v>
          </cell>
        </row>
        <row r="1183">
          <cell r="H1183">
            <v>40352000</v>
          </cell>
          <cell r="I1183">
            <v>16116574.960000001</v>
          </cell>
          <cell r="J1183">
            <v>16116574.960000001</v>
          </cell>
          <cell r="K1183">
            <v>0</v>
          </cell>
          <cell r="L1183">
            <v>0</v>
          </cell>
          <cell r="M1183">
            <v>0</v>
          </cell>
        </row>
        <row r="1184">
          <cell r="H1184">
            <v>50352000</v>
          </cell>
          <cell r="I1184">
            <v>16317674.59</v>
          </cell>
          <cell r="J1184">
            <v>16317674.59</v>
          </cell>
          <cell r="K1184">
            <v>0</v>
          </cell>
          <cell r="L1184">
            <v>0</v>
          </cell>
          <cell r="M1184">
            <v>0</v>
          </cell>
        </row>
        <row r="1185">
          <cell r="H1185">
            <v>30353000</v>
          </cell>
          <cell r="I1185">
            <v>192799947.50999999</v>
          </cell>
          <cell r="J1185">
            <v>192799947.50999999</v>
          </cell>
          <cell r="K1185">
            <v>0</v>
          </cell>
          <cell r="L1185">
            <v>0</v>
          </cell>
          <cell r="M1185">
            <v>0</v>
          </cell>
        </row>
        <row r="1186">
          <cell r="H1186">
            <v>40353000</v>
          </cell>
          <cell r="I1186">
            <v>182974785.75</v>
          </cell>
          <cell r="J1186">
            <v>182974785.75</v>
          </cell>
          <cell r="K1186">
            <v>0</v>
          </cell>
          <cell r="L1186">
            <v>0</v>
          </cell>
          <cell r="M1186">
            <v>0</v>
          </cell>
        </row>
        <row r="1187">
          <cell r="H1187">
            <v>50353000</v>
          </cell>
          <cell r="I1187">
            <v>191179712.22999999</v>
          </cell>
          <cell r="J1187">
            <v>191179712.22999999</v>
          </cell>
          <cell r="K1187">
            <v>0</v>
          </cell>
          <cell r="L1187">
            <v>0</v>
          </cell>
          <cell r="M1187">
            <v>0</v>
          </cell>
        </row>
        <row r="1188">
          <cell r="H1188">
            <v>30354000</v>
          </cell>
          <cell r="I1188">
            <v>17120820.109999999</v>
          </cell>
          <cell r="J1188">
            <v>17120820.109999999</v>
          </cell>
          <cell r="K1188">
            <v>0</v>
          </cell>
          <cell r="L1188">
            <v>0</v>
          </cell>
          <cell r="M1188">
            <v>0</v>
          </cell>
        </row>
        <row r="1189">
          <cell r="H1189">
            <v>40354000</v>
          </cell>
          <cell r="I1189">
            <v>17116689.23</v>
          </cell>
          <cell r="J1189">
            <v>17116689.23</v>
          </cell>
          <cell r="K1189">
            <v>0</v>
          </cell>
          <cell r="L1189">
            <v>0</v>
          </cell>
          <cell r="M1189">
            <v>0</v>
          </cell>
        </row>
        <row r="1190">
          <cell r="H1190">
            <v>50354000</v>
          </cell>
          <cell r="I1190">
            <v>17120820.109999999</v>
          </cell>
          <cell r="J1190">
            <v>17120820.109999999</v>
          </cell>
          <cell r="K1190">
            <v>0</v>
          </cell>
          <cell r="L1190">
            <v>0</v>
          </cell>
          <cell r="M1190">
            <v>0</v>
          </cell>
        </row>
        <row r="1191">
          <cell r="H1191">
            <v>30355000</v>
          </cell>
          <cell r="I1191">
            <v>135112530.36000001</v>
          </cell>
          <cell r="J1191">
            <v>135112530.36000001</v>
          </cell>
          <cell r="K1191">
            <v>0</v>
          </cell>
          <cell r="L1191">
            <v>0</v>
          </cell>
          <cell r="M1191">
            <v>0</v>
          </cell>
        </row>
        <row r="1192">
          <cell r="H1192">
            <v>40355000</v>
          </cell>
          <cell r="I1192">
            <v>133036654.67</v>
          </cell>
          <cell r="J1192">
            <v>133036654.67</v>
          </cell>
          <cell r="K1192">
            <v>0</v>
          </cell>
          <cell r="L1192">
            <v>0</v>
          </cell>
          <cell r="M1192">
            <v>0</v>
          </cell>
        </row>
        <row r="1193">
          <cell r="H1193">
            <v>50355000</v>
          </cell>
          <cell r="I1193">
            <v>134766718.81</v>
          </cell>
          <cell r="J1193">
            <v>134766718.81</v>
          </cell>
          <cell r="K1193">
            <v>0</v>
          </cell>
          <cell r="L1193">
            <v>0</v>
          </cell>
          <cell r="M1193">
            <v>0</v>
          </cell>
        </row>
        <row r="1194">
          <cell r="H1194">
            <v>30356000</v>
          </cell>
          <cell r="I1194">
            <v>108159785.76000001</v>
          </cell>
          <cell r="J1194">
            <v>108159785.76000001</v>
          </cell>
          <cell r="K1194">
            <v>0</v>
          </cell>
          <cell r="L1194">
            <v>0</v>
          </cell>
          <cell r="M1194">
            <v>0</v>
          </cell>
        </row>
        <row r="1195">
          <cell r="H1195">
            <v>40356000</v>
          </cell>
          <cell r="I1195">
            <v>106866659.98</v>
          </cell>
          <cell r="J1195">
            <v>106866659.98</v>
          </cell>
          <cell r="K1195">
            <v>0</v>
          </cell>
          <cell r="L1195">
            <v>0</v>
          </cell>
          <cell r="M1195">
            <v>0</v>
          </cell>
        </row>
        <row r="1196">
          <cell r="H1196">
            <v>50356000</v>
          </cell>
          <cell r="I1196">
            <v>107965237.11</v>
          </cell>
          <cell r="J1196">
            <v>107965237.11</v>
          </cell>
          <cell r="K1196">
            <v>0</v>
          </cell>
          <cell r="L1196">
            <v>0</v>
          </cell>
          <cell r="M1196">
            <v>0</v>
          </cell>
        </row>
        <row r="1197">
          <cell r="H1197">
            <v>30357000</v>
          </cell>
          <cell r="I1197">
            <v>2605487.58</v>
          </cell>
          <cell r="J1197">
            <v>2605487.58</v>
          </cell>
          <cell r="K1197">
            <v>0</v>
          </cell>
          <cell r="L1197">
            <v>0</v>
          </cell>
          <cell r="M1197">
            <v>0</v>
          </cell>
        </row>
        <row r="1198">
          <cell r="H1198">
            <v>40357000</v>
          </cell>
          <cell r="I1198">
            <v>2605487.58</v>
          </cell>
          <cell r="J1198">
            <v>2605487.58</v>
          </cell>
          <cell r="K1198">
            <v>0</v>
          </cell>
          <cell r="L1198">
            <v>0</v>
          </cell>
          <cell r="M1198">
            <v>0</v>
          </cell>
        </row>
        <row r="1199">
          <cell r="H1199">
            <v>50357000</v>
          </cell>
          <cell r="I1199">
            <v>2605487.58</v>
          </cell>
          <cell r="J1199">
            <v>2605487.58</v>
          </cell>
          <cell r="K1199">
            <v>0</v>
          </cell>
          <cell r="L1199">
            <v>0</v>
          </cell>
          <cell r="M1199">
            <v>0</v>
          </cell>
        </row>
        <row r="1200">
          <cell r="H1200">
            <v>30358000</v>
          </cell>
          <cell r="I1200">
            <v>2330071.8199999998</v>
          </cell>
          <cell r="J1200">
            <v>2330071.8199999998</v>
          </cell>
          <cell r="K1200">
            <v>0</v>
          </cell>
          <cell r="L1200">
            <v>0</v>
          </cell>
          <cell r="M1200">
            <v>0</v>
          </cell>
        </row>
        <row r="1201">
          <cell r="H1201">
            <v>40358000</v>
          </cell>
          <cell r="I1201">
            <v>2330071.8199999998</v>
          </cell>
          <cell r="J1201">
            <v>2330071.8199999998</v>
          </cell>
          <cell r="K1201">
            <v>0</v>
          </cell>
          <cell r="L1201">
            <v>0</v>
          </cell>
          <cell r="M1201">
            <v>0</v>
          </cell>
        </row>
        <row r="1202">
          <cell r="H1202">
            <v>50358000</v>
          </cell>
          <cell r="I1202">
            <v>2330071.8199999998</v>
          </cell>
          <cell r="J1202">
            <v>2330071.8199999998</v>
          </cell>
          <cell r="K1202">
            <v>0</v>
          </cell>
          <cell r="L1202">
            <v>0</v>
          </cell>
          <cell r="M1202">
            <v>0</v>
          </cell>
        </row>
        <row r="1203">
          <cell r="H1203">
            <v>30359000</v>
          </cell>
          <cell r="I1203">
            <v>1872245.99</v>
          </cell>
          <cell r="J1203">
            <v>1872245.99</v>
          </cell>
          <cell r="K1203">
            <v>0</v>
          </cell>
          <cell r="L1203">
            <v>0</v>
          </cell>
          <cell r="M1203">
            <v>0</v>
          </cell>
        </row>
        <row r="1204">
          <cell r="H1204">
            <v>40359000</v>
          </cell>
          <cell r="I1204">
            <v>1872245.99</v>
          </cell>
          <cell r="J1204">
            <v>1872245.99</v>
          </cell>
          <cell r="K1204">
            <v>0</v>
          </cell>
          <cell r="L1204">
            <v>0</v>
          </cell>
          <cell r="M1204">
            <v>0</v>
          </cell>
        </row>
        <row r="1205">
          <cell r="H1205">
            <v>50359000</v>
          </cell>
          <cell r="I1205">
            <v>1872245.99</v>
          </cell>
          <cell r="J1205">
            <v>1872245.99</v>
          </cell>
          <cell r="K1205">
            <v>0</v>
          </cell>
          <cell r="L1205">
            <v>0</v>
          </cell>
          <cell r="M1205">
            <v>0</v>
          </cell>
        </row>
        <row r="1206">
          <cell r="H1206">
            <v>30361000</v>
          </cell>
          <cell r="I1206">
            <v>14521648.539999999</v>
          </cell>
          <cell r="J1206">
            <v>0</v>
          </cell>
          <cell r="K1206">
            <v>9998789.8800000008</v>
          </cell>
          <cell r="L1206">
            <v>4522858.66</v>
          </cell>
          <cell r="M1206">
            <v>0</v>
          </cell>
        </row>
        <row r="1207">
          <cell r="H1207">
            <v>40361000</v>
          </cell>
          <cell r="I1207">
            <v>14148491.1</v>
          </cell>
          <cell r="J1207">
            <v>0</v>
          </cell>
          <cell r="K1207">
            <v>9662293.4600000009</v>
          </cell>
          <cell r="L1207">
            <v>4486197.6399999997</v>
          </cell>
          <cell r="M1207">
            <v>0</v>
          </cell>
        </row>
        <row r="1208">
          <cell r="H1208">
            <v>50361000</v>
          </cell>
          <cell r="I1208">
            <v>14473368.98</v>
          </cell>
          <cell r="J1208">
            <v>0</v>
          </cell>
          <cell r="K1208">
            <v>9968936.8000000007</v>
          </cell>
          <cell r="L1208">
            <v>4504432.18</v>
          </cell>
          <cell r="M1208">
            <v>0</v>
          </cell>
        </row>
        <row r="1209">
          <cell r="H1209">
            <v>30362000</v>
          </cell>
          <cell r="I1209">
            <v>97095752.269999996</v>
          </cell>
          <cell r="J1209">
            <v>0</v>
          </cell>
          <cell r="K1209">
            <v>62866057.5</v>
          </cell>
          <cell r="L1209">
            <v>34229694.770000003</v>
          </cell>
          <cell r="M1209">
            <v>0</v>
          </cell>
        </row>
        <row r="1210">
          <cell r="H1210">
            <v>40362000</v>
          </cell>
          <cell r="I1210">
            <v>94365153.379999995</v>
          </cell>
          <cell r="J1210">
            <v>0</v>
          </cell>
          <cell r="K1210">
            <v>60487488.920000002</v>
          </cell>
          <cell r="L1210">
            <v>33877664.450000003</v>
          </cell>
          <cell r="M1210">
            <v>0</v>
          </cell>
        </row>
        <row r="1211">
          <cell r="H1211">
            <v>50362000</v>
          </cell>
          <cell r="I1211">
            <v>96741733.340000004</v>
          </cell>
          <cell r="J1211">
            <v>0</v>
          </cell>
          <cell r="K1211">
            <v>62622597.439999998</v>
          </cell>
          <cell r="L1211">
            <v>34119135.899999999</v>
          </cell>
          <cell r="M1211">
            <v>0</v>
          </cell>
        </row>
        <row r="1212">
          <cell r="H1212">
            <v>30364000</v>
          </cell>
          <cell r="I1212">
            <v>229311309.05000001</v>
          </cell>
          <cell r="J1212">
            <v>0</v>
          </cell>
          <cell r="K1212">
            <v>139148520.41</v>
          </cell>
          <cell r="L1212">
            <v>90162788.640000001</v>
          </cell>
          <cell r="M1212">
            <v>0</v>
          </cell>
        </row>
        <row r="1213">
          <cell r="H1213">
            <v>40364000</v>
          </cell>
          <cell r="I1213">
            <v>221392882.27000001</v>
          </cell>
          <cell r="J1213">
            <v>0</v>
          </cell>
          <cell r="K1213">
            <v>134249551.87</v>
          </cell>
          <cell r="L1213">
            <v>87143330.400000006</v>
          </cell>
          <cell r="M1213">
            <v>0</v>
          </cell>
        </row>
        <row r="1214">
          <cell r="H1214">
            <v>50364000</v>
          </cell>
          <cell r="I1214">
            <v>228385344.63999999</v>
          </cell>
          <cell r="J1214">
            <v>0</v>
          </cell>
          <cell r="K1214">
            <v>138543038.00999999</v>
          </cell>
          <cell r="L1214">
            <v>89842306.629999995</v>
          </cell>
          <cell r="M1214">
            <v>0</v>
          </cell>
        </row>
        <row r="1215">
          <cell r="H1215">
            <v>30365000</v>
          </cell>
          <cell r="I1215">
            <v>151716380.28999999</v>
          </cell>
          <cell r="J1215">
            <v>0</v>
          </cell>
          <cell r="K1215">
            <v>91863093.849999994</v>
          </cell>
          <cell r="L1215">
            <v>59853286.439999998</v>
          </cell>
          <cell r="M1215">
            <v>0</v>
          </cell>
        </row>
        <row r="1216">
          <cell r="H1216">
            <v>40365000</v>
          </cell>
          <cell r="I1216">
            <v>144096724.40000001</v>
          </cell>
          <cell r="J1216">
            <v>0</v>
          </cell>
          <cell r="K1216">
            <v>85951737.790000007</v>
          </cell>
          <cell r="L1216">
            <v>58144986.619999997</v>
          </cell>
          <cell r="M1216">
            <v>0</v>
          </cell>
        </row>
        <row r="1217">
          <cell r="H1217">
            <v>50365000</v>
          </cell>
          <cell r="I1217">
            <v>150459537.37</v>
          </cell>
          <cell r="J1217">
            <v>0</v>
          </cell>
          <cell r="K1217">
            <v>90924732.349999994</v>
          </cell>
          <cell r="L1217">
            <v>59534805.030000001</v>
          </cell>
          <cell r="M1217">
            <v>0</v>
          </cell>
        </row>
        <row r="1218">
          <cell r="H1218">
            <v>30366000</v>
          </cell>
          <cell r="I1218">
            <v>77764058.519999996</v>
          </cell>
          <cell r="J1218">
            <v>0</v>
          </cell>
          <cell r="K1218">
            <v>48091576.939999998</v>
          </cell>
          <cell r="L1218">
            <v>29672481.579999998</v>
          </cell>
          <cell r="M1218">
            <v>0</v>
          </cell>
        </row>
        <row r="1219">
          <cell r="H1219">
            <v>40366000</v>
          </cell>
          <cell r="I1219">
            <v>76248391.170000002</v>
          </cell>
          <cell r="J1219">
            <v>0</v>
          </cell>
          <cell r="K1219">
            <v>47146536.619999997</v>
          </cell>
          <cell r="L1219">
            <v>29101854.550000001</v>
          </cell>
          <cell r="M1219">
            <v>0</v>
          </cell>
        </row>
        <row r="1220">
          <cell r="H1220">
            <v>50366000</v>
          </cell>
          <cell r="I1220">
            <v>77596895</v>
          </cell>
          <cell r="J1220">
            <v>0</v>
          </cell>
          <cell r="K1220">
            <v>48012462.060000002</v>
          </cell>
          <cell r="L1220">
            <v>29584432.940000001</v>
          </cell>
          <cell r="M1220">
            <v>0</v>
          </cell>
        </row>
        <row r="1221">
          <cell r="H1221">
            <v>30367000</v>
          </cell>
          <cell r="I1221">
            <v>129764214.8</v>
          </cell>
          <cell r="J1221">
            <v>0</v>
          </cell>
          <cell r="K1221">
            <v>83505899.700000003</v>
          </cell>
          <cell r="L1221">
            <v>46258315.100000001</v>
          </cell>
          <cell r="M1221">
            <v>0</v>
          </cell>
        </row>
        <row r="1222">
          <cell r="H1222">
            <v>40367000</v>
          </cell>
          <cell r="I1222">
            <v>126218424.91</v>
          </cell>
          <cell r="J1222">
            <v>0</v>
          </cell>
          <cell r="K1222">
            <v>80927237.579999998</v>
          </cell>
          <cell r="L1222">
            <v>45291187.329999998</v>
          </cell>
          <cell r="M1222">
            <v>0</v>
          </cell>
        </row>
        <row r="1223">
          <cell r="H1223">
            <v>50367000</v>
          </cell>
          <cell r="I1223">
            <v>129418418.63</v>
          </cell>
          <cell r="J1223">
            <v>0</v>
          </cell>
          <cell r="K1223">
            <v>83294247.150000006</v>
          </cell>
          <cell r="L1223">
            <v>46124171.479999997</v>
          </cell>
          <cell r="M1223">
            <v>0</v>
          </cell>
        </row>
        <row r="1224">
          <cell r="H1224">
            <v>30368000</v>
          </cell>
          <cell r="I1224">
            <v>178517768.63999999</v>
          </cell>
          <cell r="J1224">
            <v>0</v>
          </cell>
          <cell r="K1224">
            <v>117254841.98999999</v>
          </cell>
          <cell r="L1224">
            <v>61262926.649999999</v>
          </cell>
          <cell r="M1224">
            <v>0</v>
          </cell>
        </row>
        <row r="1225">
          <cell r="H1225">
            <v>40368000</v>
          </cell>
          <cell r="I1225">
            <v>173898590.94999999</v>
          </cell>
          <cell r="J1225">
            <v>0</v>
          </cell>
          <cell r="K1225">
            <v>113462415.43000001</v>
          </cell>
          <cell r="L1225">
            <v>60436175.520000003</v>
          </cell>
          <cell r="M1225">
            <v>0</v>
          </cell>
        </row>
        <row r="1226">
          <cell r="H1226">
            <v>50368000</v>
          </cell>
          <cell r="I1226">
            <v>178114861.15000001</v>
          </cell>
          <cell r="J1226">
            <v>0</v>
          </cell>
          <cell r="K1226">
            <v>116931977.23</v>
          </cell>
          <cell r="L1226">
            <v>61182883.920000002</v>
          </cell>
          <cell r="M1226">
            <v>0</v>
          </cell>
        </row>
        <row r="1227">
          <cell r="H1227">
            <v>30369000</v>
          </cell>
          <cell r="I1227">
            <v>120176771.7</v>
          </cell>
          <cell r="J1227">
            <v>0</v>
          </cell>
          <cell r="K1227">
            <v>74939322.5</v>
          </cell>
          <cell r="L1227">
            <v>45237449.200000003</v>
          </cell>
          <cell r="M1227">
            <v>0</v>
          </cell>
        </row>
        <row r="1228">
          <cell r="H1228">
            <v>40369000</v>
          </cell>
          <cell r="I1228">
            <v>117572662.83</v>
          </cell>
          <cell r="J1228">
            <v>0</v>
          </cell>
          <cell r="K1228">
            <v>73032505.609999999</v>
          </cell>
          <cell r="L1228">
            <v>44540157.219999999</v>
          </cell>
          <cell r="M1228">
            <v>0</v>
          </cell>
        </row>
        <row r="1229">
          <cell r="H1229">
            <v>50369000</v>
          </cell>
          <cell r="I1229">
            <v>120041935.58</v>
          </cell>
          <cell r="J1229">
            <v>0</v>
          </cell>
          <cell r="K1229">
            <v>74831504.689999998</v>
          </cell>
          <cell r="L1229">
            <v>45210430.899999999</v>
          </cell>
          <cell r="M1229">
            <v>0</v>
          </cell>
        </row>
        <row r="1230">
          <cell r="H1230">
            <v>30370000</v>
          </cell>
          <cell r="I1230">
            <v>46055010.359999999</v>
          </cell>
          <cell r="J1230">
            <v>157018.04</v>
          </cell>
          <cell r="K1230">
            <v>17117522.579999998</v>
          </cell>
          <cell r="L1230">
            <v>28780469.739999998</v>
          </cell>
          <cell r="M1230">
            <v>0</v>
          </cell>
        </row>
        <row r="1231">
          <cell r="H1231">
            <v>40370000</v>
          </cell>
          <cell r="I1231">
            <v>45469221.43</v>
          </cell>
          <cell r="J1231">
            <v>157018.04</v>
          </cell>
          <cell r="K1231">
            <v>16666570.09</v>
          </cell>
          <cell r="L1231">
            <v>28645633.300000001</v>
          </cell>
          <cell r="M1231">
            <v>0</v>
          </cell>
        </row>
        <row r="1232">
          <cell r="H1232">
            <v>50370000</v>
          </cell>
          <cell r="I1232">
            <v>46003523.619999997</v>
          </cell>
          <cell r="J1232">
            <v>157018.04</v>
          </cell>
          <cell r="K1232">
            <v>17073817.449999999</v>
          </cell>
          <cell r="L1232">
            <v>28772688.129999999</v>
          </cell>
          <cell r="M1232">
            <v>0</v>
          </cell>
        </row>
        <row r="1233">
          <cell r="H1233">
            <v>30373000</v>
          </cell>
          <cell r="I1233">
            <v>31767548.91</v>
          </cell>
          <cell r="J1233">
            <v>0</v>
          </cell>
          <cell r="K1233">
            <v>18406291.440000001</v>
          </cell>
          <cell r="L1233">
            <v>13361257.470000001</v>
          </cell>
          <cell r="M1233">
            <v>0</v>
          </cell>
        </row>
        <row r="1234">
          <cell r="H1234">
            <v>40373000</v>
          </cell>
          <cell r="I1234">
            <v>30295747.129999999</v>
          </cell>
          <cell r="J1234">
            <v>0</v>
          </cell>
          <cell r="K1234">
            <v>17177093.109999999</v>
          </cell>
          <cell r="L1234">
            <v>13118654.029999999</v>
          </cell>
          <cell r="M1234">
            <v>0</v>
          </cell>
        </row>
        <row r="1235">
          <cell r="H1235">
            <v>50373000</v>
          </cell>
          <cell r="I1235">
            <v>31486246.969999999</v>
          </cell>
          <cell r="J1235">
            <v>0</v>
          </cell>
          <cell r="K1235">
            <v>18142774.129999999</v>
          </cell>
          <cell r="L1235">
            <v>13343472.84</v>
          </cell>
          <cell r="M1235">
            <v>0</v>
          </cell>
        </row>
        <row r="1236">
          <cell r="H1236">
            <v>30374000</v>
          </cell>
          <cell r="I1236">
            <v>129707</v>
          </cell>
          <cell r="J1236">
            <v>129707</v>
          </cell>
          <cell r="K1236">
            <v>0</v>
          </cell>
          <cell r="L1236">
            <v>0</v>
          </cell>
          <cell r="M1236">
            <v>0</v>
          </cell>
        </row>
        <row r="1237">
          <cell r="H1237">
            <v>40374000</v>
          </cell>
          <cell r="I1237">
            <v>129707</v>
          </cell>
          <cell r="J1237">
            <v>129707</v>
          </cell>
          <cell r="K1237">
            <v>0</v>
          </cell>
          <cell r="L1237">
            <v>0</v>
          </cell>
          <cell r="M1237">
            <v>0</v>
          </cell>
        </row>
        <row r="1238">
          <cell r="H1238">
            <v>50374000</v>
          </cell>
          <cell r="I1238">
            <v>129707</v>
          </cell>
          <cell r="J1238">
            <v>129707</v>
          </cell>
          <cell r="K1238">
            <v>0</v>
          </cell>
          <cell r="L1238">
            <v>0</v>
          </cell>
          <cell r="M1238">
            <v>0</v>
          </cell>
        </row>
        <row r="1239">
          <cell r="H1239">
            <v>30389000</v>
          </cell>
          <cell r="I1239">
            <v>124681</v>
          </cell>
          <cell r="J1239">
            <v>22774.22</v>
          </cell>
          <cell r="K1239">
            <v>0</v>
          </cell>
          <cell r="L1239">
            <v>101906.78</v>
          </cell>
          <cell r="M1239">
            <v>0</v>
          </cell>
        </row>
        <row r="1240">
          <cell r="H1240">
            <v>40389000</v>
          </cell>
          <cell r="I1240">
            <v>124681</v>
          </cell>
          <cell r="J1240">
            <v>22774.22</v>
          </cell>
          <cell r="K1240">
            <v>0</v>
          </cell>
          <cell r="L1240">
            <v>101906.78</v>
          </cell>
          <cell r="M1240">
            <v>0</v>
          </cell>
        </row>
        <row r="1241">
          <cell r="H1241">
            <v>50389000</v>
          </cell>
          <cell r="I1241">
            <v>124681</v>
          </cell>
          <cell r="J1241">
            <v>22774.22</v>
          </cell>
          <cell r="K1241">
            <v>0</v>
          </cell>
          <cell r="L1241">
            <v>101906.78</v>
          </cell>
          <cell r="M1241">
            <v>0</v>
          </cell>
        </row>
        <row r="1242">
          <cell r="H1242">
            <v>30390000</v>
          </cell>
          <cell r="I1242">
            <v>3588758.74</v>
          </cell>
          <cell r="J1242">
            <v>1626275.28</v>
          </cell>
          <cell r="K1242">
            <v>508458.85</v>
          </cell>
          <cell r="L1242">
            <v>1454024.61</v>
          </cell>
          <cell r="M1242">
            <v>0</v>
          </cell>
        </row>
        <row r="1243">
          <cell r="H1243">
            <v>40390000</v>
          </cell>
          <cell r="I1243">
            <v>3508826.14</v>
          </cell>
          <cell r="J1243">
            <v>1609973.48</v>
          </cell>
          <cell r="K1243">
            <v>502249.21</v>
          </cell>
          <cell r="L1243">
            <v>1396603.44</v>
          </cell>
          <cell r="M1243">
            <v>0</v>
          </cell>
        </row>
        <row r="1244">
          <cell r="H1244">
            <v>50390000</v>
          </cell>
          <cell r="I1244">
            <v>3582040.74</v>
          </cell>
          <cell r="J1244">
            <v>1626275.28</v>
          </cell>
          <cell r="K1244">
            <v>509650.97</v>
          </cell>
          <cell r="L1244">
            <v>1446114.49</v>
          </cell>
          <cell r="M1244">
            <v>0</v>
          </cell>
        </row>
        <row r="1245">
          <cell r="H1245">
            <v>30391000</v>
          </cell>
          <cell r="I1245">
            <v>1990856.72</v>
          </cell>
          <cell r="J1245">
            <v>1990856.72</v>
          </cell>
          <cell r="K1245">
            <v>0</v>
          </cell>
          <cell r="L1245">
            <v>0</v>
          </cell>
          <cell r="M1245">
            <v>0</v>
          </cell>
        </row>
        <row r="1246">
          <cell r="H1246">
            <v>40391000</v>
          </cell>
          <cell r="I1246">
            <v>1514962.94</v>
          </cell>
          <cell r="J1246">
            <v>1514962.94</v>
          </cell>
          <cell r="K1246">
            <v>0</v>
          </cell>
          <cell r="L1246">
            <v>0</v>
          </cell>
          <cell r="M1246">
            <v>0</v>
          </cell>
        </row>
        <row r="1247">
          <cell r="H1247">
            <v>50391000</v>
          </cell>
          <cell r="I1247">
            <v>1981029.42</v>
          </cell>
          <cell r="J1247">
            <v>1981029.42</v>
          </cell>
          <cell r="K1247">
            <v>0</v>
          </cell>
          <cell r="L1247">
            <v>0</v>
          </cell>
          <cell r="M1247">
            <v>0</v>
          </cell>
        </row>
        <row r="1248">
          <cell r="H1248">
            <v>30392000</v>
          </cell>
          <cell r="I1248">
            <v>15583237.77</v>
          </cell>
          <cell r="J1248">
            <v>5509719.5700000003</v>
          </cell>
          <cell r="K1248">
            <v>7379899.0199999996</v>
          </cell>
          <cell r="L1248">
            <v>2693619.18</v>
          </cell>
          <cell r="M1248">
            <v>0</v>
          </cell>
        </row>
        <row r="1249">
          <cell r="H1249">
            <v>40392000</v>
          </cell>
          <cell r="I1249">
            <v>14260870.220000001</v>
          </cell>
          <cell r="J1249">
            <v>5161083.2300000004</v>
          </cell>
          <cell r="K1249">
            <v>6588415.4299999997</v>
          </cell>
          <cell r="L1249">
            <v>2511371.5499999998</v>
          </cell>
          <cell r="M1249">
            <v>0</v>
          </cell>
        </row>
        <row r="1250">
          <cell r="H1250">
            <v>50392000</v>
          </cell>
          <cell r="I1250">
            <v>15586903.35</v>
          </cell>
          <cell r="J1250">
            <v>5520530.96</v>
          </cell>
          <cell r="K1250">
            <v>7375045.4699999997</v>
          </cell>
          <cell r="L1250">
            <v>2691326.93</v>
          </cell>
          <cell r="M1250">
            <v>0</v>
          </cell>
        </row>
        <row r="1251">
          <cell r="H1251">
            <v>30393000</v>
          </cell>
          <cell r="I1251">
            <v>390377.08</v>
          </cell>
          <cell r="J1251">
            <v>364893.11</v>
          </cell>
          <cell r="K1251">
            <v>10739.45</v>
          </cell>
          <cell r="L1251">
            <v>14744.52</v>
          </cell>
          <cell r="M1251">
            <v>0</v>
          </cell>
        </row>
        <row r="1252">
          <cell r="H1252">
            <v>40393000</v>
          </cell>
          <cell r="I1252">
            <v>392674.58</v>
          </cell>
          <cell r="J1252">
            <v>367190.61</v>
          </cell>
          <cell r="K1252">
            <v>10739.45</v>
          </cell>
          <cell r="L1252">
            <v>14744.52</v>
          </cell>
          <cell r="M1252">
            <v>0</v>
          </cell>
        </row>
        <row r="1253">
          <cell r="H1253">
            <v>50393000</v>
          </cell>
          <cell r="I1253">
            <v>418644.76</v>
          </cell>
          <cell r="J1253">
            <v>393160.79</v>
          </cell>
          <cell r="K1253">
            <v>10739.45</v>
          </cell>
          <cell r="L1253">
            <v>14744.52</v>
          </cell>
          <cell r="M1253">
            <v>0</v>
          </cell>
        </row>
        <row r="1254">
          <cell r="H1254">
            <v>30394000</v>
          </cell>
          <cell r="I1254">
            <v>3257563.21</v>
          </cell>
          <cell r="J1254">
            <v>1643346.33</v>
          </cell>
          <cell r="K1254">
            <v>1216530.3899999999</v>
          </cell>
          <cell r="L1254">
            <v>397686.49</v>
          </cell>
          <cell r="M1254">
            <v>0</v>
          </cell>
        </row>
        <row r="1255">
          <cell r="H1255">
            <v>40394000</v>
          </cell>
          <cell r="I1255">
            <v>3420379.39</v>
          </cell>
          <cell r="J1255">
            <v>1722162.72</v>
          </cell>
          <cell r="K1255">
            <v>1271616.4099999999</v>
          </cell>
          <cell r="L1255">
            <v>426600.25</v>
          </cell>
          <cell r="M1255">
            <v>0</v>
          </cell>
        </row>
        <row r="1256">
          <cell r="H1256">
            <v>50394000</v>
          </cell>
          <cell r="I1256">
            <v>3325831.62</v>
          </cell>
          <cell r="J1256">
            <v>1679553.92</v>
          </cell>
          <cell r="K1256">
            <v>1236761.81</v>
          </cell>
          <cell r="L1256">
            <v>409515.9</v>
          </cell>
          <cell r="M1256">
            <v>0</v>
          </cell>
        </row>
        <row r="1257">
          <cell r="H1257">
            <v>30395000</v>
          </cell>
          <cell r="I1257">
            <v>1127659.68</v>
          </cell>
          <cell r="J1257">
            <v>840707.37</v>
          </cell>
          <cell r="K1257">
            <v>182825.96</v>
          </cell>
          <cell r="L1257">
            <v>104126.35</v>
          </cell>
          <cell r="M1257">
            <v>0</v>
          </cell>
        </row>
        <row r="1258">
          <cell r="H1258">
            <v>40395000</v>
          </cell>
          <cell r="I1258">
            <v>1387299.95</v>
          </cell>
          <cell r="J1258">
            <v>1040182.74</v>
          </cell>
          <cell r="K1258">
            <v>213373.24</v>
          </cell>
          <cell r="L1258">
            <v>133743.98000000001</v>
          </cell>
          <cell r="M1258">
            <v>0</v>
          </cell>
        </row>
        <row r="1259">
          <cell r="H1259">
            <v>50395000</v>
          </cell>
          <cell r="I1259">
            <v>1224105.8600000001</v>
          </cell>
          <cell r="J1259">
            <v>911665.85</v>
          </cell>
          <cell r="K1259">
            <v>198763.67</v>
          </cell>
          <cell r="L1259">
            <v>113676.34</v>
          </cell>
          <cell r="M1259">
            <v>0</v>
          </cell>
        </row>
        <row r="1260">
          <cell r="H1260">
            <v>30396000</v>
          </cell>
          <cell r="I1260">
            <v>34906064.520000003</v>
          </cell>
          <cell r="J1260">
            <v>9815763.0700000003</v>
          </cell>
          <cell r="K1260">
            <v>16516293.83</v>
          </cell>
          <cell r="L1260">
            <v>8574007.6199999992</v>
          </cell>
          <cell r="M1260">
            <v>0</v>
          </cell>
        </row>
        <row r="1261">
          <cell r="H1261">
            <v>40396000</v>
          </cell>
          <cell r="I1261">
            <v>30052825.050000001</v>
          </cell>
          <cell r="J1261">
            <v>8438381.6099999994</v>
          </cell>
          <cell r="K1261">
            <v>14088447.6</v>
          </cell>
          <cell r="L1261">
            <v>7525995.8399999999</v>
          </cell>
          <cell r="M1261">
            <v>0</v>
          </cell>
        </row>
        <row r="1262">
          <cell r="H1262">
            <v>50396000</v>
          </cell>
          <cell r="I1262">
            <v>34857242.329999998</v>
          </cell>
          <cell r="J1262">
            <v>9811114.3300000001</v>
          </cell>
          <cell r="K1262">
            <v>16535989.41</v>
          </cell>
          <cell r="L1262">
            <v>8510138.5899999999</v>
          </cell>
          <cell r="M1262">
            <v>0</v>
          </cell>
        </row>
        <row r="1263">
          <cell r="H1263">
            <v>30397000</v>
          </cell>
          <cell r="I1263">
            <v>41361518.25</v>
          </cell>
          <cell r="J1263">
            <v>33491136.010000002</v>
          </cell>
          <cell r="K1263">
            <v>5583050.3200000003</v>
          </cell>
          <cell r="L1263">
            <v>2287331.92</v>
          </cell>
          <cell r="M1263">
            <v>0</v>
          </cell>
        </row>
        <row r="1264">
          <cell r="H1264">
            <v>40397000</v>
          </cell>
          <cell r="I1264">
            <v>40005419.159999996</v>
          </cell>
          <cell r="J1264">
            <v>32195755.640000001</v>
          </cell>
          <cell r="K1264">
            <v>5589022.0499999998</v>
          </cell>
          <cell r="L1264">
            <v>2220641.4700000002</v>
          </cell>
          <cell r="M1264">
            <v>0</v>
          </cell>
        </row>
        <row r="1265">
          <cell r="H1265">
            <v>50397000</v>
          </cell>
          <cell r="I1265">
            <v>41221851.25</v>
          </cell>
          <cell r="J1265">
            <v>33331161.190000001</v>
          </cell>
          <cell r="K1265">
            <v>5603358.1500000004</v>
          </cell>
          <cell r="L1265">
            <v>2287331.92</v>
          </cell>
          <cell r="M1265">
            <v>0</v>
          </cell>
        </row>
        <row r="1266">
          <cell r="H1266">
            <v>30398000</v>
          </cell>
          <cell r="I1266">
            <v>8466.99</v>
          </cell>
          <cell r="J1266">
            <v>6168.33</v>
          </cell>
          <cell r="K1266">
            <v>0</v>
          </cell>
          <cell r="L1266">
            <v>2298.66</v>
          </cell>
          <cell r="M1266">
            <v>0</v>
          </cell>
        </row>
        <row r="1267">
          <cell r="H1267">
            <v>40398000</v>
          </cell>
          <cell r="I1267">
            <v>8721.73</v>
          </cell>
          <cell r="J1267">
            <v>6423.07</v>
          </cell>
          <cell r="K1267">
            <v>0</v>
          </cell>
          <cell r="L1267">
            <v>2298.66</v>
          </cell>
          <cell r="M1267">
            <v>0</v>
          </cell>
        </row>
        <row r="1268">
          <cell r="H1268">
            <v>50398000</v>
          </cell>
          <cell r="I1268">
            <v>8525.08</v>
          </cell>
          <cell r="J1268">
            <v>6226.42</v>
          </cell>
          <cell r="K1268">
            <v>0</v>
          </cell>
          <cell r="L1268">
            <v>2298.66</v>
          </cell>
          <cell r="M1268">
            <v>0</v>
          </cell>
        </row>
        <row r="1269">
          <cell r="H1269">
            <v>31350000</v>
          </cell>
          <cell r="I1269">
            <v>472775.1</v>
          </cell>
          <cell r="J1269">
            <v>472775.1</v>
          </cell>
          <cell r="K1269">
            <v>0</v>
          </cell>
          <cell r="L1269">
            <v>0</v>
          </cell>
          <cell r="M1269">
            <v>0</v>
          </cell>
        </row>
        <row r="1270">
          <cell r="H1270">
            <v>41350000</v>
          </cell>
          <cell r="I1270">
            <v>472775.1</v>
          </cell>
          <cell r="J1270">
            <v>472775.1</v>
          </cell>
          <cell r="K1270">
            <v>0</v>
          </cell>
          <cell r="L1270">
            <v>0</v>
          </cell>
          <cell r="M1270">
            <v>0</v>
          </cell>
        </row>
        <row r="1271">
          <cell r="H1271">
            <v>51350000</v>
          </cell>
          <cell r="I1271">
            <v>472775.1</v>
          </cell>
          <cell r="J1271">
            <v>472775.1</v>
          </cell>
          <cell r="K1271">
            <v>0</v>
          </cell>
          <cell r="L1271">
            <v>0</v>
          </cell>
          <cell r="M1271">
            <v>0</v>
          </cell>
        </row>
        <row r="1272">
          <cell r="H1272">
            <v>31351000</v>
          </cell>
          <cell r="I1272">
            <v>1301058.6100000001</v>
          </cell>
          <cell r="J1272">
            <v>1301058.6100000001</v>
          </cell>
          <cell r="K1272">
            <v>0</v>
          </cell>
          <cell r="L1272">
            <v>0</v>
          </cell>
          <cell r="M1272">
            <v>0</v>
          </cell>
        </row>
        <row r="1273">
          <cell r="H1273">
            <v>41351000</v>
          </cell>
          <cell r="I1273">
            <v>1290965.01</v>
          </cell>
          <cell r="J1273">
            <v>1290965.01</v>
          </cell>
          <cell r="K1273">
            <v>0</v>
          </cell>
          <cell r="L1273">
            <v>0</v>
          </cell>
          <cell r="M1273">
            <v>0</v>
          </cell>
        </row>
        <row r="1274">
          <cell r="H1274">
            <v>51351000</v>
          </cell>
          <cell r="I1274">
            <v>1298660.76</v>
          </cell>
          <cell r="J1274">
            <v>1298660.76</v>
          </cell>
          <cell r="K1274">
            <v>0</v>
          </cell>
          <cell r="L1274">
            <v>0</v>
          </cell>
          <cell r="M1274">
            <v>0</v>
          </cell>
        </row>
        <row r="1275">
          <cell r="H1275">
            <v>31352000</v>
          </cell>
          <cell r="I1275">
            <v>12694093.210000001</v>
          </cell>
          <cell r="J1275">
            <v>12694093.210000001</v>
          </cell>
          <cell r="K1275">
            <v>0</v>
          </cell>
          <cell r="L1275">
            <v>0</v>
          </cell>
          <cell r="M1275">
            <v>0</v>
          </cell>
        </row>
        <row r="1276">
          <cell r="H1276">
            <v>41352000</v>
          </cell>
          <cell r="I1276">
            <v>12823225.35</v>
          </cell>
          <cell r="J1276">
            <v>12823225.35</v>
          </cell>
          <cell r="K1276">
            <v>0</v>
          </cell>
          <cell r="L1276">
            <v>0</v>
          </cell>
          <cell r="M1276">
            <v>0</v>
          </cell>
        </row>
        <row r="1277">
          <cell r="H1277">
            <v>51352000</v>
          </cell>
          <cell r="I1277">
            <v>12693145.859999999</v>
          </cell>
          <cell r="J1277">
            <v>12693145.859999999</v>
          </cell>
          <cell r="K1277">
            <v>0</v>
          </cell>
          <cell r="L1277">
            <v>0</v>
          </cell>
          <cell r="M1277">
            <v>0</v>
          </cell>
        </row>
        <row r="1278">
          <cell r="H1278">
            <v>31353000</v>
          </cell>
          <cell r="I1278">
            <v>1044477.12</v>
          </cell>
          <cell r="J1278">
            <v>1044477.12</v>
          </cell>
          <cell r="K1278">
            <v>0</v>
          </cell>
          <cell r="L1278">
            <v>0</v>
          </cell>
          <cell r="M1278">
            <v>0</v>
          </cell>
        </row>
        <row r="1279">
          <cell r="H1279">
            <v>41353000</v>
          </cell>
          <cell r="I1279">
            <v>1050333.46</v>
          </cell>
          <cell r="J1279">
            <v>1050333.46</v>
          </cell>
          <cell r="K1279">
            <v>0</v>
          </cell>
          <cell r="L1279">
            <v>0</v>
          </cell>
          <cell r="M1279">
            <v>0</v>
          </cell>
        </row>
        <row r="1280">
          <cell r="H1280">
            <v>51353000</v>
          </cell>
          <cell r="I1280">
            <v>1044477.12</v>
          </cell>
          <cell r="J1280">
            <v>1044477.12</v>
          </cell>
          <cell r="K1280">
            <v>0</v>
          </cell>
          <cell r="L1280">
            <v>0</v>
          </cell>
          <cell r="M1280">
            <v>0</v>
          </cell>
        </row>
        <row r="1281">
          <cell r="H1281">
            <v>31354000</v>
          </cell>
          <cell r="I1281">
            <v>11227511.130000001</v>
          </cell>
          <cell r="J1281">
            <v>11227511.130000001</v>
          </cell>
          <cell r="K1281">
            <v>0</v>
          </cell>
          <cell r="L1281">
            <v>0</v>
          </cell>
          <cell r="M1281">
            <v>0</v>
          </cell>
        </row>
        <row r="1282">
          <cell r="H1282">
            <v>41354000</v>
          </cell>
          <cell r="I1282">
            <v>11211351.02</v>
          </cell>
          <cell r="J1282">
            <v>11211351.02</v>
          </cell>
          <cell r="K1282">
            <v>0</v>
          </cell>
          <cell r="L1282">
            <v>0</v>
          </cell>
          <cell r="M1282">
            <v>0</v>
          </cell>
        </row>
        <row r="1283">
          <cell r="H1283">
            <v>51354000</v>
          </cell>
          <cell r="I1283">
            <v>11224344.710000001</v>
          </cell>
          <cell r="J1283">
            <v>11224344.710000001</v>
          </cell>
          <cell r="K1283">
            <v>0</v>
          </cell>
          <cell r="L1283">
            <v>0</v>
          </cell>
          <cell r="M1283">
            <v>0</v>
          </cell>
        </row>
        <row r="1284">
          <cell r="H1284">
            <v>31355000</v>
          </cell>
          <cell r="I1284">
            <v>173783.82</v>
          </cell>
          <cell r="J1284">
            <v>173783.82</v>
          </cell>
          <cell r="K1284">
            <v>0</v>
          </cell>
          <cell r="L1284">
            <v>0</v>
          </cell>
          <cell r="M1284">
            <v>0</v>
          </cell>
        </row>
        <row r="1285">
          <cell r="H1285">
            <v>41355000</v>
          </cell>
          <cell r="I1285">
            <v>173783.82</v>
          </cell>
          <cell r="J1285">
            <v>173783.82</v>
          </cell>
          <cell r="K1285">
            <v>0</v>
          </cell>
          <cell r="L1285">
            <v>0</v>
          </cell>
          <cell r="M1285">
            <v>0</v>
          </cell>
        </row>
        <row r="1286">
          <cell r="H1286">
            <v>51355000</v>
          </cell>
          <cell r="I1286">
            <v>173783.82</v>
          </cell>
          <cell r="J1286">
            <v>173783.82</v>
          </cell>
          <cell r="K1286">
            <v>0</v>
          </cell>
          <cell r="L1286">
            <v>0</v>
          </cell>
          <cell r="M1286">
            <v>0</v>
          </cell>
        </row>
        <row r="1287">
          <cell r="H1287">
            <v>31356000</v>
          </cell>
          <cell r="I1287">
            <v>407617.44</v>
          </cell>
          <cell r="J1287">
            <v>407617.44</v>
          </cell>
          <cell r="K1287">
            <v>0</v>
          </cell>
          <cell r="L1287">
            <v>0</v>
          </cell>
          <cell r="M1287">
            <v>0</v>
          </cell>
        </row>
        <row r="1288">
          <cell r="H1288">
            <v>41356000</v>
          </cell>
          <cell r="I1288">
            <v>407617.44</v>
          </cell>
          <cell r="J1288">
            <v>407617.44</v>
          </cell>
          <cell r="K1288">
            <v>0</v>
          </cell>
          <cell r="L1288">
            <v>0</v>
          </cell>
          <cell r="M1288">
            <v>0</v>
          </cell>
        </row>
        <row r="1289">
          <cell r="H1289">
            <v>51356000</v>
          </cell>
          <cell r="I1289">
            <v>407617.44</v>
          </cell>
          <cell r="J1289">
            <v>407617.44</v>
          </cell>
          <cell r="K1289">
            <v>0</v>
          </cell>
          <cell r="L1289">
            <v>0</v>
          </cell>
          <cell r="M1289">
            <v>0</v>
          </cell>
        </row>
        <row r="1290">
          <cell r="H1290">
            <v>31357000</v>
          </cell>
          <cell r="I1290">
            <v>1453687.75</v>
          </cell>
          <cell r="J1290">
            <v>1453687.75</v>
          </cell>
          <cell r="K1290">
            <v>0</v>
          </cell>
          <cell r="L1290">
            <v>0</v>
          </cell>
          <cell r="M1290">
            <v>0</v>
          </cell>
        </row>
        <row r="1291">
          <cell r="H1291">
            <v>41357000</v>
          </cell>
          <cell r="I1291">
            <v>1456063.97</v>
          </cell>
          <cell r="J1291">
            <v>1456063.97</v>
          </cell>
          <cell r="K1291">
            <v>0</v>
          </cell>
          <cell r="L1291">
            <v>0</v>
          </cell>
          <cell r="M1291">
            <v>0</v>
          </cell>
        </row>
        <row r="1292">
          <cell r="H1292">
            <v>51357000</v>
          </cell>
          <cell r="I1292">
            <v>1453687.75</v>
          </cell>
          <cell r="J1292">
            <v>1453687.75</v>
          </cell>
          <cell r="K1292">
            <v>0</v>
          </cell>
          <cell r="L1292">
            <v>0</v>
          </cell>
          <cell r="M1292">
            <v>0</v>
          </cell>
        </row>
        <row r="1293">
          <cell r="H1293">
            <v>31370000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</row>
        <row r="1294">
          <cell r="H1294">
            <v>41370000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</row>
        <row r="1295">
          <cell r="H1295">
            <v>51370000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</row>
        <row r="1296">
          <cell r="H1296">
            <v>31375000</v>
          </cell>
          <cell r="I1296">
            <v>743264.41</v>
          </cell>
          <cell r="J1296">
            <v>22254.21</v>
          </cell>
          <cell r="K1296">
            <v>459667.57</v>
          </cell>
          <cell r="L1296">
            <v>261342.63</v>
          </cell>
          <cell r="M1296">
            <v>0</v>
          </cell>
        </row>
        <row r="1297">
          <cell r="H1297">
            <v>41375000</v>
          </cell>
          <cell r="I1297">
            <v>652417.56999999995</v>
          </cell>
          <cell r="J1297">
            <v>22254.21</v>
          </cell>
          <cell r="K1297">
            <v>443137.45</v>
          </cell>
          <cell r="L1297">
            <v>187025.91</v>
          </cell>
          <cell r="M1297">
            <v>0</v>
          </cell>
        </row>
        <row r="1298">
          <cell r="H1298">
            <v>51375000</v>
          </cell>
          <cell r="I1298">
            <v>736380.83</v>
          </cell>
          <cell r="J1298">
            <v>22254.21</v>
          </cell>
          <cell r="K1298">
            <v>459667.57</v>
          </cell>
          <cell r="L1298">
            <v>254459.05</v>
          </cell>
          <cell r="M1298">
            <v>0</v>
          </cell>
        </row>
        <row r="1299">
          <cell r="H1299">
            <v>31376000</v>
          </cell>
          <cell r="I1299">
            <v>214835280.03</v>
          </cell>
          <cell r="J1299">
            <v>2512520.79</v>
          </cell>
          <cell r="K1299">
            <v>135379864.69</v>
          </cell>
          <cell r="L1299">
            <v>76942894.549999997</v>
          </cell>
          <cell r="M1299">
            <v>0</v>
          </cell>
        </row>
        <row r="1300">
          <cell r="H1300">
            <v>41376000</v>
          </cell>
          <cell r="I1300">
            <v>211124270.31999999</v>
          </cell>
          <cell r="J1300">
            <v>2512520.79</v>
          </cell>
          <cell r="K1300">
            <v>133012092.65000001</v>
          </cell>
          <cell r="L1300">
            <v>75599656.890000001</v>
          </cell>
          <cell r="M1300">
            <v>0</v>
          </cell>
        </row>
        <row r="1301">
          <cell r="H1301">
            <v>51376000</v>
          </cell>
          <cell r="I1301">
            <v>214457328.18000001</v>
          </cell>
          <cell r="J1301">
            <v>2512520.79</v>
          </cell>
          <cell r="K1301">
            <v>135048272.50999999</v>
          </cell>
          <cell r="L1301">
            <v>76896534.890000001</v>
          </cell>
          <cell r="M1301">
            <v>0</v>
          </cell>
        </row>
        <row r="1302">
          <cell r="H1302">
            <v>31378000</v>
          </cell>
          <cell r="I1302">
            <v>5017641.37</v>
          </cell>
          <cell r="J1302">
            <v>57440.15</v>
          </cell>
          <cell r="K1302">
            <v>3003329.99</v>
          </cell>
          <cell r="L1302">
            <v>1956871.23</v>
          </cell>
          <cell r="M1302">
            <v>0</v>
          </cell>
        </row>
        <row r="1303">
          <cell r="H1303">
            <v>41378000</v>
          </cell>
          <cell r="I1303">
            <v>4729230.95</v>
          </cell>
          <cell r="J1303">
            <v>57440.15</v>
          </cell>
          <cell r="K1303">
            <v>2899314.81</v>
          </cell>
          <cell r="L1303">
            <v>1772475.99</v>
          </cell>
          <cell r="M1303">
            <v>0</v>
          </cell>
        </row>
        <row r="1304">
          <cell r="H1304">
            <v>51378000</v>
          </cell>
          <cell r="I1304">
            <v>5013954.37</v>
          </cell>
          <cell r="J1304">
            <v>57440.15</v>
          </cell>
          <cell r="K1304">
            <v>3003329.99</v>
          </cell>
          <cell r="L1304">
            <v>1953184.23</v>
          </cell>
          <cell r="M1304">
            <v>0</v>
          </cell>
        </row>
        <row r="1305">
          <cell r="H1305">
            <v>31379000</v>
          </cell>
          <cell r="I1305">
            <v>5908215.9500000002</v>
          </cell>
          <cell r="J1305">
            <v>60967.45</v>
          </cell>
          <cell r="K1305">
            <v>1702507.02</v>
          </cell>
          <cell r="L1305">
            <v>4144741.48</v>
          </cell>
          <cell r="M1305">
            <v>0</v>
          </cell>
        </row>
        <row r="1306">
          <cell r="H1306">
            <v>41379000</v>
          </cell>
          <cell r="I1306">
            <v>5983314.0999999996</v>
          </cell>
          <cell r="J1306">
            <v>60967.45</v>
          </cell>
          <cell r="K1306">
            <v>1771844.05</v>
          </cell>
          <cell r="L1306">
            <v>4150502.6</v>
          </cell>
          <cell r="M1306">
            <v>0</v>
          </cell>
        </row>
        <row r="1307">
          <cell r="H1307">
            <v>51379000</v>
          </cell>
          <cell r="I1307">
            <v>5908215.9500000002</v>
          </cell>
          <cell r="J1307">
            <v>60967.45</v>
          </cell>
          <cell r="K1307">
            <v>1702507.02</v>
          </cell>
          <cell r="L1307">
            <v>4144741.48</v>
          </cell>
          <cell r="M1307">
            <v>0</v>
          </cell>
        </row>
        <row r="1308">
          <cell r="H1308">
            <v>31380000</v>
          </cell>
          <cell r="I1308">
            <v>138010054.53999999</v>
          </cell>
          <cell r="J1308">
            <v>0</v>
          </cell>
          <cell r="K1308">
            <v>91476238.269999996</v>
          </cell>
          <cell r="L1308">
            <v>46533816.270000003</v>
          </cell>
          <cell r="M1308">
            <v>0</v>
          </cell>
        </row>
        <row r="1309">
          <cell r="H1309">
            <v>41380000</v>
          </cell>
          <cell r="I1309">
            <v>135106480.30000001</v>
          </cell>
          <cell r="J1309">
            <v>0</v>
          </cell>
          <cell r="K1309">
            <v>89131216.739999995</v>
          </cell>
          <cell r="L1309">
            <v>45975263.560000002</v>
          </cell>
          <cell r="M1309">
            <v>0</v>
          </cell>
        </row>
        <row r="1310">
          <cell r="H1310">
            <v>51380000</v>
          </cell>
          <cell r="I1310">
            <v>137534807.00999999</v>
          </cell>
          <cell r="J1310">
            <v>0</v>
          </cell>
          <cell r="K1310">
            <v>91049950.030000001</v>
          </cell>
          <cell r="L1310">
            <v>46484856.979999997</v>
          </cell>
          <cell r="M1310">
            <v>0</v>
          </cell>
        </row>
        <row r="1311">
          <cell r="H1311">
            <v>31381000</v>
          </cell>
          <cell r="I1311">
            <v>59256478.700000003</v>
          </cell>
          <cell r="J1311">
            <v>0</v>
          </cell>
          <cell r="K1311">
            <v>39561321.609999999</v>
          </cell>
          <cell r="L1311">
            <v>19695157.09</v>
          </cell>
          <cell r="M1311">
            <v>0</v>
          </cell>
        </row>
        <row r="1312">
          <cell r="H1312">
            <v>41381000</v>
          </cell>
          <cell r="I1312">
            <v>57402293.700000003</v>
          </cell>
          <cell r="J1312">
            <v>0</v>
          </cell>
          <cell r="K1312">
            <v>38230294.689999998</v>
          </cell>
          <cell r="L1312">
            <v>19171999.02</v>
          </cell>
          <cell r="M1312">
            <v>0</v>
          </cell>
        </row>
        <row r="1313">
          <cell r="H1313">
            <v>51381000</v>
          </cell>
          <cell r="I1313">
            <v>58919050.859999999</v>
          </cell>
          <cell r="J1313">
            <v>0</v>
          </cell>
          <cell r="K1313">
            <v>39268158.560000002</v>
          </cell>
          <cell r="L1313">
            <v>19650892.300000001</v>
          </cell>
          <cell r="M1313">
            <v>0</v>
          </cell>
        </row>
        <row r="1314">
          <cell r="H1314">
            <v>31385000</v>
          </cell>
          <cell r="I1314">
            <v>2754720.38</v>
          </cell>
          <cell r="J1314">
            <v>0</v>
          </cell>
          <cell r="K1314">
            <v>2155688.17</v>
          </cell>
          <cell r="L1314">
            <v>599032.21</v>
          </cell>
          <cell r="M1314">
            <v>0</v>
          </cell>
        </row>
        <row r="1315">
          <cell r="H1315">
            <v>41385000</v>
          </cell>
          <cell r="I1315">
            <v>2666690.5499999998</v>
          </cell>
          <cell r="J1315">
            <v>0</v>
          </cell>
          <cell r="K1315">
            <v>2067708.75</v>
          </cell>
          <cell r="L1315">
            <v>598981.81000000006</v>
          </cell>
          <cell r="M1315">
            <v>0</v>
          </cell>
        </row>
        <row r="1316">
          <cell r="H1316">
            <v>51385000</v>
          </cell>
          <cell r="I1316">
            <v>2754720.38</v>
          </cell>
          <cell r="J1316">
            <v>0</v>
          </cell>
          <cell r="K1316">
            <v>2155688.17</v>
          </cell>
          <cell r="L1316">
            <v>599032.21</v>
          </cell>
          <cell r="M1316">
            <v>0</v>
          </cell>
        </row>
        <row r="1317">
          <cell r="H1317">
            <v>31389000</v>
          </cell>
          <cell r="I1317">
            <v>477164.31</v>
          </cell>
          <cell r="J1317">
            <v>0</v>
          </cell>
          <cell r="K1317">
            <v>477164.31</v>
          </cell>
          <cell r="L1317">
            <v>0</v>
          </cell>
          <cell r="M1317">
            <v>0</v>
          </cell>
        </row>
        <row r="1318">
          <cell r="H1318">
            <v>41389000</v>
          </cell>
          <cell r="I1318">
            <v>477164.31</v>
          </cell>
          <cell r="J1318">
            <v>0</v>
          </cell>
          <cell r="K1318">
            <v>477164.31</v>
          </cell>
          <cell r="L1318">
            <v>0</v>
          </cell>
          <cell r="M1318">
            <v>0</v>
          </cell>
        </row>
        <row r="1319">
          <cell r="H1319">
            <v>51389000</v>
          </cell>
          <cell r="I1319">
            <v>477164.31</v>
          </cell>
          <cell r="J1319">
            <v>0</v>
          </cell>
          <cell r="K1319">
            <v>477164.31</v>
          </cell>
          <cell r="L1319">
            <v>0</v>
          </cell>
          <cell r="M1319">
            <v>0</v>
          </cell>
        </row>
        <row r="1320">
          <cell r="H1320">
            <v>31390000</v>
          </cell>
          <cell r="I1320">
            <v>939859.55</v>
          </cell>
          <cell r="J1320">
            <v>0</v>
          </cell>
          <cell r="K1320">
            <v>939859.55</v>
          </cell>
          <cell r="L1320">
            <v>0</v>
          </cell>
          <cell r="M1320">
            <v>0</v>
          </cell>
        </row>
        <row r="1321">
          <cell r="H1321">
            <v>41390000</v>
          </cell>
          <cell r="I1321">
            <v>939859.55</v>
          </cell>
          <cell r="J1321">
            <v>0</v>
          </cell>
          <cell r="K1321">
            <v>939859.55</v>
          </cell>
          <cell r="L1321">
            <v>0</v>
          </cell>
          <cell r="M1321">
            <v>0</v>
          </cell>
        </row>
        <row r="1322">
          <cell r="H1322">
            <v>51390000</v>
          </cell>
          <cell r="I1322">
            <v>939859.55</v>
          </cell>
          <cell r="J1322">
            <v>0</v>
          </cell>
          <cell r="K1322">
            <v>939859.55</v>
          </cell>
          <cell r="L1322">
            <v>0</v>
          </cell>
          <cell r="M1322">
            <v>0</v>
          </cell>
        </row>
        <row r="1323">
          <cell r="H1323">
            <v>31392000</v>
          </cell>
          <cell r="I1323">
            <v>5780161.3700000001</v>
          </cell>
          <cell r="J1323">
            <v>949283.18</v>
          </cell>
          <cell r="K1323">
            <v>3682141.35</v>
          </cell>
          <cell r="L1323">
            <v>1148736.8400000001</v>
          </cell>
          <cell r="M1323">
            <v>0</v>
          </cell>
        </row>
        <row r="1324">
          <cell r="H1324">
            <v>41392000</v>
          </cell>
          <cell r="I1324">
            <v>5134988.8899999997</v>
          </cell>
          <cell r="J1324">
            <v>904521.62</v>
          </cell>
          <cell r="K1324">
            <v>3160313.56</v>
          </cell>
          <cell r="L1324">
            <v>1070153.72</v>
          </cell>
          <cell r="M1324">
            <v>0</v>
          </cell>
        </row>
        <row r="1325">
          <cell r="H1325">
            <v>51392000</v>
          </cell>
          <cell r="I1325">
            <v>5787902.5700000003</v>
          </cell>
          <cell r="J1325">
            <v>949283.18</v>
          </cell>
          <cell r="K1325">
            <v>3683382.64</v>
          </cell>
          <cell r="L1325">
            <v>1155236.75</v>
          </cell>
          <cell r="M1325">
            <v>0</v>
          </cell>
        </row>
        <row r="1326">
          <cell r="H1326">
            <v>31393000</v>
          </cell>
          <cell r="I1326">
            <v>84271.45</v>
          </cell>
          <cell r="J1326">
            <v>0</v>
          </cell>
          <cell r="K1326">
            <v>84271.45</v>
          </cell>
          <cell r="L1326">
            <v>0</v>
          </cell>
          <cell r="M1326">
            <v>0</v>
          </cell>
        </row>
        <row r="1327">
          <cell r="H1327">
            <v>41393000</v>
          </cell>
          <cell r="I1327">
            <v>84271.45</v>
          </cell>
          <cell r="J1327">
            <v>0</v>
          </cell>
          <cell r="K1327">
            <v>84271.45</v>
          </cell>
          <cell r="L1327">
            <v>0</v>
          </cell>
          <cell r="M1327">
            <v>0</v>
          </cell>
        </row>
        <row r="1328">
          <cell r="H1328">
            <v>51393000</v>
          </cell>
          <cell r="I1328">
            <v>84271.45</v>
          </cell>
          <cell r="J1328">
            <v>0</v>
          </cell>
          <cell r="K1328">
            <v>84271.45</v>
          </cell>
          <cell r="L1328">
            <v>0</v>
          </cell>
          <cell r="M1328">
            <v>0</v>
          </cell>
        </row>
        <row r="1329">
          <cell r="H1329">
            <v>31394000</v>
          </cell>
          <cell r="I1329">
            <v>1876851.37</v>
          </cell>
          <cell r="J1329">
            <v>418820.2</v>
          </cell>
          <cell r="K1329">
            <v>1012556.57</v>
          </cell>
          <cell r="L1329">
            <v>445474.6</v>
          </cell>
          <cell r="M1329">
            <v>0</v>
          </cell>
        </row>
        <row r="1330">
          <cell r="H1330">
            <v>41394000</v>
          </cell>
          <cell r="I1330">
            <v>1879583.32</v>
          </cell>
          <cell r="J1330">
            <v>425021.96</v>
          </cell>
          <cell r="K1330">
            <v>999856.91</v>
          </cell>
          <cell r="L1330">
            <v>454704.45</v>
          </cell>
          <cell r="M1330">
            <v>0</v>
          </cell>
        </row>
        <row r="1331">
          <cell r="H1331">
            <v>51394000</v>
          </cell>
          <cell r="I1331">
            <v>1908536.4</v>
          </cell>
          <cell r="J1331">
            <v>431483.43</v>
          </cell>
          <cell r="K1331">
            <v>1025175.25</v>
          </cell>
          <cell r="L1331">
            <v>451877.73</v>
          </cell>
          <cell r="M1331">
            <v>0</v>
          </cell>
        </row>
        <row r="1332">
          <cell r="H1332">
            <v>31395000</v>
          </cell>
          <cell r="I1332">
            <v>236462.92</v>
          </cell>
          <cell r="J1332">
            <v>134415.44</v>
          </cell>
          <cell r="K1332">
            <v>76951.12</v>
          </cell>
          <cell r="L1332">
            <v>25096.36</v>
          </cell>
          <cell r="M1332">
            <v>0</v>
          </cell>
        </row>
        <row r="1333">
          <cell r="H1333">
            <v>41395000</v>
          </cell>
          <cell r="I1333">
            <v>299599.05</v>
          </cell>
          <cell r="J1333">
            <v>170304.67</v>
          </cell>
          <cell r="K1333">
            <v>97497.24</v>
          </cell>
          <cell r="L1333">
            <v>31797.14</v>
          </cell>
          <cell r="M1333">
            <v>0</v>
          </cell>
        </row>
        <row r="1334">
          <cell r="H1334">
            <v>51395000</v>
          </cell>
          <cell r="I1334">
            <v>258607.7</v>
          </cell>
          <cell r="J1334">
            <v>147003.47</v>
          </cell>
          <cell r="K1334">
            <v>84157.6</v>
          </cell>
          <cell r="L1334">
            <v>27446.639999999999</v>
          </cell>
          <cell r="M1334">
            <v>0</v>
          </cell>
        </row>
        <row r="1335">
          <cell r="H1335">
            <v>31396000</v>
          </cell>
          <cell r="I1335">
            <v>4337956.17</v>
          </cell>
          <cell r="J1335">
            <v>494205.54</v>
          </cell>
          <cell r="K1335">
            <v>3004577.68</v>
          </cell>
          <cell r="L1335">
            <v>839172.95</v>
          </cell>
          <cell r="M1335">
            <v>0</v>
          </cell>
        </row>
        <row r="1336">
          <cell r="H1336">
            <v>41396000</v>
          </cell>
          <cell r="I1336">
            <v>3898507.02</v>
          </cell>
          <cell r="J1336">
            <v>373935.02</v>
          </cell>
          <cell r="K1336">
            <v>2701377.43</v>
          </cell>
          <cell r="L1336">
            <v>823194.57</v>
          </cell>
          <cell r="M1336">
            <v>0</v>
          </cell>
        </row>
        <row r="1337">
          <cell r="H1337">
            <v>51396000</v>
          </cell>
          <cell r="I1337">
            <v>4432894.26</v>
          </cell>
          <cell r="J1337">
            <v>487002.75</v>
          </cell>
          <cell r="K1337">
            <v>3056204.75</v>
          </cell>
          <cell r="L1337">
            <v>889686.77</v>
          </cell>
          <cell r="M1337">
            <v>0</v>
          </cell>
        </row>
        <row r="1338">
          <cell r="H1338">
            <v>31397000</v>
          </cell>
          <cell r="I1338">
            <v>801000.19</v>
          </cell>
          <cell r="J1338">
            <v>0</v>
          </cell>
          <cell r="K1338">
            <v>469339.53</v>
          </cell>
          <cell r="L1338">
            <v>331660.65999999997</v>
          </cell>
          <cell r="M1338">
            <v>0</v>
          </cell>
        </row>
        <row r="1339">
          <cell r="H1339">
            <v>41397000</v>
          </cell>
          <cell r="I1339">
            <v>738025.7</v>
          </cell>
          <cell r="J1339">
            <v>0</v>
          </cell>
          <cell r="K1339">
            <v>433540.09</v>
          </cell>
          <cell r="L1339">
            <v>304485.61</v>
          </cell>
          <cell r="M1339">
            <v>0</v>
          </cell>
        </row>
        <row r="1340">
          <cell r="H1340">
            <v>51397000</v>
          </cell>
          <cell r="I1340">
            <v>800706.58</v>
          </cell>
          <cell r="J1340">
            <v>0</v>
          </cell>
          <cell r="K1340">
            <v>469315.06</v>
          </cell>
          <cell r="L1340">
            <v>331391.52</v>
          </cell>
          <cell r="M1340">
            <v>0</v>
          </cell>
        </row>
        <row r="1341">
          <cell r="H1341">
            <v>31398000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</row>
        <row r="1342">
          <cell r="H1342">
            <v>41398000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</row>
        <row r="1343">
          <cell r="H1343">
            <v>51398000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</row>
        <row r="1344">
          <cell r="H1344">
            <v>32302000</v>
          </cell>
          <cell r="I1344">
            <v>-1592.55</v>
          </cell>
          <cell r="J1344">
            <v>0</v>
          </cell>
          <cell r="K1344">
            <v>0</v>
          </cell>
          <cell r="L1344">
            <v>-1592.55</v>
          </cell>
          <cell r="M1344">
            <v>0</v>
          </cell>
        </row>
        <row r="1345">
          <cell r="H1345">
            <v>42302000</v>
          </cell>
          <cell r="I1345">
            <v>-1592.55</v>
          </cell>
          <cell r="J1345">
            <v>0</v>
          </cell>
          <cell r="K1345">
            <v>0</v>
          </cell>
          <cell r="L1345">
            <v>-1592.55</v>
          </cell>
          <cell r="M1345">
            <v>0</v>
          </cell>
        </row>
        <row r="1346">
          <cell r="H1346">
            <v>52302000</v>
          </cell>
          <cell r="I1346">
            <v>-1592.55</v>
          </cell>
          <cell r="J1346">
            <v>0</v>
          </cell>
          <cell r="K1346">
            <v>0</v>
          </cell>
          <cell r="L1346">
            <v>-1592.55</v>
          </cell>
          <cell r="M1346">
            <v>0</v>
          </cell>
        </row>
        <row r="1347">
          <cell r="H1347">
            <v>32304000</v>
          </cell>
          <cell r="I1347">
            <v>7628.34</v>
          </cell>
          <cell r="J1347">
            <v>0</v>
          </cell>
          <cell r="K1347">
            <v>7628.34</v>
          </cell>
          <cell r="L1347">
            <v>0</v>
          </cell>
          <cell r="M1347">
            <v>0</v>
          </cell>
        </row>
        <row r="1348">
          <cell r="H1348">
            <v>42304000</v>
          </cell>
          <cell r="I1348">
            <v>7628.34</v>
          </cell>
          <cell r="J1348">
            <v>0</v>
          </cell>
          <cell r="K1348">
            <v>7628.34</v>
          </cell>
          <cell r="L1348">
            <v>0</v>
          </cell>
          <cell r="M1348">
            <v>0</v>
          </cell>
        </row>
        <row r="1349">
          <cell r="H1349">
            <v>52304000</v>
          </cell>
          <cell r="I1349">
            <v>7628.34</v>
          </cell>
          <cell r="J1349">
            <v>0</v>
          </cell>
          <cell r="K1349">
            <v>7628.34</v>
          </cell>
          <cell r="L1349">
            <v>0</v>
          </cell>
          <cell r="M1349">
            <v>0</v>
          </cell>
        </row>
        <row r="1350">
          <cell r="H1350">
            <v>32311000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</row>
        <row r="1351">
          <cell r="H1351">
            <v>42311000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</row>
        <row r="1352">
          <cell r="H1352">
            <v>52311000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</row>
        <row r="1353">
          <cell r="H1353">
            <v>32350000</v>
          </cell>
          <cell r="I1353">
            <v>117.33</v>
          </cell>
          <cell r="J1353">
            <v>0</v>
          </cell>
          <cell r="K1353">
            <v>117.33</v>
          </cell>
          <cell r="L1353">
            <v>0</v>
          </cell>
          <cell r="M1353">
            <v>0</v>
          </cell>
        </row>
        <row r="1354">
          <cell r="H1354">
            <v>42350000</v>
          </cell>
          <cell r="I1354">
            <v>117.33</v>
          </cell>
          <cell r="J1354">
            <v>0</v>
          </cell>
          <cell r="K1354">
            <v>117.33</v>
          </cell>
          <cell r="L1354">
            <v>0</v>
          </cell>
          <cell r="M1354">
            <v>0</v>
          </cell>
        </row>
        <row r="1355">
          <cell r="H1355">
            <v>52350000</v>
          </cell>
          <cell r="I1355">
            <v>117.33</v>
          </cell>
          <cell r="J1355">
            <v>0</v>
          </cell>
          <cell r="K1355">
            <v>117.33</v>
          </cell>
          <cell r="L1355">
            <v>0</v>
          </cell>
          <cell r="M1355">
            <v>0</v>
          </cell>
        </row>
        <row r="1356">
          <cell r="H1356">
            <v>32351000</v>
          </cell>
          <cell r="I1356">
            <v>12347.6</v>
          </cell>
          <cell r="J1356">
            <v>0</v>
          </cell>
          <cell r="K1356">
            <v>12347.6</v>
          </cell>
          <cell r="L1356">
            <v>0</v>
          </cell>
          <cell r="M1356">
            <v>0</v>
          </cell>
        </row>
        <row r="1357">
          <cell r="H1357">
            <v>42351000</v>
          </cell>
          <cell r="I1357">
            <v>11246.77</v>
          </cell>
          <cell r="J1357">
            <v>0</v>
          </cell>
          <cell r="K1357">
            <v>11246.77</v>
          </cell>
          <cell r="L1357">
            <v>0</v>
          </cell>
          <cell r="M1357">
            <v>0</v>
          </cell>
        </row>
        <row r="1358">
          <cell r="H1358">
            <v>52351000</v>
          </cell>
          <cell r="I1358">
            <v>12091.5</v>
          </cell>
          <cell r="J1358">
            <v>0</v>
          </cell>
          <cell r="K1358">
            <v>12091.5</v>
          </cell>
          <cell r="L1358">
            <v>0</v>
          </cell>
          <cell r="M1358">
            <v>0</v>
          </cell>
        </row>
        <row r="1359">
          <cell r="H1359">
            <v>32352000</v>
          </cell>
          <cell r="I1359">
            <v>1197175.42</v>
          </cell>
          <cell r="J1359">
            <v>0</v>
          </cell>
          <cell r="K1359">
            <v>1197175.42</v>
          </cell>
          <cell r="L1359">
            <v>0</v>
          </cell>
          <cell r="M1359">
            <v>0</v>
          </cell>
        </row>
        <row r="1360">
          <cell r="H1360">
            <v>42352000</v>
          </cell>
          <cell r="I1360">
            <v>1398114.45</v>
          </cell>
          <cell r="J1360">
            <v>0</v>
          </cell>
          <cell r="K1360">
            <v>1398114.45</v>
          </cell>
          <cell r="L1360">
            <v>0</v>
          </cell>
          <cell r="M1360">
            <v>0</v>
          </cell>
        </row>
        <row r="1361">
          <cell r="H1361">
            <v>52352000</v>
          </cell>
          <cell r="I1361">
            <v>1197074.24</v>
          </cell>
          <cell r="J1361">
            <v>0</v>
          </cell>
          <cell r="K1361">
            <v>1197074.24</v>
          </cell>
          <cell r="L1361">
            <v>0</v>
          </cell>
          <cell r="M1361">
            <v>0</v>
          </cell>
        </row>
        <row r="1362">
          <cell r="H1362">
            <v>32353000</v>
          </cell>
          <cell r="I1362">
            <v>62303.99</v>
          </cell>
          <cell r="J1362">
            <v>0</v>
          </cell>
          <cell r="K1362">
            <v>62303.99</v>
          </cell>
          <cell r="L1362">
            <v>0</v>
          </cell>
          <cell r="M1362">
            <v>0</v>
          </cell>
        </row>
        <row r="1363">
          <cell r="H1363">
            <v>42353000</v>
          </cell>
          <cell r="I1363">
            <v>62959.62</v>
          </cell>
          <cell r="J1363">
            <v>0</v>
          </cell>
          <cell r="K1363">
            <v>62959.62</v>
          </cell>
          <cell r="L1363">
            <v>0</v>
          </cell>
          <cell r="M1363">
            <v>0</v>
          </cell>
        </row>
        <row r="1364">
          <cell r="H1364">
            <v>52353000</v>
          </cell>
          <cell r="I1364">
            <v>62303.99</v>
          </cell>
          <cell r="J1364">
            <v>0</v>
          </cell>
          <cell r="K1364">
            <v>62303.99</v>
          </cell>
          <cell r="L1364">
            <v>0</v>
          </cell>
          <cell r="M1364">
            <v>0</v>
          </cell>
        </row>
        <row r="1365">
          <cell r="H1365">
            <v>32354000</v>
          </cell>
          <cell r="I1365">
            <v>2876673.76</v>
          </cell>
          <cell r="J1365">
            <v>0</v>
          </cell>
          <cell r="K1365">
            <v>2876673.76</v>
          </cell>
          <cell r="L1365">
            <v>0</v>
          </cell>
          <cell r="M1365">
            <v>0</v>
          </cell>
        </row>
        <row r="1366">
          <cell r="H1366">
            <v>42354000</v>
          </cell>
          <cell r="I1366">
            <v>2871393.26</v>
          </cell>
          <cell r="J1366">
            <v>0</v>
          </cell>
          <cell r="K1366">
            <v>2871393.26</v>
          </cell>
          <cell r="L1366">
            <v>0</v>
          </cell>
          <cell r="M1366">
            <v>0</v>
          </cell>
        </row>
        <row r="1367">
          <cell r="H1367">
            <v>52354000</v>
          </cell>
          <cell r="I1367">
            <v>2876325.88</v>
          </cell>
          <cell r="J1367">
            <v>0</v>
          </cell>
          <cell r="K1367">
            <v>2876325.88</v>
          </cell>
          <cell r="L1367">
            <v>0</v>
          </cell>
          <cell r="M1367">
            <v>0</v>
          </cell>
        </row>
        <row r="1368">
          <cell r="H1368">
            <v>32356000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</row>
        <row r="1369">
          <cell r="H1369">
            <v>42356000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</row>
        <row r="1370">
          <cell r="H1370">
            <v>52356000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</row>
        <row r="1371">
          <cell r="H1371">
            <v>32357000</v>
          </cell>
          <cell r="I1371">
            <v>4615.8500000000004</v>
          </cell>
          <cell r="J1371">
            <v>0</v>
          </cell>
          <cell r="K1371">
            <v>4615.8500000000004</v>
          </cell>
          <cell r="L1371">
            <v>0</v>
          </cell>
          <cell r="M1371">
            <v>0</v>
          </cell>
        </row>
        <row r="1372">
          <cell r="H1372">
            <v>42357000</v>
          </cell>
          <cell r="I1372">
            <v>4892.5200000000004</v>
          </cell>
          <cell r="J1372">
            <v>0</v>
          </cell>
          <cell r="K1372">
            <v>4892.5200000000004</v>
          </cell>
          <cell r="L1372">
            <v>0</v>
          </cell>
          <cell r="M1372">
            <v>0</v>
          </cell>
        </row>
        <row r="1373">
          <cell r="H1373">
            <v>52357000</v>
          </cell>
          <cell r="I1373">
            <v>4615.8500000000004</v>
          </cell>
          <cell r="J1373">
            <v>0</v>
          </cell>
          <cell r="K1373">
            <v>4615.8500000000004</v>
          </cell>
          <cell r="L1373">
            <v>0</v>
          </cell>
          <cell r="M1373">
            <v>0</v>
          </cell>
        </row>
        <row r="1374">
          <cell r="H1374">
            <v>32370000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</row>
        <row r="1375">
          <cell r="H1375">
            <v>42370000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</row>
        <row r="1376">
          <cell r="H1376">
            <v>52370000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</row>
        <row r="1377">
          <cell r="H1377">
            <v>32375000</v>
          </cell>
          <cell r="I1377">
            <v>291875.82</v>
          </cell>
          <cell r="J1377">
            <v>0</v>
          </cell>
          <cell r="K1377">
            <v>291875.82</v>
          </cell>
          <cell r="L1377">
            <v>0</v>
          </cell>
          <cell r="M1377">
            <v>0</v>
          </cell>
        </row>
        <row r="1378">
          <cell r="H1378">
            <v>42375000</v>
          </cell>
          <cell r="I1378">
            <v>284130.28000000003</v>
          </cell>
          <cell r="J1378">
            <v>0</v>
          </cell>
          <cell r="K1378">
            <v>284130.28000000003</v>
          </cell>
          <cell r="L1378">
            <v>0</v>
          </cell>
          <cell r="M1378">
            <v>0</v>
          </cell>
        </row>
        <row r="1379">
          <cell r="H1379">
            <v>52375000</v>
          </cell>
          <cell r="I1379">
            <v>291938.39</v>
          </cell>
          <cell r="J1379">
            <v>0</v>
          </cell>
          <cell r="K1379">
            <v>291938.39</v>
          </cell>
          <cell r="L1379">
            <v>0</v>
          </cell>
          <cell r="M1379">
            <v>0</v>
          </cell>
        </row>
        <row r="1380">
          <cell r="H1380">
            <v>32376000</v>
          </cell>
          <cell r="I1380">
            <v>120199174.83</v>
          </cell>
          <cell r="J1380">
            <v>0</v>
          </cell>
          <cell r="K1380">
            <v>130326659.59999999</v>
          </cell>
          <cell r="L1380">
            <v>-10127484.77</v>
          </cell>
          <cell r="M1380">
            <v>0</v>
          </cell>
        </row>
        <row r="1381">
          <cell r="H1381">
            <v>42376000</v>
          </cell>
          <cell r="I1381">
            <v>116241482.91</v>
          </cell>
          <cell r="J1381">
            <v>0</v>
          </cell>
          <cell r="K1381">
            <v>126368967.68000001</v>
          </cell>
          <cell r="L1381">
            <v>-10127484.77</v>
          </cell>
          <cell r="M1381">
            <v>0</v>
          </cell>
        </row>
        <row r="1382">
          <cell r="H1382">
            <v>52376000</v>
          </cell>
          <cell r="I1382">
            <v>119739371.40000001</v>
          </cell>
          <cell r="J1382">
            <v>0</v>
          </cell>
          <cell r="K1382">
            <v>129866856.17</v>
          </cell>
          <cell r="L1382">
            <v>-10127484.77</v>
          </cell>
          <cell r="M1382">
            <v>0</v>
          </cell>
        </row>
        <row r="1383">
          <cell r="H1383">
            <v>32378000</v>
          </cell>
          <cell r="I1383">
            <v>3164885.9</v>
          </cell>
          <cell r="J1383">
            <v>0</v>
          </cell>
          <cell r="K1383">
            <v>3195636.01</v>
          </cell>
          <cell r="L1383">
            <v>-30750.11</v>
          </cell>
          <cell r="M1383">
            <v>0</v>
          </cell>
        </row>
        <row r="1384">
          <cell r="H1384">
            <v>42378000</v>
          </cell>
          <cell r="I1384">
            <v>2699932.33</v>
          </cell>
          <cell r="J1384">
            <v>0</v>
          </cell>
          <cell r="K1384">
            <v>2730682.44</v>
          </cell>
          <cell r="L1384">
            <v>-30750.11</v>
          </cell>
          <cell r="M1384">
            <v>0</v>
          </cell>
        </row>
        <row r="1385">
          <cell r="H1385">
            <v>52378000</v>
          </cell>
          <cell r="I1385">
            <v>3018797.26</v>
          </cell>
          <cell r="J1385">
            <v>0</v>
          </cell>
          <cell r="K1385">
            <v>3049547.37</v>
          </cell>
          <cell r="L1385">
            <v>-30750.11</v>
          </cell>
          <cell r="M1385">
            <v>0</v>
          </cell>
        </row>
        <row r="1386">
          <cell r="H1386">
            <v>32379000</v>
          </cell>
          <cell r="I1386">
            <v>1601617.39</v>
          </cell>
          <cell r="J1386">
            <v>0</v>
          </cell>
          <cell r="K1386">
            <v>1656656.6</v>
          </cell>
          <cell r="L1386">
            <v>-55039.21</v>
          </cell>
          <cell r="M1386">
            <v>0</v>
          </cell>
        </row>
        <row r="1387">
          <cell r="H1387">
            <v>42379000</v>
          </cell>
          <cell r="I1387">
            <v>1333101.42</v>
          </cell>
          <cell r="J1387">
            <v>0</v>
          </cell>
          <cell r="K1387">
            <v>1388140.63</v>
          </cell>
          <cell r="L1387">
            <v>-55039.21</v>
          </cell>
          <cell r="M1387">
            <v>0</v>
          </cell>
        </row>
        <row r="1388">
          <cell r="H1388">
            <v>52379000</v>
          </cell>
          <cell r="I1388">
            <v>1601617.39</v>
          </cell>
          <cell r="J1388">
            <v>0</v>
          </cell>
          <cell r="K1388">
            <v>1656656.6</v>
          </cell>
          <cell r="L1388">
            <v>-55039.21</v>
          </cell>
          <cell r="M1388">
            <v>0</v>
          </cell>
        </row>
        <row r="1389">
          <cell r="H1389">
            <v>32380000</v>
          </cell>
          <cell r="I1389">
            <v>49497455.799999997</v>
          </cell>
          <cell r="J1389">
            <v>0</v>
          </cell>
          <cell r="K1389">
            <v>56987729.530000001</v>
          </cell>
          <cell r="L1389">
            <v>-7490273.7300000004</v>
          </cell>
          <cell r="M1389">
            <v>0</v>
          </cell>
        </row>
        <row r="1390">
          <cell r="H1390">
            <v>42380000</v>
          </cell>
          <cell r="I1390">
            <v>49333471.630000003</v>
          </cell>
          <cell r="J1390">
            <v>0</v>
          </cell>
          <cell r="K1390">
            <v>56823745.359999999</v>
          </cell>
          <cell r="L1390">
            <v>-7490273.7300000004</v>
          </cell>
          <cell r="M1390">
            <v>0</v>
          </cell>
        </row>
        <row r="1391">
          <cell r="H1391">
            <v>52380000</v>
          </cell>
          <cell r="I1391">
            <v>49488082.829999998</v>
          </cell>
          <cell r="J1391">
            <v>0</v>
          </cell>
          <cell r="K1391">
            <v>56978356.560000002</v>
          </cell>
          <cell r="L1391">
            <v>-7490273.7300000004</v>
          </cell>
          <cell r="M1391">
            <v>0</v>
          </cell>
        </row>
        <row r="1392">
          <cell r="H1392">
            <v>32381000</v>
          </cell>
          <cell r="I1392">
            <v>29879413.449999999</v>
          </cell>
          <cell r="J1392">
            <v>0</v>
          </cell>
          <cell r="K1392">
            <v>32434693.260000002</v>
          </cell>
          <cell r="L1392">
            <v>-2555279.81</v>
          </cell>
          <cell r="M1392">
            <v>0</v>
          </cell>
        </row>
        <row r="1393">
          <cell r="H1393">
            <v>42381000</v>
          </cell>
          <cell r="I1393">
            <v>29050580.640000001</v>
          </cell>
          <cell r="J1393">
            <v>0</v>
          </cell>
          <cell r="K1393">
            <v>31605860.449999999</v>
          </cell>
          <cell r="L1393">
            <v>-2555279.81</v>
          </cell>
          <cell r="M1393">
            <v>0</v>
          </cell>
        </row>
        <row r="1394">
          <cell r="H1394">
            <v>52381000</v>
          </cell>
          <cell r="I1394">
            <v>29750022.870000001</v>
          </cell>
          <cell r="J1394">
            <v>0</v>
          </cell>
          <cell r="K1394">
            <v>32305302.68</v>
          </cell>
          <cell r="L1394">
            <v>-2555279.81</v>
          </cell>
          <cell r="M1394">
            <v>0</v>
          </cell>
        </row>
        <row r="1395">
          <cell r="H1395">
            <v>32385000</v>
          </cell>
          <cell r="I1395">
            <v>1189354.67</v>
          </cell>
          <cell r="J1395">
            <v>0</v>
          </cell>
          <cell r="K1395">
            <v>1207391.03</v>
          </cell>
          <cell r="L1395">
            <v>-18036.36</v>
          </cell>
          <cell r="M1395">
            <v>0</v>
          </cell>
        </row>
        <row r="1396">
          <cell r="H1396">
            <v>42385000</v>
          </cell>
          <cell r="I1396">
            <v>1147219.1100000001</v>
          </cell>
          <cell r="J1396">
            <v>0</v>
          </cell>
          <cell r="K1396">
            <v>1165255.47</v>
          </cell>
          <cell r="L1396">
            <v>-18036.36</v>
          </cell>
          <cell r="M1396">
            <v>0</v>
          </cell>
        </row>
        <row r="1397">
          <cell r="H1397">
            <v>52385000</v>
          </cell>
          <cell r="I1397">
            <v>1189354.67</v>
          </cell>
          <cell r="J1397">
            <v>0</v>
          </cell>
          <cell r="K1397">
            <v>1207391.03</v>
          </cell>
          <cell r="L1397">
            <v>-18036.36</v>
          </cell>
          <cell r="M1397">
            <v>0</v>
          </cell>
        </row>
        <row r="1398">
          <cell r="H1398">
            <v>32387000</v>
          </cell>
          <cell r="I1398">
            <v>539.29</v>
          </cell>
          <cell r="J1398">
            <v>0</v>
          </cell>
          <cell r="K1398">
            <v>539.29</v>
          </cell>
          <cell r="L1398">
            <v>0</v>
          </cell>
          <cell r="M1398">
            <v>0</v>
          </cell>
        </row>
        <row r="1399">
          <cell r="H1399">
            <v>42387000</v>
          </cell>
          <cell r="I1399">
            <v>539.29</v>
          </cell>
          <cell r="J1399">
            <v>0</v>
          </cell>
          <cell r="K1399">
            <v>539.29</v>
          </cell>
          <cell r="L1399">
            <v>0</v>
          </cell>
          <cell r="M1399">
            <v>0</v>
          </cell>
        </row>
        <row r="1400">
          <cell r="H1400">
            <v>52387000</v>
          </cell>
          <cell r="I1400">
            <v>539.29</v>
          </cell>
          <cell r="J1400">
            <v>0</v>
          </cell>
          <cell r="K1400">
            <v>539.29</v>
          </cell>
          <cell r="L1400">
            <v>0</v>
          </cell>
          <cell r="M1400">
            <v>0</v>
          </cell>
        </row>
        <row r="1401">
          <cell r="H1401">
            <v>32389000</v>
          </cell>
          <cell r="I1401">
            <v>402938.64</v>
          </cell>
          <cell r="J1401">
            <v>0</v>
          </cell>
          <cell r="K1401">
            <v>472075.24</v>
          </cell>
          <cell r="L1401">
            <v>-69136.600000000006</v>
          </cell>
          <cell r="M1401">
            <v>0</v>
          </cell>
        </row>
        <row r="1402">
          <cell r="H1402">
            <v>42389000</v>
          </cell>
          <cell r="I1402">
            <v>403093.65</v>
          </cell>
          <cell r="J1402">
            <v>0</v>
          </cell>
          <cell r="K1402">
            <v>472230.25</v>
          </cell>
          <cell r="L1402">
            <v>-69136.600000000006</v>
          </cell>
          <cell r="M1402">
            <v>0</v>
          </cell>
        </row>
        <row r="1403">
          <cell r="H1403">
            <v>52389000</v>
          </cell>
          <cell r="I1403">
            <v>402938.64</v>
          </cell>
          <cell r="J1403">
            <v>0</v>
          </cell>
          <cell r="K1403">
            <v>472075.24</v>
          </cell>
          <cell r="L1403">
            <v>-69136.600000000006</v>
          </cell>
          <cell r="M1403">
            <v>0</v>
          </cell>
        </row>
        <row r="1404">
          <cell r="H1404">
            <v>32390000</v>
          </cell>
          <cell r="I1404">
            <v>3306854.67</v>
          </cell>
          <cell r="J1404">
            <v>0</v>
          </cell>
          <cell r="K1404">
            <v>3496796.94</v>
          </cell>
          <cell r="L1404">
            <v>-189942.27</v>
          </cell>
          <cell r="M1404">
            <v>0</v>
          </cell>
        </row>
        <row r="1405">
          <cell r="H1405">
            <v>42390000</v>
          </cell>
          <cell r="I1405">
            <v>3202207.1</v>
          </cell>
          <cell r="J1405">
            <v>0</v>
          </cell>
          <cell r="K1405">
            <v>3392149.37</v>
          </cell>
          <cell r="L1405">
            <v>-189942.27</v>
          </cell>
          <cell r="M1405">
            <v>0</v>
          </cell>
        </row>
        <row r="1406">
          <cell r="H1406">
            <v>52390000</v>
          </cell>
          <cell r="I1406">
            <v>3306854.67</v>
          </cell>
          <cell r="J1406">
            <v>0</v>
          </cell>
          <cell r="K1406">
            <v>3496796.94</v>
          </cell>
          <cell r="L1406">
            <v>-189942.27</v>
          </cell>
          <cell r="M1406">
            <v>0</v>
          </cell>
        </row>
        <row r="1407">
          <cell r="H1407">
            <v>32391000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</row>
        <row r="1408">
          <cell r="H1408">
            <v>42391000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</row>
        <row r="1409">
          <cell r="H1409">
            <v>52391000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</row>
        <row r="1410">
          <cell r="H1410">
            <v>32392000</v>
          </cell>
          <cell r="I1410">
            <v>2001333.51</v>
          </cell>
          <cell r="J1410">
            <v>0</v>
          </cell>
          <cell r="K1410">
            <v>2117109.4900000002</v>
          </cell>
          <cell r="L1410">
            <v>-115775.98</v>
          </cell>
          <cell r="M1410">
            <v>0</v>
          </cell>
        </row>
        <row r="1411">
          <cell r="H1411">
            <v>42392000</v>
          </cell>
          <cell r="I1411">
            <v>1972832.92</v>
          </cell>
          <cell r="J1411">
            <v>0</v>
          </cell>
          <cell r="K1411">
            <v>2088608.9</v>
          </cell>
          <cell r="L1411">
            <v>-115775.98</v>
          </cell>
          <cell r="M1411">
            <v>0</v>
          </cell>
        </row>
        <row r="1412">
          <cell r="H1412">
            <v>52392000</v>
          </cell>
          <cell r="I1412">
            <v>2001333.51</v>
          </cell>
          <cell r="J1412">
            <v>0</v>
          </cell>
          <cell r="K1412">
            <v>2117109.4900000002</v>
          </cell>
          <cell r="L1412">
            <v>-115775.98</v>
          </cell>
          <cell r="M1412">
            <v>0</v>
          </cell>
        </row>
        <row r="1413">
          <cell r="H1413">
            <v>32393000</v>
          </cell>
          <cell r="I1413">
            <v>57226.52</v>
          </cell>
          <cell r="J1413">
            <v>0</v>
          </cell>
          <cell r="K1413">
            <v>57226.52</v>
          </cell>
          <cell r="L1413">
            <v>0</v>
          </cell>
          <cell r="M1413">
            <v>0</v>
          </cell>
        </row>
        <row r="1414">
          <cell r="H1414">
            <v>42393000</v>
          </cell>
          <cell r="I1414">
            <v>57226.52</v>
          </cell>
          <cell r="J1414">
            <v>0</v>
          </cell>
          <cell r="K1414">
            <v>57226.52</v>
          </cell>
          <cell r="L1414">
            <v>0</v>
          </cell>
          <cell r="M1414">
            <v>0</v>
          </cell>
        </row>
        <row r="1415">
          <cell r="H1415">
            <v>52393000</v>
          </cell>
          <cell r="I1415">
            <v>57226.52</v>
          </cell>
          <cell r="J1415">
            <v>0</v>
          </cell>
          <cell r="K1415">
            <v>57226.52</v>
          </cell>
          <cell r="L1415">
            <v>0</v>
          </cell>
          <cell r="M1415">
            <v>0</v>
          </cell>
        </row>
        <row r="1416">
          <cell r="H1416">
            <v>32394000</v>
          </cell>
          <cell r="I1416">
            <v>700423.95</v>
          </cell>
          <cell r="J1416">
            <v>0</v>
          </cell>
          <cell r="K1416">
            <v>897816.59</v>
          </cell>
          <cell r="L1416">
            <v>-197392.64000000001</v>
          </cell>
          <cell r="M1416">
            <v>0</v>
          </cell>
        </row>
        <row r="1417">
          <cell r="H1417">
            <v>42394000</v>
          </cell>
          <cell r="I1417">
            <v>750191.13</v>
          </cell>
          <cell r="J1417">
            <v>0</v>
          </cell>
          <cell r="K1417">
            <v>947583.77</v>
          </cell>
          <cell r="L1417">
            <v>-197392.64000000001</v>
          </cell>
          <cell r="M1417">
            <v>0</v>
          </cell>
        </row>
        <row r="1418">
          <cell r="H1418">
            <v>52394000</v>
          </cell>
          <cell r="I1418">
            <v>717592.61</v>
          </cell>
          <cell r="J1418">
            <v>0</v>
          </cell>
          <cell r="K1418">
            <v>914985.25</v>
          </cell>
          <cell r="L1418">
            <v>-197392.64000000001</v>
          </cell>
          <cell r="M1418">
            <v>0</v>
          </cell>
        </row>
        <row r="1419">
          <cell r="H1419">
            <v>32395000</v>
          </cell>
          <cell r="I1419">
            <v>215297.12</v>
          </cell>
          <cell r="J1419">
            <v>0</v>
          </cell>
          <cell r="K1419">
            <v>229575.11</v>
          </cell>
          <cell r="L1419">
            <v>-14277.99</v>
          </cell>
          <cell r="M1419">
            <v>0</v>
          </cell>
        </row>
        <row r="1420">
          <cell r="H1420">
            <v>42395000</v>
          </cell>
          <cell r="I1420">
            <v>250666.64</v>
          </cell>
          <cell r="J1420">
            <v>0</v>
          </cell>
          <cell r="K1420">
            <v>264944.63</v>
          </cell>
          <cell r="L1420">
            <v>-14277.99</v>
          </cell>
          <cell r="M1420">
            <v>0</v>
          </cell>
        </row>
        <row r="1421">
          <cell r="H1421">
            <v>52395000</v>
          </cell>
          <cell r="I1421">
            <v>229054.22</v>
          </cell>
          <cell r="J1421">
            <v>0</v>
          </cell>
          <cell r="K1421">
            <v>243332.21</v>
          </cell>
          <cell r="L1421">
            <v>-14277.99</v>
          </cell>
          <cell r="M1421">
            <v>0</v>
          </cell>
        </row>
        <row r="1422">
          <cell r="H1422">
            <v>32396000</v>
          </cell>
          <cell r="I1422">
            <v>-12058.69</v>
          </cell>
          <cell r="J1422">
            <v>0</v>
          </cell>
          <cell r="K1422">
            <v>43833.95</v>
          </cell>
          <cell r="L1422">
            <v>-55892.639999999999</v>
          </cell>
          <cell r="M1422">
            <v>0</v>
          </cell>
        </row>
        <row r="1423">
          <cell r="H1423">
            <v>42396000</v>
          </cell>
          <cell r="I1423">
            <v>-12058.69</v>
          </cell>
          <cell r="J1423">
            <v>0</v>
          </cell>
          <cell r="K1423">
            <v>43833.95</v>
          </cell>
          <cell r="L1423">
            <v>-55892.639999999999</v>
          </cell>
          <cell r="M1423">
            <v>0</v>
          </cell>
        </row>
        <row r="1424">
          <cell r="H1424">
            <v>52396000</v>
          </cell>
          <cell r="I1424">
            <v>-12058.69</v>
          </cell>
          <cell r="J1424">
            <v>0</v>
          </cell>
          <cell r="K1424">
            <v>43833.95</v>
          </cell>
          <cell r="L1424">
            <v>-55892.639999999999</v>
          </cell>
          <cell r="M1424">
            <v>0</v>
          </cell>
        </row>
        <row r="1425">
          <cell r="H1425">
            <v>32397000</v>
          </cell>
          <cell r="I1425">
            <v>703137.49</v>
          </cell>
          <cell r="J1425">
            <v>0</v>
          </cell>
          <cell r="K1425">
            <v>724685.78</v>
          </cell>
          <cell r="L1425">
            <v>-21548.29</v>
          </cell>
          <cell r="M1425">
            <v>0</v>
          </cell>
        </row>
        <row r="1426">
          <cell r="H1426">
            <v>42397000</v>
          </cell>
          <cell r="I1426">
            <v>530327.81999999995</v>
          </cell>
          <cell r="J1426">
            <v>0</v>
          </cell>
          <cell r="K1426">
            <v>551876.11</v>
          </cell>
          <cell r="L1426">
            <v>-21548.29</v>
          </cell>
          <cell r="M1426">
            <v>0</v>
          </cell>
        </row>
        <row r="1427">
          <cell r="H1427">
            <v>52397000</v>
          </cell>
          <cell r="I1427">
            <v>643812.02</v>
          </cell>
          <cell r="J1427">
            <v>0</v>
          </cell>
          <cell r="K1427">
            <v>665360.31000000006</v>
          </cell>
          <cell r="L1427">
            <v>-21548.29</v>
          </cell>
          <cell r="M1427">
            <v>0</v>
          </cell>
        </row>
        <row r="1428">
          <cell r="H1428">
            <v>32398000</v>
          </cell>
          <cell r="I1428">
            <v>-772.77</v>
          </cell>
          <cell r="J1428">
            <v>0</v>
          </cell>
          <cell r="K1428">
            <v>2367.16</v>
          </cell>
          <cell r="L1428">
            <v>-3139.93</v>
          </cell>
          <cell r="M1428">
            <v>0</v>
          </cell>
        </row>
        <row r="1429">
          <cell r="H1429">
            <v>42398000</v>
          </cell>
          <cell r="I1429">
            <v>-2449.5100000000002</v>
          </cell>
          <cell r="J1429">
            <v>0</v>
          </cell>
          <cell r="K1429">
            <v>690.42</v>
          </cell>
          <cell r="L1429">
            <v>-3139.93</v>
          </cell>
          <cell r="M1429">
            <v>0</v>
          </cell>
        </row>
        <row r="1430">
          <cell r="H1430">
            <v>52398000</v>
          </cell>
          <cell r="I1430">
            <v>-772.77</v>
          </cell>
          <cell r="J1430">
            <v>0</v>
          </cell>
          <cell r="K1430">
            <v>2367.16</v>
          </cell>
          <cell r="L1430">
            <v>-3139.93</v>
          </cell>
          <cell r="M1430">
            <v>0</v>
          </cell>
        </row>
        <row r="1431">
          <cell r="H1431">
            <v>37389000</v>
          </cell>
          <cell r="I1431">
            <v>4082564.71</v>
          </cell>
          <cell r="J1431">
            <v>4082564.71</v>
          </cell>
          <cell r="K1431">
            <v>0</v>
          </cell>
          <cell r="L1431">
            <v>0</v>
          </cell>
          <cell r="M1431">
            <v>0</v>
          </cell>
        </row>
        <row r="1432">
          <cell r="H1432">
            <v>47389000</v>
          </cell>
          <cell r="I1432">
            <v>4082520.66</v>
          </cell>
          <cell r="J1432">
            <v>4082520.66</v>
          </cell>
          <cell r="K1432">
            <v>0</v>
          </cell>
          <cell r="L1432">
            <v>0</v>
          </cell>
          <cell r="M1432">
            <v>0</v>
          </cell>
        </row>
        <row r="1433">
          <cell r="H1433">
            <v>57389000</v>
          </cell>
          <cell r="I1433">
            <v>4082541.73</v>
          </cell>
          <cell r="J1433">
            <v>4082541.73</v>
          </cell>
          <cell r="K1433">
            <v>0</v>
          </cell>
          <cell r="L1433">
            <v>0</v>
          </cell>
          <cell r="M1433">
            <v>0</v>
          </cell>
        </row>
        <row r="1434">
          <cell r="H1434">
            <v>37390000</v>
          </cell>
          <cell r="I1434">
            <v>47265905.890000001</v>
          </cell>
          <cell r="J1434">
            <v>47265905.890000001</v>
          </cell>
          <cell r="K1434">
            <v>0</v>
          </cell>
          <cell r="L1434">
            <v>0</v>
          </cell>
          <cell r="M1434">
            <v>0</v>
          </cell>
        </row>
        <row r="1435">
          <cell r="H1435">
            <v>47390000</v>
          </cell>
          <cell r="I1435">
            <v>42111671.979999997</v>
          </cell>
          <cell r="J1435">
            <v>42111671.979999997</v>
          </cell>
          <cell r="K1435">
            <v>0</v>
          </cell>
          <cell r="L1435">
            <v>0</v>
          </cell>
          <cell r="M1435">
            <v>0</v>
          </cell>
        </row>
        <row r="1436">
          <cell r="H1436">
            <v>57390000</v>
          </cell>
          <cell r="I1436">
            <v>46735524.619999997</v>
          </cell>
          <cell r="J1436">
            <v>46735524.619999997</v>
          </cell>
          <cell r="K1436">
            <v>0</v>
          </cell>
          <cell r="L1436">
            <v>0</v>
          </cell>
          <cell r="M1436">
            <v>0</v>
          </cell>
        </row>
        <row r="1437">
          <cell r="H1437">
            <v>37391000</v>
          </cell>
          <cell r="I1437">
            <v>35855609.119999997</v>
          </cell>
          <cell r="J1437">
            <v>35855609.119999997</v>
          </cell>
          <cell r="K1437">
            <v>0</v>
          </cell>
          <cell r="L1437">
            <v>0</v>
          </cell>
          <cell r="M1437">
            <v>0</v>
          </cell>
        </row>
        <row r="1438">
          <cell r="H1438">
            <v>47391000</v>
          </cell>
          <cell r="I1438">
            <v>35653553.630000003</v>
          </cell>
          <cell r="J1438">
            <v>35653553.630000003</v>
          </cell>
          <cell r="K1438">
            <v>0</v>
          </cell>
          <cell r="L1438">
            <v>0</v>
          </cell>
          <cell r="M1438">
            <v>0</v>
          </cell>
        </row>
        <row r="1439">
          <cell r="H1439">
            <v>57391000</v>
          </cell>
          <cell r="I1439">
            <v>36521368.5</v>
          </cell>
          <cell r="J1439">
            <v>36521368.5</v>
          </cell>
          <cell r="K1439">
            <v>0</v>
          </cell>
          <cell r="L1439">
            <v>0</v>
          </cell>
          <cell r="M1439">
            <v>0</v>
          </cell>
        </row>
        <row r="1440">
          <cell r="H1440">
            <v>37392000</v>
          </cell>
          <cell r="I1440">
            <v>496106.65</v>
          </cell>
          <cell r="J1440">
            <v>496106.65</v>
          </cell>
          <cell r="K1440">
            <v>0</v>
          </cell>
          <cell r="L1440">
            <v>0</v>
          </cell>
          <cell r="M1440">
            <v>0</v>
          </cell>
        </row>
        <row r="1441">
          <cell r="H1441">
            <v>47392000</v>
          </cell>
          <cell r="I1441">
            <v>470367.7</v>
          </cell>
          <cell r="J1441">
            <v>470367.7</v>
          </cell>
          <cell r="K1441">
            <v>0</v>
          </cell>
          <cell r="L1441">
            <v>0</v>
          </cell>
          <cell r="M1441">
            <v>0</v>
          </cell>
        </row>
        <row r="1442">
          <cell r="H1442">
            <v>57392000</v>
          </cell>
          <cell r="I1442">
            <v>496106.65</v>
          </cell>
          <cell r="J1442">
            <v>496106.65</v>
          </cell>
          <cell r="K1442">
            <v>0</v>
          </cell>
          <cell r="L1442">
            <v>0</v>
          </cell>
          <cell r="M1442">
            <v>0</v>
          </cell>
        </row>
        <row r="1443">
          <cell r="H1443">
            <v>37394000</v>
          </cell>
          <cell r="I1443">
            <v>4335514.97</v>
          </cell>
          <cell r="J1443">
            <v>4335514.97</v>
          </cell>
          <cell r="K1443">
            <v>0</v>
          </cell>
          <cell r="L1443">
            <v>0</v>
          </cell>
          <cell r="M1443">
            <v>0</v>
          </cell>
        </row>
        <row r="1444">
          <cell r="H1444">
            <v>47394000</v>
          </cell>
          <cell r="I1444">
            <v>3782575.19</v>
          </cell>
          <cell r="J1444">
            <v>3782575.19</v>
          </cell>
          <cell r="K1444">
            <v>0</v>
          </cell>
          <cell r="L1444">
            <v>0</v>
          </cell>
          <cell r="M1444">
            <v>0</v>
          </cell>
        </row>
        <row r="1445">
          <cell r="H1445">
            <v>57394000</v>
          </cell>
          <cell r="I1445">
            <v>4238842.04</v>
          </cell>
          <cell r="J1445">
            <v>4238842.04</v>
          </cell>
          <cell r="K1445">
            <v>0</v>
          </cell>
          <cell r="L1445">
            <v>0</v>
          </cell>
          <cell r="M1445">
            <v>0</v>
          </cell>
        </row>
        <row r="1446">
          <cell r="H1446">
            <v>37395000</v>
          </cell>
          <cell r="I1446">
            <v>355663.28</v>
          </cell>
          <cell r="J1446">
            <v>355663.28</v>
          </cell>
          <cell r="K1446">
            <v>0</v>
          </cell>
          <cell r="L1446">
            <v>0</v>
          </cell>
          <cell r="M1446">
            <v>0</v>
          </cell>
        </row>
        <row r="1447">
          <cell r="H1447">
            <v>47395000</v>
          </cell>
          <cell r="I1447">
            <v>355663.28</v>
          </cell>
          <cell r="J1447">
            <v>355663.28</v>
          </cell>
          <cell r="K1447">
            <v>0</v>
          </cell>
          <cell r="L1447">
            <v>0</v>
          </cell>
          <cell r="M1447">
            <v>0</v>
          </cell>
        </row>
        <row r="1448">
          <cell r="H1448">
            <v>57395000</v>
          </cell>
          <cell r="I1448">
            <v>355663.28</v>
          </cell>
          <cell r="J1448">
            <v>355663.28</v>
          </cell>
          <cell r="K1448">
            <v>0</v>
          </cell>
          <cell r="L1448">
            <v>0</v>
          </cell>
          <cell r="M1448">
            <v>0</v>
          </cell>
        </row>
        <row r="1449">
          <cell r="H1449">
            <v>37396000</v>
          </cell>
          <cell r="I1449">
            <v>554035.94999999995</v>
          </cell>
          <cell r="J1449">
            <v>554035.94999999995</v>
          </cell>
          <cell r="K1449">
            <v>0</v>
          </cell>
          <cell r="L1449">
            <v>0</v>
          </cell>
          <cell r="M1449">
            <v>0</v>
          </cell>
        </row>
        <row r="1450">
          <cell r="H1450">
            <v>47396000</v>
          </cell>
          <cell r="I1450">
            <v>554035.94999999995</v>
          </cell>
          <cell r="J1450">
            <v>554035.94999999995</v>
          </cell>
          <cell r="K1450">
            <v>0</v>
          </cell>
          <cell r="L1450">
            <v>0</v>
          </cell>
          <cell r="M1450">
            <v>0</v>
          </cell>
        </row>
        <row r="1451">
          <cell r="H1451">
            <v>57396000</v>
          </cell>
          <cell r="I1451">
            <v>554035.94999999995</v>
          </cell>
          <cell r="J1451">
            <v>554035.94999999995</v>
          </cell>
          <cell r="K1451">
            <v>0</v>
          </cell>
          <cell r="L1451">
            <v>0</v>
          </cell>
          <cell r="M1451">
            <v>0</v>
          </cell>
        </row>
        <row r="1452">
          <cell r="H1452">
            <v>37397000</v>
          </cell>
          <cell r="I1452">
            <v>9904901.7200000007</v>
          </cell>
          <cell r="J1452">
            <v>9904901.7200000007</v>
          </cell>
          <cell r="K1452">
            <v>0</v>
          </cell>
          <cell r="L1452">
            <v>0</v>
          </cell>
          <cell r="M1452">
            <v>0</v>
          </cell>
        </row>
        <row r="1453">
          <cell r="H1453">
            <v>47397000</v>
          </cell>
          <cell r="I1453">
            <v>8870681.0500000007</v>
          </cell>
          <cell r="J1453">
            <v>8870681.0500000007</v>
          </cell>
          <cell r="K1453">
            <v>0</v>
          </cell>
          <cell r="L1453">
            <v>0</v>
          </cell>
          <cell r="M1453">
            <v>0</v>
          </cell>
        </row>
        <row r="1454">
          <cell r="H1454">
            <v>57397000</v>
          </cell>
          <cell r="I1454">
            <v>9795131.5700000003</v>
          </cell>
          <cell r="J1454">
            <v>9795131.5700000003</v>
          </cell>
          <cell r="K1454">
            <v>0</v>
          </cell>
          <cell r="L1454">
            <v>0</v>
          </cell>
          <cell r="M1454">
            <v>0</v>
          </cell>
        </row>
        <row r="1455">
          <cell r="H1455">
            <v>37398000</v>
          </cell>
          <cell r="I1455">
            <v>405597.91</v>
          </cell>
          <cell r="J1455">
            <v>405597.91</v>
          </cell>
          <cell r="K1455">
            <v>0</v>
          </cell>
          <cell r="L1455">
            <v>0</v>
          </cell>
          <cell r="M1455">
            <v>0</v>
          </cell>
        </row>
        <row r="1456">
          <cell r="H1456">
            <v>47398000</v>
          </cell>
          <cell r="I1456">
            <v>460634.73</v>
          </cell>
          <cell r="J1456">
            <v>460634.73</v>
          </cell>
          <cell r="K1456">
            <v>0</v>
          </cell>
          <cell r="L1456">
            <v>0</v>
          </cell>
          <cell r="M1456">
            <v>0</v>
          </cell>
        </row>
        <row r="1457">
          <cell r="H1457">
            <v>57398000</v>
          </cell>
          <cell r="I1457">
            <v>418148.74</v>
          </cell>
          <cell r="J1457">
            <v>418148.74</v>
          </cell>
          <cell r="K1457">
            <v>0</v>
          </cell>
          <cell r="L1457">
            <v>0</v>
          </cell>
          <cell r="M1457">
            <v>0</v>
          </cell>
        </row>
        <row r="1458">
          <cell r="H1458">
            <v>37399000</v>
          </cell>
          <cell r="I1458">
            <v>351679.53</v>
          </cell>
          <cell r="J1458">
            <v>351679.53</v>
          </cell>
          <cell r="K1458">
            <v>0</v>
          </cell>
          <cell r="L1458">
            <v>0</v>
          </cell>
          <cell r="M1458">
            <v>0</v>
          </cell>
        </row>
        <row r="1459">
          <cell r="H1459">
            <v>47399000</v>
          </cell>
          <cell r="I1459">
            <v>351679.53</v>
          </cell>
          <cell r="J1459">
            <v>351679.53</v>
          </cell>
          <cell r="K1459">
            <v>0</v>
          </cell>
          <cell r="L1459">
            <v>0</v>
          </cell>
          <cell r="M1459">
            <v>0</v>
          </cell>
        </row>
        <row r="1460">
          <cell r="H1460">
            <v>57399000</v>
          </cell>
          <cell r="I1460">
            <v>351679.53</v>
          </cell>
          <cell r="J1460">
            <v>351679.53</v>
          </cell>
          <cell r="K1460">
            <v>0</v>
          </cell>
          <cell r="L1460">
            <v>0</v>
          </cell>
          <cell r="M1460">
            <v>0</v>
          </cell>
        </row>
        <row r="1461">
          <cell r="H1461">
            <v>38391000</v>
          </cell>
          <cell r="I1461">
            <v>396813.5</v>
          </cell>
          <cell r="J1461">
            <v>396813.5</v>
          </cell>
          <cell r="K1461">
            <v>0</v>
          </cell>
          <cell r="L1461">
            <v>0</v>
          </cell>
          <cell r="M1461">
            <v>0</v>
          </cell>
        </row>
        <row r="1462">
          <cell r="H1462">
            <v>48391000</v>
          </cell>
          <cell r="I1462">
            <v>388654.09</v>
          </cell>
          <cell r="J1462">
            <v>388654.09</v>
          </cell>
          <cell r="K1462">
            <v>0</v>
          </cell>
          <cell r="L1462">
            <v>0</v>
          </cell>
          <cell r="M1462">
            <v>0</v>
          </cell>
        </row>
        <row r="1463">
          <cell r="H1463">
            <v>58391000</v>
          </cell>
          <cell r="I1463">
            <v>396813.5</v>
          </cell>
          <cell r="J1463">
            <v>396813.5</v>
          </cell>
          <cell r="K1463">
            <v>0</v>
          </cell>
          <cell r="L1463">
            <v>0</v>
          </cell>
          <cell r="M1463">
            <v>0</v>
          </cell>
        </row>
        <row r="1464">
          <cell r="H1464">
            <v>38394000</v>
          </cell>
          <cell r="I1464">
            <v>1092853.76</v>
          </cell>
          <cell r="J1464">
            <v>1092853.76</v>
          </cell>
          <cell r="K1464">
            <v>0</v>
          </cell>
          <cell r="L1464">
            <v>0</v>
          </cell>
          <cell r="M1464">
            <v>0</v>
          </cell>
        </row>
        <row r="1465">
          <cell r="H1465">
            <v>48394000</v>
          </cell>
          <cell r="I1465">
            <v>1050990.24</v>
          </cell>
          <cell r="J1465">
            <v>1050990.24</v>
          </cell>
          <cell r="K1465">
            <v>0</v>
          </cell>
          <cell r="L1465">
            <v>0</v>
          </cell>
          <cell r="M1465">
            <v>0</v>
          </cell>
        </row>
        <row r="1466">
          <cell r="H1466">
            <v>58394000</v>
          </cell>
          <cell r="I1466">
            <v>1091914.3899999999</v>
          </cell>
          <cell r="J1466">
            <v>1091914.3899999999</v>
          </cell>
          <cell r="K1466">
            <v>0</v>
          </cell>
          <cell r="L1466">
            <v>0</v>
          </cell>
          <cell r="M1466">
            <v>0</v>
          </cell>
        </row>
        <row r="1467">
          <cell r="H1467">
            <v>38395000</v>
          </cell>
          <cell r="I1467">
            <v>77286.38</v>
          </cell>
          <cell r="J1467">
            <v>77286.38</v>
          </cell>
          <cell r="K1467">
            <v>0</v>
          </cell>
          <cell r="L1467">
            <v>0</v>
          </cell>
          <cell r="M1467">
            <v>0</v>
          </cell>
        </row>
        <row r="1468">
          <cell r="H1468">
            <v>48395000</v>
          </cell>
          <cell r="I1468">
            <v>11385.52</v>
          </cell>
          <cell r="J1468">
            <v>11385.52</v>
          </cell>
          <cell r="K1468">
            <v>0</v>
          </cell>
          <cell r="L1468">
            <v>0</v>
          </cell>
          <cell r="M1468">
            <v>0</v>
          </cell>
        </row>
        <row r="1469">
          <cell r="H1469">
            <v>58395000</v>
          </cell>
          <cell r="I1469">
            <v>42903.33</v>
          </cell>
          <cell r="J1469">
            <v>42903.33</v>
          </cell>
          <cell r="K1469">
            <v>0</v>
          </cell>
          <cell r="L1469">
            <v>0</v>
          </cell>
          <cell r="M1469">
            <v>0</v>
          </cell>
        </row>
        <row r="1470">
          <cell r="H1470">
            <v>38397000</v>
          </cell>
          <cell r="I1470">
            <v>926079.41</v>
          </cell>
          <cell r="J1470">
            <v>926079.41</v>
          </cell>
          <cell r="K1470">
            <v>0</v>
          </cell>
          <cell r="L1470">
            <v>0</v>
          </cell>
          <cell r="M1470">
            <v>0</v>
          </cell>
        </row>
        <row r="1471">
          <cell r="H1471">
            <v>48397000</v>
          </cell>
          <cell r="I1471">
            <v>926079.41</v>
          </cell>
          <cell r="J1471">
            <v>926079.41</v>
          </cell>
          <cell r="K1471">
            <v>0</v>
          </cell>
          <cell r="L1471">
            <v>0</v>
          </cell>
          <cell r="M1471">
            <v>0</v>
          </cell>
        </row>
        <row r="1472">
          <cell r="H1472">
            <v>58397000</v>
          </cell>
          <cell r="I1472">
            <v>926079.41</v>
          </cell>
          <cell r="J1472">
            <v>926079.41</v>
          </cell>
          <cell r="K1472">
            <v>0</v>
          </cell>
          <cell r="L1472">
            <v>0</v>
          </cell>
          <cell r="M1472">
            <v>0</v>
          </cell>
        </row>
        <row r="1473">
          <cell r="H1473">
            <v>39389000</v>
          </cell>
          <cell r="I1473">
            <v>1205949.73</v>
          </cell>
          <cell r="J1473">
            <v>298014.44</v>
          </cell>
          <cell r="K1473">
            <v>470710.59</v>
          </cell>
          <cell r="L1473">
            <v>437224.7</v>
          </cell>
          <cell r="M1473">
            <v>0</v>
          </cell>
        </row>
        <row r="1474">
          <cell r="H1474">
            <v>49389000</v>
          </cell>
          <cell r="I1474">
            <v>1184349.26</v>
          </cell>
          <cell r="J1474">
            <v>276413.96999999997</v>
          </cell>
          <cell r="K1474">
            <v>470710.59</v>
          </cell>
          <cell r="L1474">
            <v>437224.7</v>
          </cell>
          <cell r="M1474">
            <v>0</v>
          </cell>
        </row>
        <row r="1475">
          <cell r="H1475">
            <v>59389000</v>
          </cell>
          <cell r="I1475">
            <v>1205949.73</v>
          </cell>
          <cell r="J1475">
            <v>298014.44</v>
          </cell>
          <cell r="K1475">
            <v>470710.59</v>
          </cell>
          <cell r="L1475">
            <v>437224.7</v>
          </cell>
          <cell r="M1475">
            <v>0</v>
          </cell>
        </row>
        <row r="1476">
          <cell r="H1476">
            <v>39390000</v>
          </cell>
          <cell r="I1476">
            <v>11816676.93</v>
          </cell>
          <cell r="J1476">
            <v>5214960.47</v>
          </cell>
          <cell r="K1476">
            <v>2019735.86</v>
          </cell>
          <cell r="L1476">
            <v>4581980.5999999996</v>
          </cell>
          <cell r="M1476">
            <v>0</v>
          </cell>
        </row>
        <row r="1477">
          <cell r="H1477">
            <v>49390000</v>
          </cell>
          <cell r="I1477">
            <v>11029933.949999999</v>
          </cell>
          <cell r="J1477">
            <v>4788895.28</v>
          </cell>
          <cell r="K1477">
            <v>1771806.89</v>
          </cell>
          <cell r="L1477">
            <v>4469231.7699999996</v>
          </cell>
          <cell r="M1477">
            <v>0</v>
          </cell>
        </row>
        <row r="1478">
          <cell r="H1478">
            <v>59390000</v>
          </cell>
          <cell r="I1478">
            <v>11592493.439999999</v>
          </cell>
          <cell r="J1478">
            <v>5010975.96</v>
          </cell>
          <cell r="K1478">
            <v>2019735.86</v>
          </cell>
          <cell r="L1478">
            <v>4561781.63</v>
          </cell>
          <cell r="M1478">
            <v>0</v>
          </cell>
        </row>
        <row r="1479">
          <cell r="H1479">
            <v>39392000</v>
          </cell>
          <cell r="I1479">
            <v>3209435.64</v>
          </cell>
          <cell r="J1479">
            <v>1155258.3</v>
          </cell>
          <cell r="K1479">
            <v>1306219.48</v>
          </cell>
          <cell r="L1479">
            <v>747957.86</v>
          </cell>
          <cell r="M1479">
            <v>0</v>
          </cell>
        </row>
        <row r="1480">
          <cell r="H1480">
            <v>49392000</v>
          </cell>
          <cell r="I1480">
            <v>2923083.07</v>
          </cell>
          <cell r="J1480">
            <v>965147.21</v>
          </cell>
          <cell r="K1480">
            <v>1240098.78</v>
          </cell>
          <cell r="L1480">
            <v>717837.09</v>
          </cell>
          <cell r="M1480">
            <v>0</v>
          </cell>
        </row>
        <row r="1481">
          <cell r="H1481">
            <v>59392000</v>
          </cell>
          <cell r="I1481">
            <v>3141536.97</v>
          </cell>
          <cell r="J1481">
            <v>1087359.6299999999</v>
          </cell>
          <cell r="K1481">
            <v>1306219.48</v>
          </cell>
          <cell r="L1481">
            <v>747957.86</v>
          </cell>
          <cell r="M1481">
            <v>0</v>
          </cell>
        </row>
        <row r="1482">
          <cell r="H1482">
            <v>39393000</v>
          </cell>
          <cell r="I1482">
            <v>1480700.59</v>
          </cell>
          <cell r="J1482">
            <v>1143330.71</v>
          </cell>
          <cell r="K1482">
            <v>143394.62</v>
          </cell>
          <cell r="L1482">
            <v>193975.26</v>
          </cell>
          <cell r="M1482">
            <v>0</v>
          </cell>
        </row>
        <row r="1483">
          <cell r="H1483">
            <v>49393000</v>
          </cell>
          <cell r="I1483">
            <v>1377019.15</v>
          </cell>
          <cell r="J1483">
            <v>1020145.94</v>
          </cell>
          <cell r="K1483">
            <v>148451.12</v>
          </cell>
          <cell r="L1483">
            <v>208422.1</v>
          </cell>
          <cell r="M1483">
            <v>0</v>
          </cell>
        </row>
        <row r="1484">
          <cell r="H1484">
            <v>59393000</v>
          </cell>
          <cell r="I1484">
            <v>1456473.92</v>
          </cell>
          <cell r="J1484">
            <v>1112267.52</v>
          </cell>
          <cell r="K1484">
            <v>145300.22</v>
          </cell>
          <cell r="L1484">
            <v>198906.18</v>
          </cell>
          <cell r="M1484">
            <v>0</v>
          </cell>
        </row>
        <row r="1485">
          <cell r="H1485">
            <v>39394000</v>
          </cell>
          <cell r="I1485">
            <v>329081.37</v>
          </cell>
          <cell r="J1485">
            <v>280375.25</v>
          </cell>
          <cell r="K1485">
            <v>39401.19</v>
          </cell>
          <cell r="L1485">
            <v>9304.93</v>
          </cell>
          <cell r="M1485">
            <v>0</v>
          </cell>
        </row>
        <row r="1486">
          <cell r="H1486">
            <v>49394000</v>
          </cell>
          <cell r="I1486">
            <v>355112.84</v>
          </cell>
          <cell r="J1486">
            <v>302563.73</v>
          </cell>
          <cell r="K1486">
            <v>43068.5</v>
          </cell>
          <cell r="L1486">
            <v>9480.61</v>
          </cell>
          <cell r="M1486">
            <v>0</v>
          </cell>
        </row>
        <row r="1487">
          <cell r="H1487">
            <v>59394000</v>
          </cell>
          <cell r="I1487">
            <v>339731.55</v>
          </cell>
          <cell r="J1487">
            <v>289453.15999999997</v>
          </cell>
          <cell r="K1487">
            <v>40901.589999999997</v>
          </cell>
          <cell r="L1487">
            <v>9376.81</v>
          </cell>
          <cell r="M1487">
            <v>0</v>
          </cell>
        </row>
        <row r="1488">
          <cell r="H1488">
            <v>39395000</v>
          </cell>
          <cell r="I1488">
            <v>218120.59</v>
          </cell>
          <cell r="J1488">
            <v>200354.54</v>
          </cell>
          <cell r="K1488">
            <v>13467.11</v>
          </cell>
          <cell r="L1488">
            <v>4298.9399999999996</v>
          </cell>
          <cell r="M1488">
            <v>0</v>
          </cell>
        </row>
        <row r="1489">
          <cell r="H1489">
            <v>49395000</v>
          </cell>
          <cell r="I1489">
            <v>290369.15000000002</v>
          </cell>
          <cell r="J1489">
            <v>266658.09000000003</v>
          </cell>
          <cell r="K1489">
            <v>17973.57</v>
          </cell>
          <cell r="L1489">
            <v>5737.49</v>
          </cell>
          <cell r="M1489">
            <v>0</v>
          </cell>
        </row>
        <row r="1490">
          <cell r="H1490">
            <v>59395000</v>
          </cell>
          <cell r="I1490">
            <v>241416.61</v>
          </cell>
          <cell r="J1490">
            <v>221733.63</v>
          </cell>
          <cell r="K1490">
            <v>14920.19</v>
          </cell>
          <cell r="L1490">
            <v>4762.79</v>
          </cell>
          <cell r="M1490">
            <v>0</v>
          </cell>
        </row>
        <row r="1491">
          <cell r="H1491">
            <v>39396000</v>
          </cell>
          <cell r="I1491">
            <v>1830822.79</v>
          </cell>
          <cell r="J1491">
            <v>651767.63</v>
          </cell>
          <cell r="K1491">
            <v>660861.56000000006</v>
          </cell>
          <cell r="L1491">
            <v>518193.6</v>
          </cell>
          <cell r="M1491">
            <v>0</v>
          </cell>
        </row>
        <row r="1492">
          <cell r="H1492">
            <v>49396000</v>
          </cell>
          <cell r="I1492">
            <v>1840515.09</v>
          </cell>
          <cell r="J1492">
            <v>613993.13</v>
          </cell>
          <cell r="K1492">
            <v>708328.37</v>
          </cell>
          <cell r="L1492">
            <v>518193.6</v>
          </cell>
          <cell r="M1492">
            <v>0</v>
          </cell>
        </row>
        <row r="1493">
          <cell r="H1493">
            <v>59396000</v>
          </cell>
          <cell r="I1493">
            <v>1830822.79</v>
          </cell>
          <cell r="J1493">
            <v>651767.63</v>
          </cell>
          <cell r="K1493">
            <v>660861.56000000006</v>
          </cell>
          <cell r="L1493">
            <v>518193.6</v>
          </cell>
          <cell r="M1493">
            <v>0</v>
          </cell>
        </row>
        <row r="1494">
          <cell r="H1494">
            <v>39397000</v>
          </cell>
          <cell r="I1494">
            <v>11716663.689999999</v>
          </cell>
          <cell r="J1494">
            <v>7216809.6799999997</v>
          </cell>
          <cell r="K1494">
            <v>464257.45</v>
          </cell>
          <cell r="L1494">
            <v>4035596.56</v>
          </cell>
          <cell r="M1494">
            <v>0</v>
          </cell>
        </row>
        <row r="1495">
          <cell r="H1495">
            <v>49397000</v>
          </cell>
          <cell r="I1495">
            <v>11817878.890000001</v>
          </cell>
          <cell r="J1495">
            <v>7292379.0999999996</v>
          </cell>
          <cell r="K1495">
            <v>463141.7</v>
          </cell>
          <cell r="L1495">
            <v>4062358.08</v>
          </cell>
          <cell r="M1495">
            <v>0</v>
          </cell>
        </row>
        <row r="1496">
          <cell r="H1496">
            <v>59397000</v>
          </cell>
          <cell r="I1496">
            <v>11732134.939999999</v>
          </cell>
          <cell r="J1496">
            <v>7232280.9299999997</v>
          </cell>
          <cell r="K1496">
            <v>464257.45</v>
          </cell>
          <cell r="L1496">
            <v>4035596.56</v>
          </cell>
          <cell r="M1496">
            <v>0</v>
          </cell>
        </row>
        <row r="1497">
          <cell r="H1497">
            <v>39398000</v>
          </cell>
          <cell r="I1497">
            <v>6689.46</v>
          </cell>
          <cell r="J1497">
            <v>5559.53</v>
          </cell>
          <cell r="K1497">
            <v>484.74</v>
          </cell>
          <cell r="L1497">
            <v>645.19000000000005</v>
          </cell>
          <cell r="M1497">
            <v>0</v>
          </cell>
        </row>
        <row r="1498">
          <cell r="H1498">
            <v>49398000</v>
          </cell>
          <cell r="I1498">
            <v>10980.9</v>
          </cell>
          <cell r="J1498">
            <v>6994.66</v>
          </cell>
          <cell r="K1498">
            <v>1710.09</v>
          </cell>
          <cell r="L1498">
            <v>2276.14</v>
          </cell>
          <cell r="M1498">
            <v>0</v>
          </cell>
        </row>
        <row r="1499">
          <cell r="H1499">
            <v>59398000</v>
          </cell>
          <cell r="I1499">
            <v>7668.1</v>
          </cell>
          <cell r="J1499">
            <v>5886.81</v>
          </cell>
          <cell r="K1499">
            <v>764.18</v>
          </cell>
          <cell r="L1499">
            <v>1017.12</v>
          </cell>
          <cell r="M1499">
            <v>0</v>
          </cell>
        </row>
        <row r="1500">
          <cell r="H1500">
            <v>30101030</v>
          </cell>
          <cell r="I1500">
            <v>-7311234</v>
          </cell>
          <cell r="J1500">
            <v>0</v>
          </cell>
          <cell r="K1500">
            <v>-5247725</v>
          </cell>
          <cell r="L1500">
            <v>-2063509</v>
          </cell>
          <cell r="M1500">
            <v>0</v>
          </cell>
        </row>
        <row r="1501">
          <cell r="H1501">
            <v>40101030</v>
          </cell>
          <cell r="I1501">
            <v>-7311234</v>
          </cell>
          <cell r="J1501">
            <v>0</v>
          </cell>
          <cell r="K1501">
            <v>-5247725</v>
          </cell>
          <cell r="L1501">
            <v>-2063509</v>
          </cell>
          <cell r="M1501">
            <v>0</v>
          </cell>
        </row>
        <row r="1502">
          <cell r="H1502">
            <v>50101030</v>
          </cell>
          <cell r="I1502">
            <v>-7311234</v>
          </cell>
          <cell r="J1502">
            <v>0</v>
          </cell>
          <cell r="K1502">
            <v>-5247725</v>
          </cell>
          <cell r="L1502">
            <v>-2063509</v>
          </cell>
          <cell r="M1502">
            <v>0</v>
          </cell>
        </row>
        <row r="1503">
          <cell r="H1503">
            <v>30101050</v>
          </cell>
          <cell r="I1503">
            <v>-2600000</v>
          </cell>
          <cell r="J1503">
            <v>0</v>
          </cell>
          <cell r="K1503">
            <v>0</v>
          </cell>
          <cell r="L1503">
            <v>-2600000</v>
          </cell>
          <cell r="M1503">
            <v>0</v>
          </cell>
        </row>
        <row r="1504">
          <cell r="H1504">
            <v>40101050</v>
          </cell>
          <cell r="I1504">
            <v>-2600000</v>
          </cell>
          <cell r="J1504">
            <v>0</v>
          </cell>
          <cell r="K1504">
            <v>0</v>
          </cell>
          <cell r="L1504">
            <v>-2600000</v>
          </cell>
          <cell r="M1504">
            <v>0</v>
          </cell>
        </row>
        <row r="1505">
          <cell r="H1505">
            <v>50101050</v>
          </cell>
          <cell r="I1505">
            <v>-2600000</v>
          </cell>
          <cell r="J1505">
            <v>0</v>
          </cell>
          <cell r="K1505">
            <v>0</v>
          </cell>
          <cell r="L1505">
            <v>-2600000</v>
          </cell>
          <cell r="M1505">
            <v>0</v>
          </cell>
        </row>
        <row r="1506">
          <cell r="H1506">
            <v>30108030</v>
          </cell>
          <cell r="I1506">
            <v>5803293.0800000001</v>
          </cell>
          <cell r="J1506">
            <v>0</v>
          </cell>
          <cell r="K1506">
            <v>4165382.4</v>
          </cell>
          <cell r="L1506">
            <v>1637910.68</v>
          </cell>
          <cell r="M1506">
            <v>0</v>
          </cell>
        </row>
        <row r="1507">
          <cell r="H1507">
            <v>40108030</v>
          </cell>
          <cell r="I1507">
            <v>5709535.0999999996</v>
          </cell>
          <cell r="J1507">
            <v>0</v>
          </cell>
          <cell r="K1507">
            <v>4098086.52</v>
          </cell>
          <cell r="L1507">
            <v>1611448.58</v>
          </cell>
          <cell r="M1507">
            <v>0</v>
          </cell>
        </row>
        <row r="1508">
          <cell r="H1508">
            <v>50108030</v>
          </cell>
          <cell r="I1508">
            <v>5795479.9199999999</v>
          </cell>
          <cell r="J1508">
            <v>0</v>
          </cell>
          <cell r="K1508">
            <v>4159774.41</v>
          </cell>
          <cell r="L1508">
            <v>1635705.51</v>
          </cell>
          <cell r="M1508">
            <v>0</v>
          </cell>
        </row>
        <row r="1509">
          <cell r="H1509">
            <v>30108050</v>
          </cell>
          <cell r="I1509">
            <v>908754.08</v>
          </cell>
          <cell r="J1509">
            <v>0</v>
          </cell>
          <cell r="K1509">
            <v>0</v>
          </cell>
          <cell r="L1509">
            <v>908754.08</v>
          </cell>
          <cell r="M1509">
            <v>0</v>
          </cell>
        </row>
        <row r="1510">
          <cell r="H1510">
            <v>40108050</v>
          </cell>
          <cell r="I1510">
            <v>857112.98</v>
          </cell>
          <cell r="J1510">
            <v>0</v>
          </cell>
          <cell r="K1510">
            <v>0</v>
          </cell>
          <cell r="L1510">
            <v>857112.98</v>
          </cell>
          <cell r="M1510">
            <v>0</v>
          </cell>
        </row>
        <row r="1511">
          <cell r="H1511">
            <v>50108050</v>
          </cell>
          <cell r="I1511">
            <v>904450.66</v>
          </cell>
          <cell r="J1511">
            <v>0</v>
          </cell>
          <cell r="K1511">
            <v>0</v>
          </cell>
          <cell r="L1511">
            <v>904450.66</v>
          </cell>
          <cell r="M1511">
            <v>0</v>
          </cell>
        </row>
        <row r="1512">
          <cell r="H1512">
            <v>30111100</v>
          </cell>
          <cell r="I1512">
            <v>-2377124.67</v>
          </cell>
          <cell r="J1512">
            <v>0</v>
          </cell>
          <cell r="K1512">
            <v>-761827.11</v>
          </cell>
          <cell r="L1512">
            <v>-1615297.56</v>
          </cell>
          <cell r="M1512">
            <v>0</v>
          </cell>
        </row>
        <row r="1513">
          <cell r="H1513">
            <v>40111100</v>
          </cell>
          <cell r="I1513">
            <v>-2327601.21</v>
          </cell>
          <cell r="J1513">
            <v>0</v>
          </cell>
          <cell r="K1513">
            <v>-745955.67</v>
          </cell>
          <cell r="L1513">
            <v>-1581645.54</v>
          </cell>
          <cell r="M1513">
            <v>0</v>
          </cell>
        </row>
        <row r="1514">
          <cell r="H1514">
            <v>50111100</v>
          </cell>
          <cell r="I1514">
            <v>-2372997.7200000002</v>
          </cell>
          <cell r="J1514">
            <v>0</v>
          </cell>
          <cell r="K1514">
            <v>-760504.49</v>
          </cell>
          <cell r="L1514">
            <v>-1612493.23</v>
          </cell>
          <cell r="M1514">
            <v>0</v>
          </cell>
        </row>
        <row r="1515">
          <cell r="H1515">
            <v>30124350</v>
          </cell>
          <cell r="I1515">
            <v>65177.47</v>
          </cell>
          <cell r="J1515">
            <v>0</v>
          </cell>
          <cell r="K1515">
            <v>0</v>
          </cell>
          <cell r="L1515">
            <v>65177.47</v>
          </cell>
          <cell r="M1515">
            <v>0</v>
          </cell>
        </row>
        <row r="1516">
          <cell r="H1516">
            <v>40124350</v>
          </cell>
          <cell r="I1516">
            <v>65177.47</v>
          </cell>
          <cell r="J1516">
            <v>0</v>
          </cell>
          <cell r="K1516">
            <v>0</v>
          </cell>
          <cell r="L1516">
            <v>65177.47</v>
          </cell>
          <cell r="M1516">
            <v>0</v>
          </cell>
        </row>
        <row r="1517">
          <cell r="H1517">
            <v>50124350</v>
          </cell>
          <cell r="I1517">
            <v>65177.47</v>
          </cell>
          <cell r="J1517">
            <v>0</v>
          </cell>
          <cell r="K1517">
            <v>0</v>
          </cell>
          <cell r="L1517">
            <v>65177.47</v>
          </cell>
          <cell r="M1517">
            <v>0</v>
          </cell>
        </row>
        <row r="1518">
          <cell r="H1518">
            <v>30124900</v>
          </cell>
          <cell r="I1518">
            <v>79626000</v>
          </cell>
          <cell r="J1518">
            <v>0</v>
          </cell>
          <cell r="K1518">
            <v>79626000</v>
          </cell>
          <cell r="L1518">
            <v>0</v>
          </cell>
          <cell r="M1518">
            <v>0</v>
          </cell>
        </row>
        <row r="1519">
          <cell r="H1519">
            <v>40124900</v>
          </cell>
          <cell r="I1519">
            <v>79626000</v>
          </cell>
          <cell r="J1519">
            <v>0</v>
          </cell>
          <cell r="K1519">
            <v>79626000</v>
          </cell>
          <cell r="L1519">
            <v>0</v>
          </cell>
          <cell r="M1519">
            <v>0</v>
          </cell>
        </row>
        <row r="1520">
          <cell r="H1520">
            <v>50124900</v>
          </cell>
          <cell r="I1520">
            <v>79626000</v>
          </cell>
          <cell r="J1520">
            <v>0</v>
          </cell>
          <cell r="K1520">
            <v>79626000</v>
          </cell>
          <cell r="L1520">
            <v>0</v>
          </cell>
          <cell r="M1520">
            <v>0</v>
          </cell>
        </row>
        <row r="1521">
          <cell r="H1521">
            <v>30124930</v>
          </cell>
          <cell r="I1521">
            <v>-58392792.560000002</v>
          </cell>
          <cell r="J1521">
            <v>0</v>
          </cell>
          <cell r="K1521">
            <v>-58392792.560000002</v>
          </cell>
          <cell r="L1521">
            <v>0</v>
          </cell>
          <cell r="M1521">
            <v>0</v>
          </cell>
        </row>
        <row r="1522">
          <cell r="H1522">
            <v>40124930</v>
          </cell>
          <cell r="I1522">
            <v>-57167777.18</v>
          </cell>
          <cell r="J1522">
            <v>0</v>
          </cell>
          <cell r="K1522">
            <v>-57167777.18</v>
          </cell>
          <cell r="L1522">
            <v>0</v>
          </cell>
          <cell r="M1522">
            <v>0</v>
          </cell>
        </row>
        <row r="1523">
          <cell r="H1523">
            <v>50124930</v>
          </cell>
          <cell r="I1523">
            <v>-58290707.950000003</v>
          </cell>
          <cell r="J1523">
            <v>0</v>
          </cell>
          <cell r="K1523">
            <v>-58290707.950000003</v>
          </cell>
          <cell r="L1523">
            <v>0</v>
          </cell>
          <cell r="M1523">
            <v>0</v>
          </cell>
        </row>
        <row r="1524">
          <cell r="H1524">
            <v>30182312</v>
          </cell>
          <cell r="I1524">
            <v>6686666.6699999999</v>
          </cell>
          <cell r="J1524">
            <v>0</v>
          </cell>
          <cell r="K1524">
            <v>6686666.6699999999</v>
          </cell>
          <cell r="L1524">
            <v>0</v>
          </cell>
          <cell r="M1524">
            <v>0</v>
          </cell>
        </row>
        <row r="1525">
          <cell r="H1525">
            <v>40182312</v>
          </cell>
          <cell r="I1525">
            <v>278611.11</v>
          </cell>
          <cell r="J1525">
            <v>0</v>
          </cell>
          <cell r="K1525">
            <v>278611.11</v>
          </cell>
          <cell r="L1525">
            <v>0</v>
          </cell>
          <cell r="M1525">
            <v>0</v>
          </cell>
        </row>
        <row r="1526">
          <cell r="H1526">
            <v>50182312</v>
          </cell>
          <cell r="I1526">
            <v>3343333.34</v>
          </cell>
          <cell r="J1526">
            <v>0</v>
          </cell>
          <cell r="K1526">
            <v>3343333.34</v>
          </cell>
          <cell r="L1526">
            <v>0</v>
          </cell>
          <cell r="M1526">
            <v>0</v>
          </cell>
        </row>
        <row r="1527">
          <cell r="H1527">
            <v>30182322</v>
          </cell>
          <cell r="I1527">
            <v>779833.75</v>
          </cell>
          <cell r="J1527">
            <v>0</v>
          </cell>
          <cell r="K1527">
            <v>723316.6</v>
          </cell>
          <cell r="L1527">
            <v>56517.15</v>
          </cell>
          <cell r="M1527">
            <v>0</v>
          </cell>
        </row>
        <row r="1528">
          <cell r="H1528">
            <v>40182322</v>
          </cell>
          <cell r="I1528">
            <v>793580.03</v>
          </cell>
          <cell r="J1528">
            <v>0</v>
          </cell>
          <cell r="K1528">
            <v>735459.87</v>
          </cell>
          <cell r="L1528">
            <v>58120.160000000003</v>
          </cell>
          <cell r="M1528">
            <v>0</v>
          </cell>
        </row>
        <row r="1529">
          <cell r="H1529">
            <v>50182322</v>
          </cell>
          <cell r="I1529">
            <v>783114.42</v>
          </cell>
          <cell r="J1529">
            <v>0</v>
          </cell>
          <cell r="K1529">
            <v>726355.75</v>
          </cell>
          <cell r="L1529">
            <v>56758.68</v>
          </cell>
          <cell r="M1529">
            <v>0</v>
          </cell>
        </row>
        <row r="1530">
          <cell r="H1530">
            <v>30182323</v>
          </cell>
          <cell r="I1530">
            <v>722509.81</v>
          </cell>
          <cell r="J1530">
            <v>0</v>
          </cell>
          <cell r="K1530">
            <v>459300.14</v>
          </cell>
          <cell r="L1530">
            <v>263209.67</v>
          </cell>
          <cell r="M1530">
            <v>0</v>
          </cell>
        </row>
        <row r="1531">
          <cell r="H1531">
            <v>40182323</v>
          </cell>
          <cell r="I1531">
            <v>660422.18000000005</v>
          </cell>
          <cell r="J1531">
            <v>0</v>
          </cell>
          <cell r="K1531">
            <v>465821.04</v>
          </cell>
          <cell r="L1531">
            <v>194601.14</v>
          </cell>
          <cell r="M1531">
            <v>0</v>
          </cell>
        </row>
        <row r="1532">
          <cell r="H1532">
            <v>50182323</v>
          </cell>
          <cell r="I1532">
            <v>725564.48</v>
          </cell>
          <cell r="J1532">
            <v>0</v>
          </cell>
          <cell r="K1532">
            <v>461229.98</v>
          </cell>
          <cell r="L1532">
            <v>264334.5</v>
          </cell>
          <cell r="M1532">
            <v>0</v>
          </cell>
        </row>
        <row r="1533">
          <cell r="H1533">
            <v>30182324</v>
          </cell>
          <cell r="I1533">
            <v>9859728.7100000009</v>
          </cell>
          <cell r="J1533">
            <v>9749999.9499999993</v>
          </cell>
          <cell r="K1533">
            <v>109728.76</v>
          </cell>
          <cell r="L1533">
            <v>0</v>
          </cell>
          <cell r="M1533">
            <v>0</v>
          </cell>
        </row>
        <row r="1534">
          <cell r="H1534">
            <v>40182324</v>
          </cell>
          <cell r="I1534">
            <v>9961567.6400000006</v>
          </cell>
          <cell r="J1534">
            <v>9849999.9700000007</v>
          </cell>
          <cell r="K1534">
            <v>111567.67</v>
          </cell>
          <cell r="L1534">
            <v>0</v>
          </cell>
          <cell r="M1534">
            <v>0</v>
          </cell>
        </row>
        <row r="1535">
          <cell r="H1535">
            <v>50182324</v>
          </cell>
          <cell r="I1535">
            <v>9868523.0899999999</v>
          </cell>
          <cell r="J1535">
            <v>9758333.2899999991</v>
          </cell>
          <cell r="K1535">
            <v>110189.81</v>
          </cell>
          <cell r="L1535">
            <v>0</v>
          </cell>
          <cell r="M1535">
            <v>0</v>
          </cell>
        </row>
        <row r="1536">
          <cell r="H1536">
            <v>30182325</v>
          </cell>
          <cell r="I1536">
            <v>2000000</v>
          </cell>
          <cell r="J1536">
            <v>2000000</v>
          </cell>
          <cell r="K1536">
            <v>0</v>
          </cell>
          <cell r="L1536">
            <v>0</v>
          </cell>
          <cell r="M1536">
            <v>0</v>
          </cell>
        </row>
        <row r="1537">
          <cell r="H1537">
            <v>40182325</v>
          </cell>
          <cell r="I1537">
            <v>200433.33</v>
          </cell>
          <cell r="J1537">
            <v>83333.33</v>
          </cell>
          <cell r="K1537">
            <v>0</v>
          </cell>
          <cell r="L1537">
            <v>117100</v>
          </cell>
          <cell r="M1537">
            <v>0</v>
          </cell>
        </row>
        <row r="1538">
          <cell r="H1538">
            <v>50182325</v>
          </cell>
          <cell r="I1538">
            <v>1351300</v>
          </cell>
          <cell r="J1538">
            <v>1000000</v>
          </cell>
          <cell r="K1538">
            <v>0</v>
          </cell>
          <cell r="L1538">
            <v>351300</v>
          </cell>
          <cell r="M1538">
            <v>0</v>
          </cell>
        </row>
        <row r="1539">
          <cell r="H1539">
            <v>30182381</v>
          </cell>
          <cell r="I1539">
            <v>40129049.979999997</v>
          </cell>
          <cell r="J1539">
            <v>40129049.979999997</v>
          </cell>
          <cell r="K1539">
            <v>0</v>
          </cell>
          <cell r="L1539">
            <v>0</v>
          </cell>
          <cell r="M1539">
            <v>0</v>
          </cell>
        </row>
        <row r="1540">
          <cell r="H1540">
            <v>40182381</v>
          </cell>
          <cell r="I1540">
            <v>36719161.159999996</v>
          </cell>
          <cell r="J1540">
            <v>36719161.159999996</v>
          </cell>
          <cell r="K1540">
            <v>0</v>
          </cell>
          <cell r="L1540">
            <v>0</v>
          </cell>
          <cell r="M1540">
            <v>0</v>
          </cell>
        </row>
        <row r="1541">
          <cell r="H1541">
            <v>50182381</v>
          </cell>
          <cell r="I1541">
            <v>38165962.270000003</v>
          </cell>
          <cell r="J1541">
            <v>38165962.270000003</v>
          </cell>
          <cell r="K1541">
            <v>0</v>
          </cell>
          <cell r="L1541">
            <v>0</v>
          </cell>
          <cell r="M1541">
            <v>0</v>
          </cell>
        </row>
        <row r="1542">
          <cell r="H1542">
            <v>30182382</v>
          </cell>
          <cell r="I1542">
            <v>1508505.47</v>
          </cell>
          <cell r="J1542">
            <v>0</v>
          </cell>
          <cell r="K1542">
            <v>1508505.47</v>
          </cell>
          <cell r="L1542">
            <v>0</v>
          </cell>
          <cell r="M1542">
            <v>0</v>
          </cell>
        </row>
        <row r="1543">
          <cell r="H1543">
            <v>40182382</v>
          </cell>
          <cell r="I1543">
            <v>1535488</v>
          </cell>
          <cell r="J1543">
            <v>0</v>
          </cell>
          <cell r="K1543">
            <v>1535488</v>
          </cell>
          <cell r="L1543">
            <v>0</v>
          </cell>
          <cell r="M1543">
            <v>0</v>
          </cell>
        </row>
        <row r="1544">
          <cell r="H1544">
            <v>50182382</v>
          </cell>
          <cell r="I1544">
            <v>1514843.73</v>
          </cell>
          <cell r="J1544">
            <v>0</v>
          </cell>
          <cell r="K1544">
            <v>1514843.73</v>
          </cell>
          <cell r="L1544">
            <v>0</v>
          </cell>
          <cell r="M1544">
            <v>0</v>
          </cell>
        </row>
        <row r="1545">
          <cell r="H1545">
            <v>30186100</v>
          </cell>
          <cell r="I1545">
            <v>3466641</v>
          </cell>
          <cell r="J1545">
            <v>0</v>
          </cell>
          <cell r="K1545">
            <v>1110999</v>
          </cell>
          <cell r="L1545">
            <v>2355642</v>
          </cell>
          <cell r="M1545">
            <v>0</v>
          </cell>
        </row>
        <row r="1546">
          <cell r="H1546">
            <v>40186100</v>
          </cell>
          <cell r="I1546">
            <v>3466641</v>
          </cell>
          <cell r="J1546">
            <v>0</v>
          </cell>
          <cell r="K1546">
            <v>1110999</v>
          </cell>
          <cell r="L1546">
            <v>2355642</v>
          </cell>
          <cell r="M1546">
            <v>0</v>
          </cell>
        </row>
        <row r="1547">
          <cell r="H1547">
            <v>50186100</v>
          </cell>
          <cell r="I1547">
            <v>3466641</v>
          </cell>
          <cell r="J1547">
            <v>0</v>
          </cell>
          <cell r="K1547">
            <v>1110999</v>
          </cell>
          <cell r="L1547">
            <v>2355642</v>
          </cell>
          <cell r="M1547">
            <v>0</v>
          </cell>
        </row>
        <row r="1548">
          <cell r="H1548">
            <v>30186360</v>
          </cell>
          <cell r="I1548">
            <v>6133677</v>
          </cell>
          <cell r="J1548">
            <v>0</v>
          </cell>
          <cell r="K1548">
            <v>4059744</v>
          </cell>
          <cell r="L1548">
            <v>2073933</v>
          </cell>
          <cell r="M1548">
            <v>0</v>
          </cell>
        </row>
        <row r="1549">
          <cell r="H1549">
            <v>40186360</v>
          </cell>
          <cell r="I1549">
            <v>6652335</v>
          </cell>
          <cell r="J1549">
            <v>0</v>
          </cell>
          <cell r="K1549">
            <v>4398060</v>
          </cell>
          <cell r="L1549">
            <v>2254275</v>
          </cell>
          <cell r="M1549">
            <v>0</v>
          </cell>
        </row>
        <row r="1550">
          <cell r="H1550">
            <v>50186360</v>
          </cell>
          <cell r="I1550">
            <v>6176898.5</v>
          </cell>
          <cell r="J1550">
            <v>0</v>
          </cell>
          <cell r="K1550">
            <v>4087937</v>
          </cell>
          <cell r="L1550">
            <v>2088961.5</v>
          </cell>
          <cell r="M1550">
            <v>0</v>
          </cell>
        </row>
        <row r="1551">
          <cell r="H1551">
            <v>30186382</v>
          </cell>
          <cell r="I1551">
            <v>302005.36</v>
          </cell>
          <cell r="J1551">
            <v>0</v>
          </cell>
          <cell r="K1551">
            <v>0</v>
          </cell>
          <cell r="L1551">
            <v>302005.36</v>
          </cell>
          <cell r="M1551">
            <v>0</v>
          </cell>
        </row>
        <row r="1552">
          <cell r="H1552">
            <v>40186382</v>
          </cell>
          <cell r="I1552">
            <v>310795.38</v>
          </cell>
          <cell r="J1552">
            <v>0</v>
          </cell>
          <cell r="K1552">
            <v>0</v>
          </cell>
          <cell r="L1552">
            <v>310795.38</v>
          </cell>
          <cell r="M1552">
            <v>0</v>
          </cell>
        </row>
        <row r="1553">
          <cell r="H1553">
            <v>50186382</v>
          </cell>
          <cell r="I1553">
            <v>303295.98</v>
          </cell>
          <cell r="J1553">
            <v>0</v>
          </cell>
          <cell r="K1553">
            <v>0</v>
          </cell>
          <cell r="L1553">
            <v>303295.98</v>
          </cell>
          <cell r="M1553">
            <v>0</v>
          </cell>
        </row>
        <row r="1554">
          <cell r="H1554">
            <v>30186710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</row>
        <row r="1555">
          <cell r="H1555">
            <v>40186710</v>
          </cell>
          <cell r="I1555">
            <v>88009.8</v>
          </cell>
          <cell r="J1555">
            <v>0</v>
          </cell>
          <cell r="K1555">
            <v>0</v>
          </cell>
          <cell r="L1555">
            <v>88009.8</v>
          </cell>
          <cell r="M1555">
            <v>0</v>
          </cell>
        </row>
        <row r="1556">
          <cell r="H1556">
            <v>50186710</v>
          </cell>
          <cell r="I1556">
            <v>2531.4</v>
          </cell>
          <cell r="J1556">
            <v>0</v>
          </cell>
          <cell r="K1556">
            <v>0</v>
          </cell>
          <cell r="L1556">
            <v>2531.4</v>
          </cell>
          <cell r="M1556">
            <v>0</v>
          </cell>
        </row>
        <row r="1557">
          <cell r="H1557">
            <v>30186800</v>
          </cell>
          <cell r="I1557">
            <v>171173</v>
          </cell>
          <cell r="J1557">
            <v>0</v>
          </cell>
          <cell r="K1557">
            <v>0</v>
          </cell>
          <cell r="L1557">
            <v>171173</v>
          </cell>
          <cell r="M1557">
            <v>0</v>
          </cell>
        </row>
        <row r="1558">
          <cell r="H1558">
            <v>40186800</v>
          </cell>
          <cell r="I1558">
            <v>556716.5</v>
          </cell>
          <cell r="J1558">
            <v>0</v>
          </cell>
          <cell r="K1558">
            <v>238107.83</v>
          </cell>
          <cell r="L1558">
            <v>318608.67</v>
          </cell>
          <cell r="M1558">
            <v>0</v>
          </cell>
        </row>
        <row r="1559">
          <cell r="H1559">
            <v>50186800</v>
          </cell>
          <cell r="I1559">
            <v>206203.5</v>
          </cell>
          <cell r="J1559">
            <v>0</v>
          </cell>
          <cell r="K1559">
            <v>21647</v>
          </cell>
          <cell r="L1559">
            <v>184556.5</v>
          </cell>
          <cell r="M1559">
            <v>0</v>
          </cell>
        </row>
        <row r="1560">
          <cell r="H1560">
            <v>30190040</v>
          </cell>
          <cell r="I1560">
            <v>591936.01</v>
          </cell>
          <cell r="J1560">
            <v>0</v>
          </cell>
          <cell r="K1560">
            <v>0</v>
          </cell>
          <cell r="L1560">
            <v>591936.01</v>
          </cell>
          <cell r="M1560">
            <v>0</v>
          </cell>
        </row>
        <row r="1561">
          <cell r="H1561">
            <v>40190040</v>
          </cell>
          <cell r="I1561">
            <v>610010.41</v>
          </cell>
          <cell r="J1561">
            <v>0</v>
          </cell>
          <cell r="K1561">
            <v>0</v>
          </cell>
          <cell r="L1561">
            <v>610010.41</v>
          </cell>
          <cell r="M1561">
            <v>0</v>
          </cell>
        </row>
        <row r="1562">
          <cell r="H1562">
            <v>50190040</v>
          </cell>
          <cell r="I1562">
            <v>593442.21</v>
          </cell>
          <cell r="J1562">
            <v>0</v>
          </cell>
          <cell r="K1562">
            <v>0</v>
          </cell>
          <cell r="L1562">
            <v>593442.21</v>
          </cell>
          <cell r="M1562">
            <v>0</v>
          </cell>
        </row>
        <row r="1563">
          <cell r="H1563">
            <v>30190110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</row>
        <row r="1564">
          <cell r="H1564">
            <v>40190110</v>
          </cell>
          <cell r="I1564">
            <v>30189.95</v>
          </cell>
          <cell r="J1564">
            <v>0</v>
          </cell>
          <cell r="K1564">
            <v>30189.95</v>
          </cell>
          <cell r="L1564">
            <v>0</v>
          </cell>
          <cell r="M1564">
            <v>0</v>
          </cell>
        </row>
        <row r="1565">
          <cell r="H1565">
            <v>50190110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</row>
        <row r="1566">
          <cell r="H1566">
            <v>30190200</v>
          </cell>
          <cell r="I1566">
            <v>750809.87</v>
          </cell>
          <cell r="J1566">
            <v>750809.87</v>
          </cell>
          <cell r="K1566">
            <v>0</v>
          </cell>
          <cell r="L1566">
            <v>0</v>
          </cell>
          <cell r="M1566">
            <v>0</v>
          </cell>
        </row>
        <row r="1567">
          <cell r="H1567">
            <v>40190200</v>
          </cell>
          <cell r="I1567">
            <v>191375.51</v>
          </cell>
          <cell r="J1567">
            <v>191375.51</v>
          </cell>
          <cell r="K1567">
            <v>0</v>
          </cell>
          <cell r="L1567">
            <v>0</v>
          </cell>
          <cell r="M1567">
            <v>0</v>
          </cell>
        </row>
        <row r="1568">
          <cell r="H1568">
            <v>50190200</v>
          </cell>
          <cell r="I1568">
            <v>572751.75</v>
          </cell>
          <cell r="J1568">
            <v>572751.75</v>
          </cell>
          <cell r="K1568">
            <v>0</v>
          </cell>
          <cell r="L1568">
            <v>0</v>
          </cell>
          <cell r="M1568">
            <v>0</v>
          </cell>
        </row>
        <row r="1569">
          <cell r="H1569">
            <v>30190420</v>
          </cell>
          <cell r="I1569">
            <v>930564.22</v>
          </cell>
          <cell r="J1569">
            <v>0</v>
          </cell>
          <cell r="K1569">
            <v>706151.38</v>
          </cell>
          <cell r="L1569">
            <v>224412.84</v>
          </cell>
          <cell r="M1569">
            <v>0</v>
          </cell>
        </row>
        <row r="1570">
          <cell r="H1570">
            <v>40190420</v>
          </cell>
          <cell r="I1570">
            <v>988422.22</v>
          </cell>
          <cell r="J1570">
            <v>0</v>
          </cell>
          <cell r="K1570">
            <v>750053.38</v>
          </cell>
          <cell r="L1570">
            <v>238368.84</v>
          </cell>
          <cell r="M1570">
            <v>0</v>
          </cell>
        </row>
        <row r="1571">
          <cell r="H1571">
            <v>50190420</v>
          </cell>
          <cell r="I1571">
            <v>935385.72</v>
          </cell>
          <cell r="J1571">
            <v>0</v>
          </cell>
          <cell r="K1571">
            <v>709809.88</v>
          </cell>
          <cell r="L1571">
            <v>225575.84</v>
          </cell>
          <cell r="M1571">
            <v>0</v>
          </cell>
        </row>
        <row r="1572">
          <cell r="H1572">
            <v>30190450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</row>
        <row r="1573">
          <cell r="H1573">
            <v>40190450</v>
          </cell>
          <cell r="I1573">
            <v>202819.22</v>
          </cell>
          <cell r="J1573">
            <v>0</v>
          </cell>
          <cell r="K1573">
            <v>140061.31</v>
          </cell>
          <cell r="L1573">
            <v>62757.91</v>
          </cell>
          <cell r="M1573">
            <v>0</v>
          </cell>
        </row>
        <row r="1574">
          <cell r="H1574">
            <v>50190450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</row>
        <row r="1575">
          <cell r="H1575">
            <v>30190610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</row>
        <row r="1576">
          <cell r="H1576">
            <v>40190610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</row>
        <row r="1577">
          <cell r="H1577">
            <v>50190610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</row>
        <row r="1578">
          <cell r="H1578">
            <v>30190810</v>
          </cell>
          <cell r="I1578">
            <v>9449.6</v>
          </cell>
          <cell r="J1578">
            <v>9449.6</v>
          </cell>
          <cell r="K1578">
            <v>0</v>
          </cell>
          <cell r="L1578">
            <v>0</v>
          </cell>
          <cell r="M1578">
            <v>0</v>
          </cell>
        </row>
        <row r="1579">
          <cell r="H1579">
            <v>40190810</v>
          </cell>
          <cell r="I1579">
            <v>12672.52</v>
          </cell>
          <cell r="J1579">
            <v>12672.52</v>
          </cell>
          <cell r="K1579">
            <v>0</v>
          </cell>
          <cell r="L1579">
            <v>0</v>
          </cell>
          <cell r="M1579">
            <v>0</v>
          </cell>
        </row>
        <row r="1580">
          <cell r="H1580">
            <v>50190810</v>
          </cell>
          <cell r="I1580">
            <v>13474.6</v>
          </cell>
          <cell r="J1580">
            <v>13474.6</v>
          </cell>
          <cell r="K1580">
            <v>0</v>
          </cell>
          <cell r="L1580">
            <v>0</v>
          </cell>
          <cell r="M1580">
            <v>0</v>
          </cell>
        </row>
        <row r="1581">
          <cell r="H1581">
            <v>30190850</v>
          </cell>
          <cell r="I1581">
            <v>68647.649999999994</v>
          </cell>
          <cell r="J1581">
            <v>68647.649999999994</v>
          </cell>
          <cell r="K1581">
            <v>0</v>
          </cell>
          <cell r="L1581">
            <v>0</v>
          </cell>
          <cell r="M1581">
            <v>0</v>
          </cell>
        </row>
        <row r="1582">
          <cell r="H1582">
            <v>40190850</v>
          </cell>
          <cell r="I1582">
            <v>102961.65</v>
          </cell>
          <cell r="J1582">
            <v>102961.65</v>
          </cell>
          <cell r="K1582">
            <v>0</v>
          </cell>
          <cell r="L1582">
            <v>0</v>
          </cell>
          <cell r="M1582">
            <v>0</v>
          </cell>
        </row>
        <row r="1583">
          <cell r="H1583">
            <v>50190850</v>
          </cell>
          <cell r="I1583">
            <v>71507.149999999994</v>
          </cell>
          <cell r="J1583">
            <v>71507.149999999994</v>
          </cell>
          <cell r="K1583">
            <v>0</v>
          </cell>
          <cell r="L1583">
            <v>0</v>
          </cell>
          <cell r="M1583">
            <v>0</v>
          </cell>
        </row>
        <row r="1584">
          <cell r="H1584">
            <v>30253850</v>
          </cell>
          <cell r="I1584">
            <v>-196092</v>
          </cell>
          <cell r="J1584">
            <v>-196092</v>
          </cell>
          <cell r="K1584">
            <v>0</v>
          </cell>
          <cell r="L1584">
            <v>0</v>
          </cell>
          <cell r="M1584">
            <v>0</v>
          </cell>
        </row>
        <row r="1585">
          <cell r="H1585">
            <v>40253850</v>
          </cell>
          <cell r="I1585">
            <v>-294138</v>
          </cell>
          <cell r="J1585">
            <v>-294138</v>
          </cell>
          <cell r="K1585">
            <v>0</v>
          </cell>
          <cell r="L1585">
            <v>0</v>
          </cell>
          <cell r="M1585">
            <v>0</v>
          </cell>
        </row>
        <row r="1586">
          <cell r="H1586">
            <v>50253850</v>
          </cell>
          <cell r="I1586">
            <v>-204262.5</v>
          </cell>
          <cell r="J1586">
            <v>-204262.5</v>
          </cell>
          <cell r="K1586">
            <v>0</v>
          </cell>
          <cell r="L1586">
            <v>0</v>
          </cell>
          <cell r="M1586">
            <v>0</v>
          </cell>
        </row>
        <row r="1587">
          <cell r="H1587">
            <v>30282400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</row>
        <row r="1588">
          <cell r="H1588">
            <v>40282400</v>
          </cell>
          <cell r="I1588">
            <v>-5816920.3200000003</v>
          </cell>
          <cell r="J1588">
            <v>-5834044.2800000003</v>
          </cell>
          <cell r="K1588">
            <v>0</v>
          </cell>
          <cell r="L1588">
            <v>17123.96</v>
          </cell>
          <cell r="M1588">
            <v>0</v>
          </cell>
        </row>
        <row r="1589">
          <cell r="H1589">
            <v>50282400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</row>
        <row r="1590">
          <cell r="H1590">
            <v>30282900</v>
          </cell>
          <cell r="I1590">
            <v>-262289960.72</v>
          </cell>
          <cell r="J1590">
            <v>-262289960.72</v>
          </cell>
          <cell r="K1590">
            <v>0</v>
          </cell>
          <cell r="L1590">
            <v>0</v>
          </cell>
          <cell r="M1590">
            <v>0</v>
          </cell>
        </row>
        <row r="1591">
          <cell r="H1591">
            <v>40282900</v>
          </cell>
          <cell r="I1591">
            <v>-252183810.75999999</v>
          </cell>
          <cell r="J1591">
            <v>-252183810.75999999</v>
          </cell>
          <cell r="K1591">
            <v>0</v>
          </cell>
          <cell r="L1591">
            <v>0</v>
          </cell>
          <cell r="M1591">
            <v>0</v>
          </cell>
        </row>
        <row r="1592">
          <cell r="H1592">
            <v>50282900</v>
          </cell>
          <cell r="I1592">
            <v>-261585269.22</v>
          </cell>
          <cell r="J1592">
            <v>-261585269.22</v>
          </cell>
          <cell r="K1592">
            <v>0</v>
          </cell>
          <cell r="L1592">
            <v>0</v>
          </cell>
          <cell r="M1592">
            <v>0</v>
          </cell>
        </row>
        <row r="1593">
          <cell r="H1593">
            <v>30283040</v>
          </cell>
          <cell r="I1593">
            <v>-505529.3</v>
          </cell>
          <cell r="J1593">
            <v>0</v>
          </cell>
          <cell r="K1593">
            <v>0</v>
          </cell>
          <cell r="L1593">
            <v>-505529.3</v>
          </cell>
          <cell r="M1593">
            <v>0</v>
          </cell>
        </row>
        <row r="1594">
          <cell r="H1594">
            <v>40283040</v>
          </cell>
          <cell r="I1594">
            <v>-521135.8</v>
          </cell>
          <cell r="J1594">
            <v>0</v>
          </cell>
          <cell r="K1594">
            <v>0</v>
          </cell>
          <cell r="L1594">
            <v>-521135.8</v>
          </cell>
          <cell r="M1594">
            <v>0</v>
          </cell>
        </row>
        <row r="1595">
          <cell r="H1595">
            <v>50283040</v>
          </cell>
          <cell r="I1595">
            <v>-507672.18</v>
          </cell>
          <cell r="J1595">
            <v>0</v>
          </cell>
          <cell r="K1595">
            <v>0</v>
          </cell>
          <cell r="L1595">
            <v>-507672.18</v>
          </cell>
          <cell r="M1595">
            <v>0</v>
          </cell>
        </row>
        <row r="1596">
          <cell r="H1596">
            <v>30283050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</row>
        <row r="1597">
          <cell r="H1597">
            <v>40283050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</row>
        <row r="1598">
          <cell r="H1598">
            <v>50283050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</row>
        <row r="1599">
          <cell r="H1599">
            <v>30283080</v>
          </cell>
          <cell r="I1599">
            <v>-250631.63</v>
          </cell>
          <cell r="J1599">
            <v>0</v>
          </cell>
          <cell r="K1599">
            <v>0</v>
          </cell>
          <cell r="L1599">
            <v>-250631.63</v>
          </cell>
          <cell r="M1599">
            <v>0</v>
          </cell>
        </row>
        <row r="1600">
          <cell r="H1600">
            <v>40283080</v>
          </cell>
          <cell r="I1600">
            <v>-296317.87</v>
          </cell>
          <cell r="J1600">
            <v>0</v>
          </cell>
          <cell r="K1600">
            <v>0</v>
          </cell>
          <cell r="L1600">
            <v>-296317.87</v>
          </cell>
          <cell r="M1600">
            <v>0</v>
          </cell>
        </row>
        <row r="1601">
          <cell r="H1601">
            <v>50283080</v>
          </cell>
          <cell r="I1601">
            <v>-254449.97</v>
          </cell>
          <cell r="J1601">
            <v>0</v>
          </cell>
          <cell r="K1601">
            <v>0</v>
          </cell>
          <cell r="L1601">
            <v>-254449.97</v>
          </cell>
          <cell r="M1601">
            <v>0</v>
          </cell>
        </row>
        <row r="1602">
          <cell r="H1602">
            <v>30283090</v>
          </cell>
          <cell r="I1602">
            <v>-59948.9</v>
          </cell>
          <cell r="J1602">
            <v>0</v>
          </cell>
          <cell r="K1602">
            <v>0</v>
          </cell>
          <cell r="L1602">
            <v>-59948.9</v>
          </cell>
          <cell r="M1602">
            <v>0</v>
          </cell>
        </row>
        <row r="1603">
          <cell r="H1603">
            <v>40283090</v>
          </cell>
          <cell r="I1603">
            <v>-111551.38</v>
          </cell>
          <cell r="J1603">
            <v>0</v>
          </cell>
          <cell r="K1603">
            <v>0</v>
          </cell>
          <cell r="L1603">
            <v>-111551.38</v>
          </cell>
          <cell r="M1603">
            <v>0</v>
          </cell>
        </row>
        <row r="1604">
          <cell r="H1604">
            <v>50283090</v>
          </cell>
          <cell r="I1604">
            <v>-64633.13</v>
          </cell>
          <cell r="J1604">
            <v>0</v>
          </cell>
          <cell r="K1604">
            <v>0</v>
          </cell>
          <cell r="L1604">
            <v>-64633.13</v>
          </cell>
          <cell r="M1604">
            <v>0</v>
          </cell>
        </row>
        <row r="1605">
          <cell r="H1605">
            <v>30283120</v>
          </cell>
          <cell r="I1605">
            <v>-3815955</v>
          </cell>
          <cell r="J1605">
            <v>0</v>
          </cell>
          <cell r="K1605">
            <v>-3815955</v>
          </cell>
          <cell r="L1605">
            <v>0</v>
          </cell>
          <cell r="M1605">
            <v>0</v>
          </cell>
        </row>
        <row r="1606">
          <cell r="H1606">
            <v>40283120</v>
          </cell>
          <cell r="I1606">
            <v>-4036107</v>
          </cell>
          <cell r="J1606">
            <v>0</v>
          </cell>
          <cell r="K1606">
            <v>-4036107</v>
          </cell>
          <cell r="L1606">
            <v>0</v>
          </cell>
          <cell r="M1606">
            <v>0</v>
          </cell>
        </row>
        <row r="1607">
          <cell r="H1607">
            <v>50283120</v>
          </cell>
          <cell r="I1607">
            <v>-3834301</v>
          </cell>
          <cell r="J1607">
            <v>0</v>
          </cell>
          <cell r="K1607">
            <v>-3834301</v>
          </cell>
          <cell r="L1607">
            <v>0</v>
          </cell>
          <cell r="M1607">
            <v>0</v>
          </cell>
        </row>
        <row r="1608">
          <cell r="H1608">
            <v>30283150</v>
          </cell>
          <cell r="I1608">
            <v>-237588.3</v>
          </cell>
          <cell r="J1608">
            <v>0</v>
          </cell>
          <cell r="K1608">
            <v>-175419.7</v>
          </cell>
          <cell r="L1608">
            <v>-62168.6</v>
          </cell>
          <cell r="M1608">
            <v>0</v>
          </cell>
        </row>
        <row r="1609">
          <cell r="H1609">
            <v>40283150</v>
          </cell>
          <cell r="I1609">
            <v>-296975.64</v>
          </cell>
          <cell r="J1609">
            <v>0</v>
          </cell>
          <cell r="K1609">
            <v>-219270.16</v>
          </cell>
          <cell r="L1609">
            <v>-77705.48</v>
          </cell>
          <cell r="M1609">
            <v>0</v>
          </cell>
        </row>
        <row r="1610">
          <cell r="H1610">
            <v>50283150</v>
          </cell>
          <cell r="I1610">
            <v>-242537.25</v>
          </cell>
          <cell r="J1610">
            <v>0</v>
          </cell>
          <cell r="K1610">
            <v>-179073.91</v>
          </cell>
          <cell r="L1610">
            <v>-63463.34</v>
          </cell>
          <cell r="M1610">
            <v>0</v>
          </cell>
        </row>
        <row r="1611">
          <cell r="H1611">
            <v>30283200</v>
          </cell>
          <cell r="I1611">
            <v>-503425.79</v>
          </cell>
          <cell r="J1611">
            <v>-503425.79</v>
          </cell>
          <cell r="K1611">
            <v>0</v>
          </cell>
          <cell r="L1611">
            <v>0</v>
          </cell>
          <cell r="M1611">
            <v>0</v>
          </cell>
        </row>
        <row r="1612">
          <cell r="H1612">
            <v>40283200</v>
          </cell>
          <cell r="I1612">
            <v>-539292.65</v>
          </cell>
          <cell r="J1612">
            <v>-539292.65</v>
          </cell>
          <cell r="K1612">
            <v>0</v>
          </cell>
          <cell r="L1612">
            <v>0</v>
          </cell>
          <cell r="M1612">
            <v>0</v>
          </cell>
        </row>
        <row r="1613">
          <cell r="H1613">
            <v>50283200</v>
          </cell>
          <cell r="I1613">
            <v>-506414.7</v>
          </cell>
          <cell r="J1613">
            <v>-506414.7</v>
          </cell>
          <cell r="K1613">
            <v>0</v>
          </cell>
          <cell r="L1613">
            <v>0</v>
          </cell>
          <cell r="M1613">
            <v>0</v>
          </cell>
        </row>
        <row r="1614">
          <cell r="H1614">
            <v>30283280</v>
          </cell>
          <cell r="I1614">
            <v>0.88</v>
          </cell>
          <cell r="J1614">
            <v>0</v>
          </cell>
          <cell r="K1614">
            <v>0.88</v>
          </cell>
          <cell r="L1614">
            <v>0</v>
          </cell>
          <cell r="M1614">
            <v>0</v>
          </cell>
        </row>
        <row r="1615">
          <cell r="H1615">
            <v>40283280</v>
          </cell>
          <cell r="I1615">
            <v>-102356.97</v>
          </cell>
          <cell r="J1615">
            <v>0</v>
          </cell>
          <cell r="K1615">
            <v>-102356.97</v>
          </cell>
          <cell r="L1615">
            <v>0</v>
          </cell>
          <cell r="M1615">
            <v>0</v>
          </cell>
        </row>
        <row r="1616">
          <cell r="H1616">
            <v>50283280</v>
          </cell>
          <cell r="I1616">
            <v>0.88</v>
          </cell>
          <cell r="J1616">
            <v>0</v>
          </cell>
          <cell r="K1616">
            <v>0.88</v>
          </cell>
          <cell r="L1616">
            <v>0</v>
          </cell>
          <cell r="M1616">
            <v>0</v>
          </cell>
        </row>
        <row r="1617">
          <cell r="H1617">
            <v>30283312</v>
          </cell>
          <cell r="I1617">
            <v>-2340333.33</v>
          </cell>
          <cell r="J1617">
            <v>0</v>
          </cell>
          <cell r="K1617">
            <v>-2340333.33</v>
          </cell>
          <cell r="L1617">
            <v>0</v>
          </cell>
          <cell r="M1617">
            <v>0</v>
          </cell>
        </row>
        <row r="1618">
          <cell r="H1618">
            <v>40283312</v>
          </cell>
          <cell r="I1618">
            <v>-1928786.76</v>
          </cell>
          <cell r="J1618">
            <v>0</v>
          </cell>
          <cell r="K1618">
            <v>-1928786.76</v>
          </cell>
          <cell r="L1618">
            <v>0</v>
          </cell>
          <cell r="M1618">
            <v>0</v>
          </cell>
        </row>
        <row r="1619">
          <cell r="H1619">
            <v>50283312</v>
          </cell>
          <cell r="I1619">
            <v>-2360166.67</v>
          </cell>
          <cell r="J1619">
            <v>0</v>
          </cell>
          <cell r="K1619">
            <v>-2360166.67</v>
          </cell>
          <cell r="L1619">
            <v>0</v>
          </cell>
          <cell r="M1619">
            <v>0</v>
          </cell>
        </row>
        <row r="1620">
          <cell r="H1620">
            <v>30283322</v>
          </cell>
          <cell r="I1620">
            <v>-272941.84000000003</v>
          </cell>
          <cell r="J1620">
            <v>0</v>
          </cell>
          <cell r="K1620">
            <v>-253160.82</v>
          </cell>
          <cell r="L1620">
            <v>-19781.02</v>
          </cell>
          <cell r="M1620">
            <v>0</v>
          </cell>
        </row>
        <row r="1621">
          <cell r="H1621">
            <v>40283322</v>
          </cell>
          <cell r="I1621">
            <v>-277748.17</v>
          </cell>
          <cell r="J1621">
            <v>0</v>
          </cell>
          <cell r="K1621">
            <v>-257407.05</v>
          </cell>
          <cell r="L1621">
            <v>-20341.12</v>
          </cell>
          <cell r="M1621">
            <v>0</v>
          </cell>
        </row>
        <row r="1622">
          <cell r="H1622">
            <v>50283322</v>
          </cell>
          <cell r="I1622">
            <v>-274090.08</v>
          </cell>
          <cell r="J1622">
            <v>0</v>
          </cell>
          <cell r="K1622">
            <v>-254224.52</v>
          </cell>
          <cell r="L1622">
            <v>-19865.560000000001</v>
          </cell>
          <cell r="M1622">
            <v>0</v>
          </cell>
        </row>
        <row r="1623">
          <cell r="H1623">
            <v>30283323</v>
          </cell>
          <cell r="I1623">
            <v>-252878.47</v>
          </cell>
          <cell r="J1623">
            <v>0</v>
          </cell>
          <cell r="K1623">
            <v>-160755.09</v>
          </cell>
          <cell r="L1623">
            <v>-92123.38</v>
          </cell>
          <cell r="M1623">
            <v>0</v>
          </cell>
        </row>
        <row r="1624">
          <cell r="H1624">
            <v>40283323</v>
          </cell>
          <cell r="I1624">
            <v>-227372.58</v>
          </cell>
          <cell r="J1624">
            <v>0</v>
          </cell>
          <cell r="K1624">
            <v>-160255.79</v>
          </cell>
          <cell r="L1624">
            <v>-67116.789999999994</v>
          </cell>
          <cell r="M1624">
            <v>0</v>
          </cell>
        </row>
        <row r="1625">
          <cell r="H1625">
            <v>50283323</v>
          </cell>
          <cell r="I1625">
            <v>-254749.21</v>
          </cell>
          <cell r="J1625">
            <v>0</v>
          </cell>
          <cell r="K1625">
            <v>-161430.53</v>
          </cell>
          <cell r="L1625">
            <v>-93318.68</v>
          </cell>
          <cell r="M1625">
            <v>0</v>
          </cell>
        </row>
        <row r="1626">
          <cell r="H1626">
            <v>30283324</v>
          </cell>
          <cell r="I1626">
            <v>-3450905.15</v>
          </cell>
          <cell r="J1626">
            <v>-3412500.05</v>
          </cell>
          <cell r="K1626">
            <v>-38405.1</v>
          </cell>
          <cell r="L1626">
            <v>0</v>
          </cell>
          <cell r="M1626">
            <v>0</v>
          </cell>
        </row>
        <row r="1627">
          <cell r="H1627">
            <v>40283324</v>
          </cell>
          <cell r="I1627">
            <v>-3486548.72</v>
          </cell>
          <cell r="J1627">
            <v>-3447500.02</v>
          </cell>
          <cell r="K1627">
            <v>-39048.699999999997</v>
          </cell>
          <cell r="L1627">
            <v>0</v>
          </cell>
          <cell r="M1627">
            <v>0</v>
          </cell>
        </row>
        <row r="1628">
          <cell r="H1628">
            <v>50283324</v>
          </cell>
          <cell r="I1628">
            <v>-3453983.18</v>
          </cell>
          <cell r="J1628">
            <v>-3415416.72</v>
          </cell>
          <cell r="K1628">
            <v>-38566.47</v>
          </cell>
          <cell r="L1628">
            <v>0</v>
          </cell>
          <cell r="M1628">
            <v>0</v>
          </cell>
        </row>
        <row r="1629">
          <cell r="H1629">
            <v>30283325</v>
          </cell>
          <cell r="I1629">
            <v>-700000</v>
          </cell>
          <cell r="J1629">
            <v>-700000</v>
          </cell>
          <cell r="K1629">
            <v>0</v>
          </cell>
          <cell r="L1629">
            <v>0</v>
          </cell>
          <cell r="M1629">
            <v>0</v>
          </cell>
        </row>
        <row r="1630">
          <cell r="H1630">
            <v>40283325</v>
          </cell>
          <cell r="I1630">
            <v>-361818.33</v>
          </cell>
          <cell r="J1630">
            <v>-320833.33</v>
          </cell>
          <cell r="K1630">
            <v>0</v>
          </cell>
          <cell r="L1630">
            <v>-40985</v>
          </cell>
          <cell r="M1630">
            <v>0</v>
          </cell>
        </row>
        <row r="1631">
          <cell r="H1631">
            <v>50283325</v>
          </cell>
          <cell r="I1631">
            <v>-472955</v>
          </cell>
          <cell r="J1631">
            <v>-350000</v>
          </cell>
          <cell r="K1631">
            <v>0</v>
          </cell>
          <cell r="L1631">
            <v>-122955</v>
          </cell>
          <cell r="M1631">
            <v>0</v>
          </cell>
        </row>
        <row r="1632">
          <cell r="H1632">
            <v>30283355</v>
          </cell>
          <cell r="I1632">
            <v>-83859.94</v>
          </cell>
          <cell r="J1632">
            <v>-12318.06</v>
          </cell>
          <cell r="K1632">
            <v>0</v>
          </cell>
          <cell r="L1632">
            <v>-71541.88</v>
          </cell>
          <cell r="M1632">
            <v>0</v>
          </cell>
        </row>
        <row r="1633">
          <cell r="H1633">
            <v>40283355</v>
          </cell>
          <cell r="I1633">
            <v>-62551.49</v>
          </cell>
          <cell r="J1633">
            <v>-12318.06</v>
          </cell>
          <cell r="K1633">
            <v>0</v>
          </cell>
          <cell r="L1633">
            <v>-50233.43</v>
          </cell>
          <cell r="M1633">
            <v>0</v>
          </cell>
        </row>
        <row r="1634">
          <cell r="H1634">
            <v>50283355</v>
          </cell>
          <cell r="I1634">
            <v>-82251.7</v>
          </cell>
          <cell r="J1634">
            <v>-12318.06</v>
          </cell>
          <cell r="K1634">
            <v>0</v>
          </cell>
          <cell r="L1634">
            <v>-69933.64</v>
          </cell>
          <cell r="M1634">
            <v>0</v>
          </cell>
        </row>
        <row r="1635">
          <cell r="H1635">
            <v>30283360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</row>
        <row r="1636">
          <cell r="H1636">
            <v>40283360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</row>
        <row r="1637">
          <cell r="H1637">
            <v>50283360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</row>
        <row r="1638">
          <cell r="H1638">
            <v>30283365</v>
          </cell>
          <cell r="I1638">
            <v>-2146787.1</v>
          </cell>
          <cell r="J1638">
            <v>0</v>
          </cell>
          <cell r="K1638">
            <v>-1420911.1</v>
          </cell>
          <cell r="L1638">
            <v>-725876</v>
          </cell>
          <cell r="M1638">
            <v>0</v>
          </cell>
        </row>
        <row r="1639">
          <cell r="H1639">
            <v>40283365</v>
          </cell>
          <cell r="I1639">
            <v>-2328317.4</v>
          </cell>
          <cell r="J1639">
            <v>0</v>
          </cell>
          <cell r="K1639">
            <v>-1539321.7</v>
          </cell>
          <cell r="L1639">
            <v>-788995.7</v>
          </cell>
          <cell r="M1639">
            <v>0</v>
          </cell>
        </row>
        <row r="1640">
          <cell r="H1640">
            <v>50283365</v>
          </cell>
          <cell r="I1640">
            <v>-2161914.63</v>
          </cell>
          <cell r="J1640">
            <v>0</v>
          </cell>
          <cell r="K1640">
            <v>-1430778.65</v>
          </cell>
          <cell r="L1640">
            <v>-731135.98</v>
          </cell>
          <cell r="M1640">
            <v>0</v>
          </cell>
        </row>
        <row r="1641">
          <cell r="H1641">
            <v>30283370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</row>
        <row r="1642">
          <cell r="H1642">
            <v>40283370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</row>
        <row r="1643">
          <cell r="H1643">
            <v>50283370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</row>
        <row r="1644">
          <cell r="H1644">
            <v>30283380</v>
          </cell>
          <cell r="I1644">
            <v>-6406662.96</v>
          </cell>
          <cell r="J1644">
            <v>0</v>
          </cell>
          <cell r="K1644">
            <v>0</v>
          </cell>
          <cell r="L1644">
            <v>-6406662.96</v>
          </cell>
          <cell r="M1644">
            <v>0</v>
          </cell>
        </row>
        <row r="1645">
          <cell r="H1645">
            <v>40283380</v>
          </cell>
          <cell r="I1645">
            <v>-7500914.71</v>
          </cell>
          <cell r="J1645">
            <v>0</v>
          </cell>
          <cell r="K1645">
            <v>0</v>
          </cell>
          <cell r="L1645">
            <v>-7500914.71</v>
          </cell>
          <cell r="M1645">
            <v>0</v>
          </cell>
        </row>
        <row r="1646">
          <cell r="H1646">
            <v>50283380</v>
          </cell>
          <cell r="I1646">
            <v>-6721911.8099999996</v>
          </cell>
          <cell r="J1646">
            <v>0</v>
          </cell>
          <cell r="K1646">
            <v>0</v>
          </cell>
          <cell r="L1646">
            <v>-6721911.8099999996</v>
          </cell>
          <cell r="M1646">
            <v>0</v>
          </cell>
        </row>
        <row r="1647">
          <cell r="H1647">
            <v>30283382</v>
          </cell>
          <cell r="I1647">
            <v>-14678847.449999999</v>
          </cell>
          <cell r="J1647">
            <v>-14045167.609999999</v>
          </cell>
          <cell r="K1647">
            <v>-527977.96</v>
          </cell>
          <cell r="L1647">
            <v>-105701.88</v>
          </cell>
          <cell r="M1647">
            <v>0</v>
          </cell>
        </row>
        <row r="1648">
          <cell r="H1648">
            <v>40283382</v>
          </cell>
          <cell r="I1648">
            <v>-13497905.800000001</v>
          </cell>
          <cell r="J1648">
            <v>-12851706.460000001</v>
          </cell>
          <cell r="K1648">
            <v>-537420.94999999995</v>
          </cell>
          <cell r="L1648">
            <v>-108778.39</v>
          </cell>
          <cell r="M1648">
            <v>0</v>
          </cell>
        </row>
        <row r="1649">
          <cell r="H1649">
            <v>50283382</v>
          </cell>
          <cell r="I1649">
            <v>-13994437.08</v>
          </cell>
          <cell r="J1649">
            <v>-13358087.140000001</v>
          </cell>
          <cell r="K1649">
            <v>-530196.35</v>
          </cell>
          <cell r="L1649">
            <v>-106153.60000000001</v>
          </cell>
          <cell r="M1649">
            <v>0</v>
          </cell>
        </row>
        <row r="1650">
          <cell r="H1650">
            <v>30283450</v>
          </cell>
          <cell r="I1650">
            <v>-232383.64</v>
          </cell>
          <cell r="J1650">
            <v>0</v>
          </cell>
          <cell r="K1650">
            <v>-148927.57</v>
          </cell>
          <cell r="L1650">
            <v>-83456.070000000007</v>
          </cell>
          <cell r="M1650">
            <v>0</v>
          </cell>
        </row>
        <row r="1651">
          <cell r="H1651">
            <v>40283450</v>
          </cell>
          <cell r="I1651">
            <v>-36709.360000000001</v>
          </cell>
          <cell r="J1651">
            <v>0</v>
          </cell>
          <cell r="K1651">
            <v>-23428.03</v>
          </cell>
          <cell r="L1651">
            <v>-13281.33</v>
          </cell>
          <cell r="M1651">
            <v>0</v>
          </cell>
        </row>
        <row r="1652">
          <cell r="H1652">
            <v>50283450</v>
          </cell>
          <cell r="I1652">
            <v>-198110.21</v>
          </cell>
          <cell r="J1652">
            <v>0</v>
          </cell>
          <cell r="K1652">
            <v>-126879.2</v>
          </cell>
          <cell r="L1652">
            <v>-71231.009999999995</v>
          </cell>
          <cell r="M1652">
            <v>0</v>
          </cell>
        </row>
        <row r="1653">
          <cell r="H1653">
            <v>30283720</v>
          </cell>
          <cell r="I1653">
            <v>0.03</v>
          </cell>
          <cell r="J1653">
            <v>0</v>
          </cell>
          <cell r="K1653">
            <v>0</v>
          </cell>
          <cell r="L1653">
            <v>0.03</v>
          </cell>
          <cell r="M1653">
            <v>0</v>
          </cell>
        </row>
        <row r="1654">
          <cell r="H1654">
            <v>40283720</v>
          </cell>
          <cell r="I1654">
            <v>-30803.38</v>
          </cell>
          <cell r="J1654">
            <v>0</v>
          </cell>
          <cell r="K1654">
            <v>0</v>
          </cell>
          <cell r="L1654">
            <v>-30803.38</v>
          </cell>
          <cell r="M1654">
            <v>0</v>
          </cell>
        </row>
        <row r="1655">
          <cell r="H1655">
            <v>50283720</v>
          </cell>
          <cell r="I1655">
            <v>-885.96</v>
          </cell>
          <cell r="J1655">
            <v>0</v>
          </cell>
          <cell r="K1655">
            <v>0</v>
          </cell>
          <cell r="L1655">
            <v>-885.96</v>
          </cell>
          <cell r="M1655">
            <v>0</v>
          </cell>
        </row>
        <row r="1656">
          <cell r="H1656">
            <v>30283760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</row>
        <row r="1657">
          <cell r="H1657">
            <v>40283760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</row>
        <row r="1658">
          <cell r="H1658">
            <v>50283760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</row>
        <row r="1659">
          <cell r="H1659">
            <v>30283850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</row>
        <row r="1660">
          <cell r="H1660">
            <v>40283850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</row>
        <row r="1661">
          <cell r="H1661">
            <v>50283850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</row>
        <row r="1662">
          <cell r="H1662">
            <v>31117100</v>
          </cell>
          <cell r="I1662">
            <v>1870764.99</v>
          </cell>
          <cell r="J1662">
            <v>1870764.99</v>
          </cell>
          <cell r="K1662">
            <v>0</v>
          </cell>
          <cell r="L1662">
            <v>0</v>
          </cell>
          <cell r="M1662">
            <v>0</v>
          </cell>
        </row>
        <row r="1663">
          <cell r="H1663">
            <v>41117100</v>
          </cell>
          <cell r="I1663">
            <v>1734938.76</v>
          </cell>
          <cell r="J1663">
            <v>1734938.76</v>
          </cell>
          <cell r="K1663">
            <v>0</v>
          </cell>
          <cell r="L1663">
            <v>0</v>
          </cell>
          <cell r="M1663">
            <v>0</v>
          </cell>
        </row>
        <row r="1664">
          <cell r="H1664">
            <v>51117100</v>
          </cell>
          <cell r="I1664">
            <v>1870764.99</v>
          </cell>
          <cell r="J1664">
            <v>1870764.99</v>
          </cell>
          <cell r="K1664">
            <v>0</v>
          </cell>
          <cell r="L1664">
            <v>0</v>
          </cell>
          <cell r="M1664">
            <v>0</v>
          </cell>
        </row>
        <row r="1665">
          <cell r="H1665">
            <v>31164100</v>
          </cell>
          <cell r="I1665">
            <v>14537135.93</v>
          </cell>
          <cell r="J1665">
            <v>14537135.93</v>
          </cell>
          <cell r="K1665">
            <v>0</v>
          </cell>
          <cell r="L1665">
            <v>0</v>
          </cell>
          <cell r="M1665">
            <v>0</v>
          </cell>
        </row>
        <row r="1666">
          <cell r="H1666">
            <v>41164100</v>
          </cell>
          <cell r="I1666">
            <v>12999458.060000001</v>
          </cell>
          <cell r="J1666">
            <v>12999458.060000001</v>
          </cell>
          <cell r="K1666">
            <v>0</v>
          </cell>
          <cell r="L1666">
            <v>0</v>
          </cell>
          <cell r="M1666">
            <v>0</v>
          </cell>
        </row>
        <row r="1667">
          <cell r="H1667">
            <v>51164100</v>
          </cell>
          <cell r="I1667">
            <v>14677814.48</v>
          </cell>
          <cell r="J1667">
            <v>14677814.48</v>
          </cell>
          <cell r="K1667">
            <v>0</v>
          </cell>
          <cell r="L1667">
            <v>0</v>
          </cell>
          <cell r="M1667">
            <v>0</v>
          </cell>
        </row>
        <row r="1668">
          <cell r="H1668">
            <v>31164115</v>
          </cell>
          <cell r="I1668">
            <v>-4359.8999999999996</v>
          </cell>
          <cell r="J1668">
            <v>-4359.8999999999996</v>
          </cell>
          <cell r="K1668">
            <v>0</v>
          </cell>
          <cell r="L1668">
            <v>0</v>
          </cell>
          <cell r="M1668">
            <v>0</v>
          </cell>
        </row>
        <row r="1669">
          <cell r="H1669">
            <v>41164115</v>
          </cell>
          <cell r="I1669">
            <v>-16133.87</v>
          </cell>
          <cell r="J1669">
            <v>-16133.87</v>
          </cell>
          <cell r="K1669">
            <v>0</v>
          </cell>
          <cell r="L1669">
            <v>0</v>
          </cell>
          <cell r="M1669">
            <v>0</v>
          </cell>
        </row>
        <row r="1670">
          <cell r="H1670">
            <v>51164115</v>
          </cell>
          <cell r="I1670">
            <v>-25585.07</v>
          </cell>
          <cell r="J1670">
            <v>-25585.07</v>
          </cell>
          <cell r="K1670">
            <v>0</v>
          </cell>
          <cell r="L1670">
            <v>0</v>
          </cell>
          <cell r="M1670">
            <v>0</v>
          </cell>
        </row>
        <row r="1671">
          <cell r="H1671">
            <v>31164200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</row>
        <row r="1672">
          <cell r="H1672">
            <v>41164200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</row>
        <row r="1673">
          <cell r="H1673">
            <v>51164200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</row>
        <row r="1674">
          <cell r="H1674">
            <v>31186710</v>
          </cell>
          <cell r="I1674">
            <v>51262.92</v>
          </cell>
          <cell r="J1674">
            <v>0</v>
          </cell>
          <cell r="K1674">
            <v>0</v>
          </cell>
          <cell r="L1674">
            <v>51262.92</v>
          </cell>
          <cell r="M1674">
            <v>0</v>
          </cell>
        </row>
        <row r="1675">
          <cell r="H1675">
            <v>41186710</v>
          </cell>
          <cell r="I1675">
            <v>137147.70000000001</v>
          </cell>
          <cell r="J1675">
            <v>0</v>
          </cell>
          <cell r="K1675">
            <v>35312.76</v>
          </cell>
          <cell r="L1675">
            <v>101834.94</v>
          </cell>
          <cell r="M1675">
            <v>0</v>
          </cell>
        </row>
        <row r="1676">
          <cell r="H1676">
            <v>51186710</v>
          </cell>
          <cell r="I1676">
            <v>55477.26</v>
          </cell>
          <cell r="J1676">
            <v>0</v>
          </cell>
          <cell r="K1676">
            <v>0</v>
          </cell>
          <cell r="L1676">
            <v>55477.26</v>
          </cell>
          <cell r="M1676">
            <v>0</v>
          </cell>
        </row>
        <row r="1677">
          <cell r="H1677">
            <v>31190180</v>
          </cell>
          <cell r="I1677">
            <v>149784</v>
          </cell>
          <cell r="J1677">
            <v>149784</v>
          </cell>
          <cell r="K1677">
            <v>0</v>
          </cell>
          <cell r="L1677">
            <v>0</v>
          </cell>
          <cell r="M1677">
            <v>0</v>
          </cell>
        </row>
        <row r="1678">
          <cell r="H1678">
            <v>41190180</v>
          </cell>
          <cell r="I1678">
            <v>162234</v>
          </cell>
          <cell r="J1678">
            <v>162234</v>
          </cell>
          <cell r="K1678">
            <v>0</v>
          </cell>
          <cell r="L1678">
            <v>0</v>
          </cell>
          <cell r="M1678">
            <v>0</v>
          </cell>
        </row>
        <row r="1679">
          <cell r="H1679">
            <v>51190180</v>
          </cell>
          <cell r="I1679">
            <v>150821.5</v>
          </cell>
          <cell r="J1679">
            <v>150821.5</v>
          </cell>
          <cell r="K1679">
            <v>0</v>
          </cell>
          <cell r="L1679">
            <v>0</v>
          </cell>
          <cell r="M1679">
            <v>0</v>
          </cell>
        </row>
        <row r="1680">
          <cell r="H1680">
            <v>31190200</v>
          </cell>
          <cell r="I1680">
            <v>181370.11</v>
          </cell>
          <cell r="J1680">
            <v>181370.11</v>
          </cell>
          <cell r="K1680">
            <v>0</v>
          </cell>
          <cell r="L1680">
            <v>0</v>
          </cell>
          <cell r="M1680">
            <v>0</v>
          </cell>
        </row>
        <row r="1681">
          <cell r="H1681">
            <v>41190200</v>
          </cell>
          <cell r="I1681">
            <v>374486.63</v>
          </cell>
          <cell r="J1681">
            <v>374486.63</v>
          </cell>
          <cell r="K1681">
            <v>0</v>
          </cell>
          <cell r="L1681">
            <v>0</v>
          </cell>
          <cell r="M1681">
            <v>0</v>
          </cell>
        </row>
        <row r="1682">
          <cell r="H1682">
            <v>51190200</v>
          </cell>
          <cell r="I1682">
            <v>163870.10999999999</v>
          </cell>
          <cell r="J1682">
            <v>163870.10999999999</v>
          </cell>
          <cell r="K1682">
            <v>0</v>
          </cell>
          <cell r="L1682">
            <v>0</v>
          </cell>
          <cell r="M1682">
            <v>0</v>
          </cell>
        </row>
        <row r="1683">
          <cell r="H1683">
            <v>31190610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</row>
        <row r="1684">
          <cell r="H1684">
            <v>41190610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</row>
        <row r="1685">
          <cell r="H1685">
            <v>51190610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</row>
        <row r="1686">
          <cell r="H1686">
            <v>31190850</v>
          </cell>
          <cell r="I1686">
            <v>22897.55</v>
          </cell>
          <cell r="J1686">
            <v>22897.55</v>
          </cell>
          <cell r="K1686">
            <v>0</v>
          </cell>
          <cell r="L1686">
            <v>0</v>
          </cell>
          <cell r="M1686">
            <v>0</v>
          </cell>
        </row>
        <row r="1687">
          <cell r="H1687">
            <v>41190850</v>
          </cell>
          <cell r="I1687">
            <v>34333.550000000003</v>
          </cell>
          <cell r="J1687">
            <v>34333.550000000003</v>
          </cell>
          <cell r="K1687">
            <v>0</v>
          </cell>
          <cell r="L1687">
            <v>0</v>
          </cell>
          <cell r="M1687">
            <v>0</v>
          </cell>
        </row>
        <row r="1688">
          <cell r="H1688">
            <v>51190850</v>
          </cell>
          <cell r="I1688">
            <v>23850.55</v>
          </cell>
          <cell r="J1688">
            <v>23850.55</v>
          </cell>
          <cell r="K1688">
            <v>0</v>
          </cell>
          <cell r="L1688">
            <v>0</v>
          </cell>
          <cell r="M1688">
            <v>0</v>
          </cell>
        </row>
        <row r="1689">
          <cell r="H1689">
            <v>31253850</v>
          </cell>
          <cell r="I1689">
            <v>-65364</v>
          </cell>
          <cell r="J1689">
            <v>-65364</v>
          </cell>
          <cell r="K1689">
            <v>0</v>
          </cell>
          <cell r="L1689">
            <v>0</v>
          </cell>
          <cell r="M1689">
            <v>0</v>
          </cell>
        </row>
        <row r="1690">
          <cell r="H1690">
            <v>41253850</v>
          </cell>
          <cell r="I1690">
            <v>-98046</v>
          </cell>
          <cell r="J1690">
            <v>-98046</v>
          </cell>
          <cell r="K1690">
            <v>0</v>
          </cell>
          <cell r="L1690">
            <v>0</v>
          </cell>
          <cell r="M1690">
            <v>0</v>
          </cell>
        </row>
        <row r="1691">
          <cell r="H1691">
            <v>51253850</v>
          </cell>
          <cell r="I1691">
            <v>-68087.5</v>
          </cell>
          <cell r="J1691">
            <v>-68087.5</v>
          </cell>
          <cell r="K1691">
            <v>0</v>
          </cell>
          <cell r="L1691">
            <v>0</v>
          </cell>
          <cell r="M1691">
            <v>0</v>
          </cell>
        </row>
        <row r="1692">
          <cell r="H1692">
            <v>31254028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</row>
        <row r="1693">
          <cell r="H1693">
            <v>41254028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</row>
        <row r="1694">
          <cell r="H1694">
            <v>51254028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</row>
        <row r="1695">
          <cell r="H1695">
            <v>31282400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</row>
        <row r="1696">
          <cell r="H1696">
            <v>41282400</v>
          </cell>
          <cell r="I1696">
            <v>-1419552.89</v>
          </cell>
          <cell r="J1696">
            <v>-1417290.47</v>
          </cell>
          <cell r="K1696">
            <v>0</v>
          </cell>
          <cell r="L1696">
            <v>-2262.42</v>
          </cell>
          <cell r="M1696">
            <v>0</v>
          </cell>
        </row>
        <row r="1697">
          <cell r="H1697">
            <v>51282400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</row>
        <row r="1698">
          <cell r="H1698">
            <v>31282900</v>
          </cell>
          <cell r="I1698">
            <v>-55945310.130000003</v>
          </cell>
          <cell r="J1698">
            <v>-55945310.130000003</v>
          </cell>
          <cell r="K1698">
            <v>0</v>
          </cell>
          <cell r="L1698">
            <v>0</v>
          </cell>
          <cell r="M1698">
            <v>0</v>
          </cell>
        </row>
        <row r="1699">
          <cell r="H1699">
            <v>41282900</v>
          </cell>
          <cell r="I1699">
            <v>-50903947.090000004</v>
          </cell>
          <cell r="J1699">
            <v>-50903947.090000004</v>
          </cell>
          <cell r="K1699">
            <v>0</v>
          </cell>
          <cell r="L1699">
            <v>0</v>
          </cell>
          <cell r="M1699">
            <v>0</v>
          </cell>
        </row>
        <row r="1700">
          <cell r="H1700">
            <v>51282900</v>
          </cell>
          <cell r="I1700">
            <v>-55656519.630000003</v>
          </cell>
          <cell r="J1700">
            <v>-55656519.630000003</v>
          </cell>
          <cell r="K1700">
            <v>0</v>
          </cell>
          <cell r="L1700">
            <v>0</v>
          </cell>
          <cell r="M1700">
            <v>0</v>
          </cell>
        </row>
        <row r="1701">
          <cell r="H1701">
            <v>31283150</v>
          </cell>
          <cell r="I1701">
            <v>-38872.1</v>
          </cell>
          <cell r="J1701">
            <v>0</v>
          </cell>
          <cell r="K1701">
            <v>-38872.1</v>
          </cell>
          <cell r="L1701">
            <v>0</v>
          </cell>
          <cell r="M1701">
            <v>0</v>
          </cell>
        </row>
        <row r="1702">
          <cell r="H1702">
            <v>41283150</v>
          </cell>
          <cell r="I1702">
            <v>-48595.28</v>
          </cell>
          <cell r="J1702">
            <v>0</v>
          </cell>
          <cell r="K1702">
            <v>-48595.28</v>
          </cell>
          <cell r="L1702">
            <v>0</v>
          </cell>
          <cell r="M1702">
            <v>0</v>
          </cell>
        </row>
        <row r="1703">
          <cell r="H1703">
            <v>51283150</v>
          </cell>
          <cell r="I1703">
            <v>-39682.370000000003</v>
          </cell>
          <cell r="J1703">
            <v>0</v>
          </cell>
          <cell r="K1703">
            <v>-39682.370000000003</v>
          </cell>
          <cell r="L1703">
            <v>0</v>
          </cell>
          <cell r="M1703">
            <v>0</v>
          </cell>
        </row>
        <row r="1704">
          <cell r="H1704">
            <v>31283330</v>
          </cell>
          <cell r="I1704">
            <v>6060712.5199999996</v>
          </cell>
          <cell r="J1704">
            <v>787485.24</v>
          </cell>
          <cell r="K1704">
            <v>3605650.04</v>
          </cell>
          <cell r="L1704">
            <v>1667577.24</v>
          </cell>
          <cell r="M1704">
            <v>0</v>
          </cell>
        </row>
        <row r="1705">
          <cell r="H1705">
            <v>41283330</v>
          </cell>
          <cell r="I1705">
            <v>7826484.7999999998</v>
          </cell>
          <cell r="J1705">
            <v>273433.19</v>
          </cell>
          <cell r="K1705">
            <v>5274407.67</v>
          </cell>
          <cell r="L1705">
            <v>2278643.94</v>
          </cell>
          <cell r="M1705">
            <v>0</v>
          </cell>
        </row>
        <row r="1706">
          <cell r="H1706">
            <v>51283330</v>
          </cell>
          <cell r="I1706">
            <v>6381177.9800000004</v>
          </cell>
          <cell r="J1706">
            <v>918735.24</v>
          </cell>
          <cell r="K1706">
            <v>3740231.72</v>
          </cell>
          <cell r="L1706">
            <v>1722211.02</v>
          </cell>
          <cell r="M1706">
            <v>0</v>
          </cell>
        </row>
        <row r="1707">
          <cell r="H1707">
            <v>31283390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</row>
        <row r="1708">
          <cell r="H1708">
            <v>41283390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</row>
        <row r="1709">
          <cell r="H1709">
            <v>51283390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</row>
        <row r="1710">
          <cell r="H1710">
            <v>31283720</v>
          </cell>
          <cell r="I1710">
            <v>-17942.23</v>
          </cell>
          <cell r="J1710">
            <v>0</v>
          </cell>
          <cell r="K1710">
            <v>0.26</v>
          </cell>
          <cell r="L1710">
            <v>-17942.490000000002</v>
          </cell>
          <cell r="M1710">
            <v>0</v>
          </cell>
        </row>
        <row r="1711">
          <cell r="H1711">
            <v>41283720</v>
          </cell>
          <cell r="I1711">
            <v>-48001.88</v>
          </cell>
          <cell r="J1711">
            <v>0</v>
          </cell>
          <cell r="K1711">
            <v>-12359.21</v>
          </cell>
          <cell r="L1711">
            <v>-35642.67</v>
          </cell>
          <cell r="M1711">
            <v>0</v>
          </cell>
        </row>
        <row r="1712">
          <cell r="H1712">
            <v>51283720</v>
          </cell>
          <cell r="I1712">
            <v>-19417.25</v>
          </cell>
          <cell r="J1712">
            <v>0</v>
          </cell>
          <cell r="K1712">
            <v>0.26</v>
          </cell>
          <cell r="L1712">
            <v>-19417.509999999998</v>
          </cell>
          <cell r="M1712">
            <v>0</v>
          </cell>
        </row>
        <row r="1713">
          <cell r="H1713">
            <v>32115000</v>
          </cell>
          <cell r="I1713">
            <v>-21600846.329999998</v>
          </cell>
          <cell r="J1713">
            <v>0</v>
          </cell>
          <cell r="K1713">
            <v>-21600846.329999998</v>
          </cell>
          <cell r="L1713">
            <v>0</v>
          </cell>
          <cell r="M1713">
            <v>0</v>
          </cell>
        </row>
        <row r="1714">
          <cell r="H1714">
            <v>42115000</v>
          </cell>
          <cell r="I1714">
            <v>-21045070.41</v>
          </cell>
          <cell r="J1714">
            <v>0</v>
          </cell>
          <cell r="K1714">
            <v>-21045070.41</v>
          </cell>
          <cell r="L1714">
            <v>0</v>
          </cell>
          <cell r="M1714">
            <v>0</v>
          </cell>
        </row>
        <row r="1715">
          <cell r="H1715">
            <v>52115000</v>
          </cell>
          <cell r="I1715">
            <v>-21554572.510000002</v>
          </cell>
          <cell r="J1715">
            <v>0</v>
          </cell>
          <cell r="K1715">
            <v>-21554572.510000002</v>
          </cell>
          <cell r="L1715">
            <v>0</v>
          </cell>
          <cell r="M1715">
            <v>0</v>
          </cell>
        </row>
        <row r="1716">
          <cell r="H1716">
            <v>32117100</v>
          </cell>
          <cell r="I1716">
            <v>706265.99</v>
          </cell>
          <cell r="J1716">
            <v>0</v>
          </cell>
          <cell r="K1716">
            <v>706265.99</v>
          </cell>
          <cell r="L1716">
            <v>0</v>
          </cell>
          <cell r="M1716">
            <v>0</v>
          </cell>
        </row>
        <row r="1717">
          <cell r="H1717">
            <v>42117100</v>
          </cell>
          <cell r="I1717">
            <v>504564.12</v>
          </cell>
          <cell r="J1717">
            <v>0</v>
          </cell>
          <cell r="K1717">
            <v>504564.12</v>
          </cell>
          <cell r="L1717">
            <v>0</v>
          </cell>
          <cell r="M1717">
            <v>0</v>
          </cell>
        </row>
        <row r="1718">
          <cell r="H1718">
            <v>52117100</v>
          </cell>
          <cell r="I1718">
            <v>706265.99</v>
          </cell>
          <cell r="J1718">
            <v>0</v>
          </cell>
          <cell r="K1718">
            <v>706265.99</v>
          </cell>
          <cell r="L1718">
            <v>0</v>
          </cell>
          <cell r="M1718">
            <v>0</v>
          </cell>
        </row>
        <row r="1719">
          <cell r="H1719">
            <v>32164100</v>
          </cell>
          <cell r="I1719">
            <v>786366.89</v>
          </cell>
          <cell r="J1719">
            <v>0</v>
          </cell>
          <cell r="K1719">
            <v>786366.89</v>
          </cell>
          <cell r="L1719">
            <v>0</v>
          </cell>
          <cell r="M1719">
            <v>0</v>
          </cell>
        </row>
        <row r="1720">
          <cell r="H1720">
            <v>42164100</v>
          </cell>
          <cell r="I1720">
            <v>581997.18999999994</v>
          </cell>
          <cell r="J1720">
            <v>0</v>
          </cell>
          <cell r="K1720">
            <v>581997.18999999994</v>
          </cell>
          <cell r="L1720">
            <v>0</v>
          </cell>
          <cell r="M1720">
            <v>0</v>
          </cell>
        </row>
        <row r="1721">
          <cell r="H1721">
            <v>52164100</v>
          </cell>
          <cell r="I1721">
            <v>793336.72</v>
          </cell>
          <cell r="J1721">
            <v>0</v>
          </cell>
          <cell r="K1721">
            <v>793336.72</v>
          </cell>
          <cell r="L1721">
            <v>0</v>
          </cell>
          <cell r="M1721">
            <v>0</v>
          </cell>
        </row>
        <row r="1722">
          <cell r="H1722">
            <v>32164105</v>
          </cell>
          <cell r="I1722">
            <v>339871.54</v>
          </cell>
          <cell r="J1722">
            <v>0</v>
          </cell>
          <cell r="K1722">
            <v>339871.54</v>
          </cell>
          <cell r="L1722">
            <v>0</v>
          </cell>
          <cell r="M1722">
            <v>0</v>
          </cell>
        </row>
        <row r="1723">
          <cell r="H1723">
            <v>42164105</v>
          </cell>
          <cell r="I1723">
            <v>228862.01</v>
          </cell>
          <cell r="J1723">
            <v>0</v>
          </cell>
          <cell r="K1723">
            <v>228862.01</v>
          </cell>
          <cell r="L1723">
            <v>0</v>
          </cell>
          <cell r="M1723">
            <v>0</v>
          </cell>
        </row>
        <row r="1724">
          <cell r="H1724">
            <v>52164105</v>
          </cell>
          <cell r="I1724">
            <v>339871.54</v>
          </cell>
          <cell r="J1724">
            <v>0</v>
          </cell>
          <cell r="K1724">
            <v>339871.54</v>
          </cell>
          <cell r="L1724">
            <v>0</v>
          </cell>
          <cell r="M1724">
            <v>0</v>
          </cell>
        </row>
        <row r="1725">
          <cell r="H1725">
            <v>32164110</v>
          </cell>
          <cell r="I1725">
            <v>1514442.86</v>
          </cell>
          <cell r="J1725">
            <v>0</v>
          </cell>
          <cell r="K1725">
            <v>1514442.86</v>
          </cell>
          <cell r="L1725">
            <v>0</v>
          </cell>
          <cell r="M1725">
            <v>0</v>
          </cell>
        </row>
        <row r="1726">
          <cell r="H1726">
            <v>42164110</v>
          </cell>
          <cell r="I1726">
            <v>1123078.74</v>
          </cell>
          <cell r="J1726">
            <v>0</v>
          </cell>
          <cell r="K1726">
            <v>1123078.74</v>
          </cell>
          <cell r="L1726">
            <v>0</v>
          </cell>
          <cell r="M1726">
            <v>0</v>
          </cell>
        </row>
        <row r="1727">
          <cell r="H1727">
            <v>52164110</v>
          </cell>
          <cell r="I1727">
            <v>1651495.83</v>
          </cell>
          <cell r="J1727">
            <v>0</v>
          </cell>
          <cell r="K1727">
            <v>1651495.83</v>
          </cell>
          <cell r="L1727">
            <v>0</v>
          </cell>
          <cell r="M1727">
            <v>0</v>
          </cell>
        </row>
        <row r="1728">
          <cell r="H1728">
            <v>32164115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</row>
        <row r="1729">
          <cell r="H1729">
            <v>42164115</v>
          </cell>
          <cell r="I1729">
            <v>-31.07</v>
          </cell>
          <cell r="J1729">
            <v>0</v>
          </cell>
          <cell r="K1729">
            <v>-31.07</v>
          </cell>
          <cell r="L1729">
            <v>0</v>
          </cell>
          <cell r="M1729">
            <v>0</v>
          </cell>
        </row>
        <row r="1730">
          <cell r="H1730">
            <v>52164115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</row>
        <row r="1731">
          <cell r="H1731">
            <v>32164200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</row>
        <row r="1732">
          <cell r="H1732">
            <v>42164200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</row>
        <row r="1733">
          <cell r="H1733">
            <v>52164200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</row>
        <row r="1734">
          <cell r="H1734">
            <v>32190200</v>
          </cell>
          <cell r="I1734">
            <v>7559.82</v>
          </cell>
          <cell r="J1734">
            <v>167601</v>
          </cell>
          <cell r="K1734">
            <v>-160041.18</v>
          </cell>
          <cell r="L1734">
            <v>0</v>
          </cell>
          <cell r="M1734">
            <v>0</v>
          </cell>
        </row>
        <row r="1735">
          <cell r="H1735">
            <v>42190200</v>
          </cell>
          <cell r="I1735">
            <v>7559.82</v>
          </cell>
          <cell r="J1735">
            <v>167601</v>
          </cell>
          <cell r="K1735">
            <v>-160041.18</v>
          </cell>
          <cell r="L1735">
            <v>0</v>
          </cell>
          <cell r="M1735">
            <v>0</v>
          </cell>
        </row>
        <row r="1736">
          <cell r="H1736">
            <v>52190200</v>
          </cell>
          <cell r="I1736">
            <v>7559.82</v>
          </cell>
          <cell r="J1736">
            <v>167601</v>
          </cell>
          <cell r="K1736">
            <v>-160041.18</v>
          </cell>
          <cell r="L1736">
            <v>0</v>
          </cell>
          <cell r="M1736">
            <v>0</v>
          </cell>
        </row>
        <row r="1737">
          <cell r="H1737">
            <v>32190610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</row>
        <row r="1738">
          <cell r="H1738">
            <v>42190610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</row>
        <row r="1739">
          <cell r="H1739">
            <v>52190610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</row>
        <row r="1740">
          <cell r="H1740">
            <v>32282400</v>
          </cell>
          <cell r="I1740">
            <v>-911709.12</v>
          </cell>
          <cell r="J1740">
            <v>0</v>
          </cell>
          <cell r="K1740">
            <v>-911709.12</v>
          </cell>
          <cell r="L1740">
            <v>0</v>
          </cell>
          <cell r="M1740">
            <v>0</v>
          </cell>
        </row>
        <row r="1741">
          <cell r="H1741">
            <v>42282400</v>
          </cell>
          <cell r="I1741">
            <v>-863617.5</v>
          </cell>
          <cell r="J1741">
            <v>-10472.709999999999</v>
          </cell>
          <cell r="K1741">
            <v>-853144.79</v>
          </cell>
          <cell r="L1741">
            <v>0</v>
          </cell>
          <cell r="M1741">
            <v>0</v>
          </cell>
        </row>
        <row r="1742">
          <cell r="H1742">
            <v>52282400</v>
          </cell>
          <cell r="I1742">
            <v>-911709.12</v>
          </cell>
          <cell r="J1742">
            <v>0</v>
          </cell>
          <cell r="K1742">
            <v>-911709.12</v>
          </cell>
          <cell r="L1742">
            <v>0</v>
          </cell>
          <cell r="M1742">
            <v>0</v>
          </cell>
        </row>
        <row r="1743">
          <cell r="H1743">
            <v>32282680</v>
          </cell>
          <cell r="I1743">
            <v>-936450.12</v>
          </cell>
          <cell r="J1743">
            <v>0</v>
          </cell>
          <cell r="K1743">
            <v>-936450.12</v>
          </cell>
          <cell r="L1743">
            <v>0</v>
          </cell>
          <cell r="M1743">
            <v>0</v>
          </cell>
        </row>
        <row r="1744">
          <cell r="H1744">
            <v>42282680</v>
          </cell>
          <cell r="I1744">
            <v>-994958.74</v>
          </cell>
          <cell r="J1744">
            <v>0</v>
          </cell>
          <cell r="K1744">
            <v>-994958.74</v>
          </cell>
          <cell r="L1744">
            <v>0</v>
          </cell>
          <cell r="M1744">
            <v>0</v>
          </cell>
        </row>
        <row r="1745">
          <cell r="H1745">
            <v>52282680</v>
          </cell>
          <cell r="I1745">
            <v>-941325.62</v>
          </cell>
          <cell r="J1745">
            <v>0</v>
          </cell>
          <cell r="K1745">
            <v>-941325.62</v>
          </cell>
          <cell r="L1745">
            <v>0</v>
          </cell>
          <cell r="M1745">
            <v>0</v>
          </cell>
        </row>
        <row r="1746">
          <cell r="H1746">
            <v>32282780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</row>
        <row r="1747">
          <cell r="H1747">
            <v>42282780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</row>
        <row r="1748">
          <cell r="H1748">
            <v>52282780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</row>
        <row r="1749">
          <cell r="H1749">
            <v>32282900</v>
          </cell>
          <cell r="I1749">
            <v>-29570004.34</v>
          </cell>
          <cell r="J1749">
            <v>0</v>
          </cell>
          <cell r="K1749">
            <v>-29570004.34</v>
          </cell>
          <cell r="L1749">
            <v>0</v>
          </cell>
          <cell r="M1749">
            <v>0</v>
          </cell>
        </row>
        <row r="1750">
          <cell r="H1750">
            <v>42282900</v>
          </cell>
          <cell r="I1750">
            <v>-25551366.170000002</v>
          </cell>
          <cell r="J1750">
            <v>0</v>
          </cell>
          <cell r="K1750">
            <v>-25551366.170000002</v>
          </cell>
          <cell r="L1750">
            <v>0</v>
          </cell>
          <cell r="M1750">
            <v>0</v>
          </cell>
        </row>
        <row r="1751">
          <cell r="H1751">
            <v>52282900</v>
          </cell>
          <cell r="I1751">
            <v>-29369926.34</v>
          </cell>
          <cell r="J1751">
            <v>0</v>
          </cell>
          <cell r="K1751">
            <v>-29369926.34</v>
          </cell>
          <cell r="L1751">
            <v>0</v>
          </cell>
          <cell r="M1751">
            <v>0</v>
          </cell>
        </row>
        <row r="1752">
          <cell r="H1752">
            <v>32283330</v>
          </cell>
          <cell r="I1752">
            <v>2452777.6</v>
          </cell>
          <cell r="J1752">
            <v>0</v>
          </cell>
          <cell r="K1752">
            <v>2452777.6</v>
          </cell>
          <cell r="L1752">
            <v>0</v>
          </cell>
          <cell r="M1752">
            <v>0</v>
          </cell>
        </row>
        <row r="1753">
          <cell r="H1753">
            <v>42283330</v>
          </cell>
          <cell r="I1753">
            <v>2303893.14</v>
          </cell>
          <cell r="J1753">
            <v>0</v>
          </cell>
          <cell r="K1753">
            <v>2303893.14</v>
          </cell>
          <cell r="L1753">
            <v>0</v>
          </cell>
          <cell r="M1753">
            <v>0</v>
          </cell>
        </row>
        <row r="1754">
          <cell r="H1754">
            <v>52283330</v>
          </cell>
          <cell r="I1754">
            <v>2387361.64</v>
          </cell>
          <cell r="J1754">
            <v>0</v>
          </cell>
          <cell r="K1754">
            <v>2387361.64</v>
          </cell>
          <cell r="L1754">
            <v>0</v>
          </cell>
          <cell r="M1754">
            <v>0</v>
          </cell>
        </row>
        <row r="1755">
          <cell r="H1755">
            <v>32283710</v>
          </cell>
          <cell r="I1755">
            <v>-819527.88</v>
          </cell>
          <cell r="J1755">
            <v>0</v>
          </cell>
          <cell r="K1755">
            <v>-819527.88</v>
          </cell>
          <cell r="L1755">
            <v>0</v>
          </cell>
          <cell r="M1755">
            <v>0</v>
          </cell>
        </row>
        <row r="1756">
          <cell r="H1756">
            <v>42283710</v>
          </cell>
          <cell r="I1756">
            <v>-753087.16</v>
          </cell>
          <cell r="J1756">
            <v>0</v>
          </cell>
          <cell r="K1756">
            <v>-753087.16</v>
          </cell>
          <cell r="L1756">
            <v>0</v>
          </cell>
          <cell r="M1756">
            <v>0</v>
          </cell>
        </row>
        <row r="1757">
          <cell r="H1757">
            <v>52283710</v>
          </cell>
          <cell r="I1757">
            <v>-831422.67</v>
          </cell>
          <cell r="J1757">
            <v>0</v>
          </cell>
          <cell r="K1757">
            <v>-831422.67</v>
          </cell>
          <cell r="L1757">
            <v>0</v>
          </cell>
          <cell r="M1757">
            <v>0</v>
          </cell>
        </row>
        <row r="1758">
          <cell r="H1758">
            <v>37182310</v>
          </cell>
          <cell r="I1758">
            <v>75577164</v>
          </cell>
          <cell r="J1758">
            <v>75577164</v>
          </cell>
          <cell r="K1758">
            <v>0</v>
          </cell>
          <cell r="L1758">
            <v>0</v>
          </cell>
          <cell r="M1758">
            <v>0</v>
          </cell>
        </row>
        <row r="1759">
          <cell r="H1759">
            <v>47182310</v>
          </cell>
          <cell r="I1759">
            <v>80265284.290000007</v>
          </cell>
          <cell r="J1759">
            <v>80265284.290000007</v>
          </cell>
          <cell r="K1759">
            <v>0</v>
          </cell>
          <cell r="L1759">
            <v>0</v>
          </cell>
          <cell r="M1759">
            <v>0</v>
          </cell>
        </row>
        <row r="1760">
          <cell r="H1760">
            <v>57182310</v>
          </cell>
          <cell r="I1760">
            <v>77158667.5</v>
          </cell>
          <cell r="J1760">
            <v>77158667.5</v>
          </cell>
          <cell r="K1760">
            <v>0</v>
          </cell>
          <cell r="L1760">
            <v>0</v>
          </cell>
          <cell r="M1760">
            <v>0</v>
          </cell>
        </row>
        <row r="1761">
          <cell r="H1761">
            <v>37190150</v>
          </cell>
          <cell r="I1761">
            <v>-15174977.560000001</v>
          </cell>
          <cell r="J1761">
            <v>-15174977.560000001</v>
          </cell>
          <cell r="K1761">
            <v>0</v>
          </cell>
          <cell r="L1761">
            <v>0</v>
          </cell>
          <cell r="M1761">
            <v>0</v>
          </cell>
        </row>
        <row r="1762">
          <cell r="H1762">
            <v>47190150</v>
          </cell>
          <cell r="I1762">
            <v>-11969370.560000001</v>
          </cell>
          <cell r="J1762">
            <v>-11969370.560000001</v>
          </cell>
          <cell r="K1762">
            <v>0</v>
          </cell>
          <cell r="L1762">
            <v>0</v>
          </cell>
          <cell r="M1762">
            <v>0</v>
          </cell>
        </row>
        <row r="1763">
          <cell r="H1763">
            <v>57190150</v>
          </cell>
          <cell r="I1763">
            <v>-12448487.85</v>
          </cell>
          <cell r="J1763">
            <v>-12448487.85</v>
          </cell>
          <cell r="K1763">
            <v>0</v>
          </cell>
          <cell r="L1763">
            <v>0</v>
          </cell>
          <cell r="M1763">
            <v>0</v>
          </cell>
        </row>
        <row r="1764">
          <cell r="H1764">
            <v>37190800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</row>
        <row r="1765">
          <cell r="H1765">
            <v>47190800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</row>
        <row r="1766">
          <cell r="H1766">
            <v>57190800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</row>
        <row r="1767">
          <cell r="H1767">
            <v>37190810</v>
          </cell>
          <cell r="I1767">
            <v>1336943.1599999999</v>
          </cell>
          <cell r="J1767">
            <v>1336943.1599999999</v>
          </cell>
          <cell r="K1767">
            <v>0</v>
          </cell>
          <cell r="L1767">
            <v>0</v>
          </cell>
          <cell r="M1767">
            <v>0</v>
          </cell>
        </row>
        <row r="1768">
          <cell r="H1768">
            <v>47190810</v>
          </cell>
          <cell r="I1768">
            <v>1603788.68</v>
          </cell>
          <cell r="J1768">
            <v>1603788.68</v>
          </cell>
          <cell r="K1768">
            <v>0</v>
          </cell>
          <cell r="L1768">
            <v>0</v>
          </cell>
          <cell r="M1768">
            <v>0</v>
          </cell>
        </row>
        <row r="1769">
          <cell r="H1769">
            <v>57190810</v>
          </cell>
          <cell r="I1769">
            <v>1368234.72</v>
          </cell>
          <cell r="J1769">
            <v>1368234.72</v>
          </cell>
          <cell r="K1769">
            <v>0</v>
          </cell>
          <cell r="L1769">
            <v>0</v>
          </cell>
          <cell r="M1769">
            <v>0</v>
          </cell>
        </row>
        <row r="1770">
          <cell r="H1770">
            <v>37190820</v>
          </cell>
          <cell r="I1770">
            <v>3794632.66</v>
          </cell>
          <cell r="J1770">
            <v>3794632.66</v>
          </cell>
          <cell r="K1770">
            <v>0</v>
          </cell>
          <cell r="L1770">
            <v>0</v>
          </cell>
          <cell r="M1770">
            <v>0</v>
          </cell>
        </row>
        <row r="1771">
          <cell r="H1771">
            <v>47190820</v>
          </cell>
          <cell r="I1771">
            <v>4432931.71</v>
          </cell>
          <cell r="J1771">
            <v>4432931.71</v>
          </cell>
          <cell r="K1771">
            <v>0</v>
          </cell>
          <cell r="L1771">
            <v>0</v>
          </cell>
          <cell r="M1771">
            <v>0</v>
          </cell>
        </row>
        <row r="1772">
          <cell r="H1772">
            <v>57190820</v>
          </cell>
          <cell r="I1772">
            <v>3814605.52</v>
          </cell>
          <cell r="J1772">
            <v>3814605.52</v>
          </cell>
          <cell r="K1772">
            <v>0</v>
          </cell>
          <cell r="L1772">
            <v>0</v>
          </cell>
          <cell r="M1772">
            <v>0</v>
          </cell>
        </row>
        <row r="1773">
          <cell r="H1773">
            <v>37190830</v>
          </cell>
          <cell r="I1773">
            <v>3161593.61</v>
          </cell>
          <cell r="J1773">
            <v>3161593.61</v>
          </cell>
          <cell r="K1773">
            <v>0</v>
          </cell>
          <cell r="L1773">
            <v>0</v>
          </cell>
          <cell r="M1773">
            <v>0</v>
          </cell>
        </row>
        <row r="1774">
          <cell r="H1774">
            <v>47190830</v>
          </cell>
          <cell r="I1774">
            <v>3112151.33</v>
          </cell>
          <cell r="J1774">
            <v>3112151.33</v>
          </cell>
          <cell r="K1774">
            <v>0</v>
          </cell>
          <cell r="L1774">
            <v>0</v>
          </cell>
          <cell r="M1774">
            <v>0</v>
          </cell>
        </row>
        <row r="1775">
          <cell r="H1775">
            <v>57190830</v>
          </cell>
          <cell r="I1775">
            <v>3127372.07</v>
          </cell>
          <cell r="J1775">
            <v>3127372.07</v>
          </cell>
          <cell r="K1775">
            <v>0</v>
          </cell>
          <cell r="L1775">
            <v>0</v>
          </cell>
          <cell r="M1775">
            <v>0</v>
          </cell>
        </row>
        <row r="1776">
          <cell r="H1776">
            <v>37190840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</row>
        <row r="1777">
          <cell r="H1777">
            <v>47190840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</row>
        <row r="1778">
          <cell r="H1778">
            <v>57190840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</row>
        <row r="1779">
          <cell r="H1779">
            <v>37282400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</row>
        <row r="1780">
          <cell r="H1780">
            <v>47282400</v>
          </cell>
          <cell r="I1780">
            <v>-575004.66</v>
          </cell>
          <cell r="J1780">
            <v>-575004.66</v>
          </cell>
          <cell r="K1780">
            <v>0</v>
          </cell>
          <cell r="L1780">
            <v>0</v>
          </cell>
          <cell r="M1780">
            <v>0</v>
          </cell>
        </row>
        <row r="1781">
          <cell r="H1781">
            <v>57282400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</row>
        <row r="1782">
          <cell r="H1782">
            <v>37282900</v>
          </cell>
          <cell r="I1782">
            <v>-18269981.530000001</v>
          </cell>
          <cell r="J1782">
            <v>-18269981.530000001</v>
          </cell>
          <cell r="K1782">
            <v>0</v>
          </cell>
          <cell r="L1782">
            <v>0</v>
          </cell>
          <cell r="M1782">
            <v>0</v>
          </cell>
        </row>
        <row r="1783">
          <cell r="H1783">
            <v>47282900</v>
          </cell>
          <cell r="I1783">
            <v>-15339518.449999999</v>
          </cell>
          <cell r="J1783">
            <v>-15339518.449999999</v>
          </cell>
          <cell r="K1783">
            <v>0</v>
          </cell>
          <cell r="L1783">
            <v>0</v>
          </cell>
          <cell r="M1783">
            <v>0</v>
          </cell>
        </row>
        <row r="1784">
          <cell r="H1784">
            <v>57282900</v>
          </cell>
          <cell r="I1784">
            <v>-18080264.530000001</v>
          </cell>
          <cell r="J1784">
            <v>-18080264.530000001</v>
          </cell>
          <cell r="K1784">
            <v>0</v>
          </cell>
          <cell r="L1784">
            <v>0</v>
          </cell>
          <cell r="M1784">
            <v>0</v>
          </cell>
        </row>
        <row r="1785">
          <cell r="H1785">
            <v>37283150</v>
          </cell>
          <cell r="I1785">
            <v>-412334.95</v>
          </cell>
          <cell r="J1785">
            <v>-412334.95</v>
          </cell>
          <cell r="K1785">
            <v>0</v>
          </cell>
          <cell r="L1785">
            <v>0</v>
          </cell>
          <cell r="M1785">
            <v>0</v>
          </cell>
        </row>
        <row r="1786">
          <cell r="H1786">
            <v>47283150</v>
          </cell>
          <cell r="I1786">
            <v>-252151.31</v>
          </cell>
          <cell r="J1786">
            <v>-252151.31</v>
          </cell>
          <cell r="K1786">
            <v>0</v>
          </cell>
          <cell r="L1786">
            <v>0</v>
          </cell>
          <cell r="M1786">
            <v>0</v>
          </cell>
        </row>
        <row r="1787">
          <cell r="H1787">
            <v>57283150</v>
          </cell>
          <cell r="I1787">
            <v>-403569.38</v>
          </cell>
          <cell r="J1787">
            <v>-403569.38</v>
          </cell>
          <cell r="K1787">
            <v>0</v>
          </cell>
          <cell r="L1787">
            <v>0</v>
          </cell>
          <cell r="M1787">
            <v>0</v>
          </cell>
        </row>
        <row r="1788">
          <cell r="H1788">
            <v>37283170</v>
          </cell>
          <cell r="I1788">
            <v>-75577164</v>
          </cell>
          <cell r="J1788">
            <v>-75577164</v>
          </cell>
          <cell r="K1788">
            <v>0</v>
          </cell>
          <cell r="L1788">
            <v>0</v>
          </cell>
          <cell r="M1788">
            <v>0</v>
          </cell>
        </row>
        <row r="1789">
          <cell r="H1789">
            <v>47283170</v>
          </cell>
          <cell r="I1789">
            <v>-80265284.290000007</v>
          </cell>
          <cell r="J1789">
            <v>-80265284.290000007</v>
          </cell>
          <cell r="K1789">
            <v>0</v>
          </cell>
          <cell r="L1789">
            <v>0</v>
          </cell>
          <cell r="M1789">
            <v>0</v>
          </cell>
        </row>
        <row r="1790">
          <cell r="H1790">
            <v>57283170</v>
          </cell>
          <cell r="I1790">
            <v>-77158667.5</v>
          </cell>
          <cell r="J1790">
            <v>-77158667.5</v>
          </cell>
          <cell r="K1790">
            <v>0</v>
          </cell>
          <cell r="L1790">
            <v>0</v>
          </cell>
          <cell r="M1790">
            <v>0</v>
          </cell>
        </row>
        <row r="1791">
          <cell r="H1791">
            <v>37283850</v>
          </cell>
          <cell r="I1791">
            <v>-7475986.9000000004</v>
          </cell>
          <cell r="J1791">
            <v>-7475986.9000000004</v>
          </cell>
          <cell r="K1791">
            <v>0</v>
          </cell>
          <cell r="L1791">
            <v>0</v>
          </cell>
          <cell r="M1791">
            <v>0</v>
          </cell>
        </row>
        <row r="1792">
          <cell r="H1792">
            <v>47283850</v>
          </cell>
          <cell r="I1792">
            <v>-3834253.18</v>
          </cell>
          <cell r="J1792">
            <v>-3834253.18</v>
          </cell>
          <cell r="K1792">
            <v>0</v>
          </cell>
          <cell r="L1792">
            <v>0</v>
          </cell>
          <cell r="M1792">
            <v>0</v>
          </cell>
        </row>
        <row r="1793">
          <cell r="H1793">
            <v>57283850</v>
          </cell>
          <cell r="I1793">
            <v>-5520928.9199999999</v>
          </cell>
          <cell r="J1793">
            <v>-5520928.9199999999</v>
          </cell>
          <cell r="K1793">
            <v>0</v>
          </cell>
          <cell r="L1793">
            <v>0</v>
          </cell>
          <cell r="M1793">
            <v>0</v>
          </cell>
        </row>
        <row r="1794">
          <cell r="H1794">
            <v>38164115</v>
          </cell>
          <cell r="I1794">
            <v>69477.56</v>
          </cell>
          <cell r="J1794">
            <v>69477.56</v>
          </cell>
          <cell r="K1794">
            <v>0</v>
          </cell>
          <cell r="L1794">
            <v>0</v>
          </cell>
          <cell r="M1794">
            <v>0</v>
          </cell>
        </row>
        <row r="1795">
          <cell r="H1795">
            <v>48164115</v>
          </cell>
          <cell r="I1795">
            <v>39333.949999999997</v>
          </cell>
          <cell r="J1795">
            <v>39333.949999999997</v>
          </cell>
          <cell r="K1795">
            <v>0</v>
          </cell>
          <cell r="L1795">
            <v>0</v>
          </cell>
          <cell r="M1795">
            <v>0</v>
          </cell>
        </row>
        <row r="1796">
          <cell r="H1796">
            <v>58164115</v>
          </cell>
          <cell r="I1796">
            <v>62193.440000000002</v>
          </cell>
          <cell r="J1796">
            <v>62193.440000000002</v>
          </cell>
          <cell r="K1796">
            <v>0</v>
          </cell>
          <cell r="L1796">
            <v>0</v>
          </cell>
          <cell r="M1796">
            <v>0</v>
          </cell>
        </row>
        <row r="1797">
          <cell r="H1797">
            <v>38282400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</row>
        <row r="1798">
          <cell r="H1798">
            <v>48282400</v>
          </cell>
          <cell r="I1798">
            <v>120.42</v>
          </cell>
          <cell r="J1798">
            <v>120.42</v>
          </cell>
          <cell r="K1798">
            <v>0</v>
          </cell>
          <cell r="L1798">
            <v>0</v>
          </cell>
          <cell r="M1798">
            <v>0</v>
          </cell>
        </row>
        <row r="1799">
          <cell r="H1799">
            <v>58282400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</row>
        <row r="1800">
          <cell r="H1800">
            <v>38282900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</row>
        <row r="1801">
          <cell r="H1801">
            <v>48282900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</row>
        <row r="1802">
          <cell r="H1802">
            <v>58282900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</row>
        <row r="1803">
          <cell r="H1803">
            <v>39190040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</row>
        <row r="1804">
          <cell r="H1804">
            <v>49190040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</row>
        <row r="1805">
          <cell r="H1805">
            <v>59190040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</row>
        <row r="1806">
          <cell r="H1806">
            <v>39190150</v>
          </cell>
          <cell r="I1806">
            <v>-769300</v>
          </cell>
          <cell r="J1806">
            <v>-769300</v>
          </cell>
          <cell r="K1806">
            <v>0</v>
          </cell>
          <cell r="L1806">
            <v>0</v>
          </cell>
          <cell r="M1806">
            <v>0</v>
          </cell>
        </row>
        <row r="1807">
          <cell r="H1807">
            <v>49190150</v>
          </cell>
          <cell r="I1807">
            <v>-609029.17000000004</v>
          </cell>
          <cell r="J1807">
            <v>-609029.17000000004</v>
          </cell>
          <cell r="K1807">
            <v>0</v>
          </cell>
          <cell r="L1807">
            <v>0</v>
          </cell>
          <cell r="M1807">
            <v>0</v>
          </cell>
        </row>
        <row r="1808">
          <cell r="H1808">
            <v>59190150</v>
          </cell>
          <cell r="I1808">
            <v>-769300</v>
          </cell>
          <cell r="J1808">
            <v>-769300</v>
          </cell>
          <cell r="K1808">
            <v>0</v>
          </cell>
          <cell r="L1808">
            <v>0</v>
          </cell>
          <cell r="M1808">
            <v>0</v>
          </cell>
        </row>
        <row r="1809">
          <cell r="H1809">
            <v>39282400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</row>
        <row r="1810">
          <cell r="H1810">
            <v>49282400</v>
          </cell>
          <cell r="I1810">
            <v>-116403.14</v>
          </cell>
          <cell r="J1810">
            <v>-116403.14</v>
          </cell>
          <cell r="K1810">
            <v>0</v>
          </cell>
          <cell r="L1810">
            <v>0</v>
          </cell>
          <cell r="M1810">
            <v>0</v>
          </cell>
        </row>
        <row r="1811">
          <cell r="H1811">
            <v>59282400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</row>
        <row r="1812">
          <cell r="H1812">
            <v>39282900</v>
          </cell>
          <cell r="I1812">
            <v>-1761777.33</v>
          </cell>
          <cell r="J1812">
            <v>-1761777.33</v>
          </cell>
          <cell r="K1812">
            <v>0</v>
          </cell>
          <cell r="L1812">
            <v>0</v>
          </cell>
          <cell r="M1812">
            <v>0</v>
          </cell>
        </row>
        <row r="1813">
          <cell r="H1813">
            <v>49282900</v>
          </cell>
          <cell r="I1813">
            <v>-1722658.21</v>
          </cell>
          <cell r="J1813">
            <v>-1722658.21</v>
          </cell>
          <cell r="K1813">
            <v>0</v>
          </cell>
          <cell r="L1813">
            <v>0</v>
          </cell>
          <cell r="M1813">
            <v>0</v>
          </cell>
        </row>
        <row r="1814">
          <cell r="H1814">
            <v>59282900</v>
          </cell>
          <cell r="I1814">
            <v>-1758517.33</v>
          </cell>
          <cell r="J1814">
            <v>-1758517.33</v>
          </cell>
          <cell r="K1814">
            <v>0</v>
          </cell>
          <cell r="L1814">
            <v>0</v>
          </cell>
          <cell r="M1814">
            <v>0</v>
          </cell>
        </row>
        <row r="1815">
          <cell r="H1815">
            <v>30303000</v>
          </cell>
          <cell r="I1815">
            <v>2386200.89</v>
          </cell>
          <cell r="J1815">
            <v>2233021.89</v>
          </cell>
          <cell r="K1815">
            <v>153179</v>
          </cell>
          <cell r="L1815">
            <v>0</v>
          </cell>
          <cell r="M1815">
            <v>0</v>
          </cell>
        </row>
        <row r="1816">
          <cell r="H1816">
            <v>40303000</v>
          </cell>
          <cell r="I1816">
            <v>2380872.12</v>
          </cell>
          <cell r="J1816">
            <v>2227693.12</v>
          </cell>
          <cell r="K1816">
            <v>153179</v>
          </cell>
          <cell r="L1816">
            <v>0</v>
          </cell>
          <cell r="M1816">
            <v>0</v>
          </cell>
        </row>
        <row r="1817">
          <cell r="H1817">
            <v>50303000</v>
          </cell>
          <cell r="I1817">
            <v>2386200.89</v>
          </cell>
          <cell r="J1817">
            <v>2233021.89</v>
          </cell>
          <cell r="K1817">
            <v>153179</v>
          </cell>
          <cell r="L1817">
            <v>0</v>
          </cell>
          <cell r="M1817">
            <v>0</v>
          </cell>
        </row>
        <row r="1818">
          <cell r="H1818">
            <v>30303100</v>
          </cell>
          <cell r="I1818">
            <v>945078.46</v>
          </cell>
          <cell r="J1818">
            <v>784991.05</v>
          </cell>
          <cell r="K1818">
            <v>160087.41</v>
          </cell>
          <cell r="L1818">
            <v>0</v>
          </cell>
          <cell r="M1818">
            <v>0</v>
          </cell>
        </row>
        <row r="1819">
          <cell r="H1819">
            <v>40303100</v>
          </cell>
          <cell r="I1819">
            <v>804753.33</v>
          </cell>
          <cell r="J1819">
            <v>780601.59</v>
          </cell>
          <cell r="K1819">
            <v>24151.74</v>
          </cell>
          <cell r="L1819">
            <v>0</v>
          </cell>
          <cell r="M1819">
            <v>0</v>
          </cell>
        </row>
        <row r="1820">
          <cell r="H1820">
            <v>50303100</v>
          </cell>
          <cell r="I1820">
            <v>969853.99</v>
          </cell>
          <cell r="J1820">
            <v>784921.67</v>
          </cell>
          <cell r="K1820">
            <v>184932.32</v>
          </cell>
          <cell r="L1820">
            <v>0</v>
          </cell>
          <cell r="M1820">
            <v>0</v>
          </cell>
        </row>
        <row r="1821">
          <cell r="H1821">
            <v>30303110</v>
          </cell>
          <cell r="I1821">
            <v>256845.99</v>
          </cell>
          <cell r="J1821">
            <v>256845.99</v>
          </cell>
          <cell r="K1821">
            <v>0</v>
          </cell>
          <cell r="L1821">
            <v>0</v>
          </cell>
          <cell r="M1821">
            <v>0</v>
          </cell>
        </row>
        <row r="1822">
          <cell r="H1822">
            <v>40303110</v>
          </cell>
          <cell r="I1822">
            <v>680873.37</v>
          </cell>
          <cell r="J1822">
            <v>680873.37</v>
          </cell>
          <cell r="K1822">
            <v>0</v>
          </cell>
          <cell r="L1822">
            <v>0</v>
          </cell>
          <cell r="M1822">
            <v>0</v>
          </cell>
        </row>
        <row r="1823">
          <cell r="H1823">
            <v>50303110</v>
          </cell>
          <cell r="I1823">
            <v>404602.15</v>
          </cell>
          <cell r="J1823">
            <v>404602.15</v>
          </cell>
          <cell r="K1823">
            <v>0</v>
          </cell>
          <cell r="L1823">
            <v>0</v>
          </cell>
          <cell r="M1823">
            <v>0</v>
          </cell>
        </row>
        <row r="1824">
          <cell r="H1824">
            <v>30335200</v>
          </cell>
          <cell r="I1824">
            <v>38667.160000000003</v>
          </cell>
          <cell r="J1824">
            <v>38667.160000000003</v>
          </cell>
          <cell r="K1824">
            <v>0</v>
          </cell>
          <cell r="L1824">
            <v>0</v>
          </cell>
          <cell r="M1824">
            <v>0</v>
          </cell>
        </row>
        <row r="1825">
          <cell r="H1825">
            <v>40335200</v>
          </cell>
          <cell r="I1825">
            <v>38667.160000000003</v>
          </cell>
          <cell r="J1825">
            <v>38667.160000000003</v>
          </cell>
          <cell r="K1825">
            <v>0</v>
          </cell>
          <cell r="L1825">
            <v>0</v>
          </cell>
          <cell r="M1825">
            <v>0</v>
          </cell>
        </row>
        <row r="1826">
          <cell r="H1826">
            <v>50335200</v>
          </cell>
          <cell r="I1826">
            <v>38667.160000000003</v>
          </cell>
          <cell r="J1826">
            <v>38667.160000000003</v>
          </cell>
          <cell r="K1826">
            <v>0</v>
          </cell>
          <cell r="L1826">
            <v>0</v>
          </cell>
          <cell r="M1826">
            <v>0</v>
          </cell>
        </row>
        <row r="1827">
          <cell r="H1827">
            <v>30340200</v>
          </cell>
          <cell r="I1827">
            <v>905167.67</v>
          </cell>
          <cell r="J1827">
            <v>905167.67</v>
          </cell>
          <cell r="K1827">
            <v>0</v>
          </cell>
          <cell r="L1827">
            <v>0</v>
          </cell>
          <cell r="M1827">
            <v>0</v>
          </cell>
        </row>
        <row r="1828">
          <cell r="H1828">
            <v>40340200</v>
          </cell>
          <cell r="I1828">
            <v>878049.42</v>
          </cell>
          <cell r="J1828">
            <v>878049.42</v>
          </cell>
          <cell r="K1828">
            <v>0</v>
          </cell>
          <cell r="L1828">
            <v>0</v>
          </cell>
          <cell r="M1828">
            <v>0</v>
          </cell>
        </row>
        <row r="1829">
          <cell r="H1829">
            <v>50340200</v>
          </cell>
          <cell r="I1829">
            <v>889392.55</v>
          </cell>
          <cell r="J1829">
            <v>889392.55</v>
          </cell>
          <cell r="K1829">
            <v>0</v>
          </cell>
          <cell r="L1829">
            <v>0</v>
          </cell>
          <cell r="M1829">
            <v>0</v>
          </cell>
        </row>
        <row r="1830">
          <cell r="H1830">
            <v>30350300</v>
          </cell>
          <cell r="I1830">
            <v>1487565.91</v>
          </cell>
          <cell r="J1830">
            <v>1487565.91</v>
          </cell>
          <cell r="K1830">
            <v>0</v>
          </cell>
          <cell r="L1830">
            <v>0</v>
          </cell>
          <cell r="M1830">
            <v>0</v>
          </cell>
        </row>
        <row r="1831">
          <cell r="H1831">
            <v>40350300</v>
          </cell>
          <cell r="I1831">
            <v>1487565.91</v>
          </cell>
          <cell r="J1831">
            <v>1487565.91</v>
          </cell>
          <cell r="K1831">
            <v>0</v>
          </cell>
          <cell r="L1831">
            <v>0</v>
          </cell>
          <cell r="M1831">
            <v>0</v>
          </cell>
        </row>
        <row r="1832">
          <cell r="H1832">
            <v>50350300</v>
          </cell>
          <cell r="I1832">
            <v>1487565.91</v>
          </cell>
          <cell r="J1832">
            <v>1487565.91</v>
          </cell>
          <cell r="K1832">
            <v>0</v>
          </cell>
          <cell r="L1832">
            <v>0</v>
          </cell>
          <cell r="M1832">
            <v>0</v>
          </cell>
        </row>
        <row r="1833">
          <cell r="H1833">
            <v>30360200</v>
          </cell>
          <cell r="I1833">
            <v>4395964.55</v>
          </cell>
          <cell r="J1833">
            <v>0</v>
          </cell>
          <cell r="K1833">
            <v>3340937.95</v>
          </cell>
          <cell r="L1833">
            <v>1055026.6000000001</v>
          </cell>
          <cell r="M1833">
            <v>0</v>
          </cell>
        </row>
        <row r="1834">
          <cell r="H1834">
            <v>40360200</v>
          </cell>
          <cell r="I1834">
            <v>4289417.71</v>
          </cell>
          <cell r="J1834">
            <v>0</v>
          </cell>
          <cell r="K1834">
            <v>3321680.38</v>
          </cell>
          <cell r="L1834">
            <v>967737.33</v>
          </cell>
          <cell r="M1834">
            <v>0</v>
          </cell>
        </row>
        <row r="1835">
          <cell r="H1835">
            <v>50360200</v>
          </cell>
          <cell r="I1835">
            <v>4344717.6500000004</v>
          </cell>
          <cell r="J1835">
            <v>0</v>
          </cell>
          <cell r="K1835">
            <v>3335438.55</v>
          </cell>
          <cell r="L1835">
            <v>1009279.1</v>
          </cell>
          <cell r="M1835">
            <v>0</v>
          </cell>
        </row>
        <row r="1836">
          <cell r="H1836">
            <v>30360400</v>
          </cell>
          <cell r="I1836">
            <v>1668116.85</v>
          </cell>
          <cell r="J1836">
            <v>0</v>
          </cell>
          <cell r="K1836">
            <v>58251.77</v>
          </cell>
          <cell r="L1836">
            <v>1609865.08</v>
          </cell>
          <cell r="M1836">
            <v>0</v>
          </cell>
        </row>
        <row r="1837">
          <cell r="H1837">
            <v>40360400</v>
          </cell>
          <cell r="I1837">
            <v>368649.84</v>
          </cell>
          <cell r="J1837">
            <v>0</v>
          </cell>
          <cell r="K1837">
            <v>58251.77</v>
          </cell>
          <cell r="L1837">
            <v>310398.07</v>
          </cell>
          <cell r="M1837">
            <v>0</v>
          </cell>
        </row>
        <row r="1838">
          <cell r="H1838">
            <v>50360400</v>
          </cell>
          <cell r="I1838">
            <v>1346908.23</v>
          </cell>
          <cell r="J1838">
            <v>0</v>
          </cell>
          <cell r="K1838">
            <v>58251.77</v>
          </cell>
          <cell r="L1838">
            <v>1288656.46</v>
          </cell>
          <cell r="M1838">
            <v>0</v>
          </cell>
        </row>
        <row r="1839">
          <cell r="H1839">
            <v>31303000</v>
          </cell>
          <cell r="I1839">
            <v>1138289.8799999999</v>
          </cell>
          <cell r="J1839">
            <v>0</v>
          </cell>
          <cell r="K1839">
            <v>969840.31</v>
          </cell>
          <cell r="L1839">
            <v>168449.57</v>
          </cell>
          <cell r="M1839">
            <v>0</v>
          </cell>
        </row>
        <row r="1840">
          <cell r="H1840">
            <v>41303000</v>
          </cell>
          <cell r="I1840">
            <v>872590.48</v>
          </cell>
          <cell r="J1840">
            <v>0</v>
          </cell>
          <cell r="K1840">
            <v>704140.91</v>
          </cell>
          <cell r="L1840">
            <v>168449.57</v>
          </cell>
          <cell r="M1840">
            <v>0</v>
          </cell>
        </row>
        <row r="1841">
          <cell r="H1841">
            <v>51303000</v>
          </cell>
          <cell r="I1841">
            <v>1135531.56</v>
          </cell>
          <cell r="J1841">
            <v>0</v>
          </cell>
          <cell r="K1841">
            <v>967081.99</v>
          </cell>
          <cell r="L1841">
            <v>168449.57</v>
          </cell>
          <cell r="M1841">
            <v>0</v>
          </cell>
        </row>
        <row r="1842">
          <cell r="H1842">
            <v>31303110</v>
          </cell>
          <cell r="I1842">
            <v>19337.45</v>
          </cell>
          <cell r="J1842">
            <v>19337.45</v>
          </cell>
          <cell r="K1842">
            <v>0</v>
          </cell>
          <cell r="L1842">
            <v>0</v>
          </cell>
          <cell r="M1842">
            <v>0</v>
          </cell>
        </row>
        <row r="1843">
          <cell r="H1843">
            <v>41303110</v>
          </cell>
          <cell r="I1843">
            <v>19003.02</v>
          </cell>
          <cell r="J1843">
            <v>19003.02</v>
          </cell>
          <cell r="K1843">
            <v>0</v>
          </cell>
          <cell r="L1843">
            <v>0</v>
          </cell>
          <cell r="M1843">
            <v>0</v>
          </cell>
        </row>
        <row r="1844">
          <cell r="H1844">
            <v>51303110</v>
          </cell>
          <cell r="I1844">
            <v>19337.45</v>
          </cell>
          <cell r="J1844">
            <v>19337.45</v>
          </cell>
          <cell r="K1844">
            <v>0</v>
          </cell>
          <cell r="L1844">
            <v>0</v>
          </cell>
          <cell r="M1844">
            <v>0</v>
          </cell>
        </row>
        <row r="1845">
          <cell r="H1845">
            <v>31350100</v>
          </cell>
          <cell r="I1845">
            <v>412963.38</v>
          </cell>
          <cell r="J1845">
            <v>412963.38</v>
          </cell>
          <cell r="K1845">
            <v>0</v>
          </cell>
          <cell r="L1845">
            <v>0</v>
          </cell>
          <cell r="M1845">
            <v>0</v>
          </cell>
        </row>
        <row r="1846">
          <cell r="H1846">
            <v>41350100</v>
          </cell>
          <cell r="I1846">
            <v>412963.38</v>
          </cell>
          <cell r="J1846">
            <v>412963.38</v>
          </cell>
          <cell r="K1846">
            <v>0</v>
          </cell>
          <cell r="L1846">
            <v>0</v>
          </cell>
          <cell r="M1846">
            <v>0</v>
          </cell>
        </row>
        <row r="1847">
          <cell r="H1847">
            <v>51350100</v>
          </cell>
          <cell r="I1847">
            <v>412963.38</v>
          </cell>
          <cell r="J1847">
            <v>412963.38</v>
          </cell>
          <cell r="K1847">
            <v>0</v>
          </cell>
          <cell r="L1847">
            <v>0</v>
          </cell>
          <cell r="M1847">
            <v>0</v>
          </cell>
        </row>
        <row r="1848">
          <cell r="H1848">
            <v>31350200</v>
          </cell>
          <cell r="I1848">
            <v>59811.72</v>
          </cell>
          <cell r="J1848">
            <v>59811.72</v>
          </cell>
          <cell r="K1848">
            <v>0</v>
          </cell>
          <cell r="L1848">
            <v>0</v>
          </cell>
          <cell r="M1848">
            <v>0</v>
          </cell>
        </row>
        <row r="1849">
          <cell r="H1849">
            <v>41350200</v>
          </cell>
          <cell r="I1849">
            <v>59811.72</v>
          </cell>
          <cell r="J1849">
            <v>59811.72</v>
          </cell>
          <cell r="K1849">
            <v>0</v>
          </cell>
          <cell r="L1849">
            <v>0</v>
          </cell>
          <cell r="M1849">
            <v>0</v>
          </cell>
        </row>
        <row r="1850">
          <cell r="H1850">
            <v>51350200</v>
          </cell>
          <cell r="I1850">
            <v>59811.72</v>
          </cell>
          <cell r="J1850">
            <v>59811.72</v>
          </cell>
          <cell r="K1850">
            <v>0</v>
          </cell>
          <cell r="L1850">
            <v>0</v>
          </cell>
          <cell r="M1850">
            <v>0</v>
          </cell>
        </row>
        <row r="1851">
          <cell r="H1851">
            <v>31351100</v>
          </cell>
          <cell r="I1851">
            <v>793767.13</v>
          </cell>
          <cell r="J1851">
            <v>793767.13</v>
          </cell>
          <cell r="K1851">
            <v>0</v>
          </cell>
          <cell r="L1851">
            <v>0</v>
          </cell>
          <cell r="M1851">
            <v>0</v>
          </cell>
        </row>
        <row r="1852">
          <cell r="H1852">
            <v>41351100</v>
          </cell>
          <cell r="I1852">
            <v>788269.41</v>
          </cell>
          <cell r="J1852">
            <v>788269.41</v>
          </cell>
          <cell r="K1852">
            <v>0</v>
          </cell>
          <cell r="L1852">
            <v>0</v>
          </cell>
          <cell r="M1852">
            <v>0</v>
          </cell>
        </row>
        <row r="1853">
          <cell r="H1853">
            <v>51351100</v>
          </cell>
          <cell r="I1853">
            <v>793767.13</v>
          </cell>
          <cell r="J1853">
            <v>793767.13</v>
          </cell>
          <cell r="K1853">
            <v>0</v>
          </cell>
          <cell r="L1853">
            <v>0</v>
          </cell>
          <cell r="M1853">
            <v>0</v>
          </cell>
        </row>
        <row r="1854">
          <cell r="H1854">
            <v>31351200</v>
          </cell>
          <cell r="I1854">
            <v>282549.34000000003</v>
          </cell>
          <cell r="J1854">
            <v>282549.34000000003</v>
          </cell>
          <cell r="K1854">
            <v>0</v>
          </cell>
          <cell r="L1854">
            <v>0</v>
          </cell>
          <cell r="M1854">
            <v>0</v>
          </cell>
        </row>
        <row r="1855">
          <cell r="H1855">
            <v>41351200</v>
          </cell>
          <cell r="I1855">
            <v>282549.34000000003</v>
          </cell>
          <cell r="J1855">
            <v>282549.34000000003</v>
          </cell>
          <cell r="K1855">
            <v>0</v>
          </cell>
          <cell r="L1855">
            <v>0</v>
          </cell>
          <cell r="M1855">
            <v>0</v>
          </cell>
        </row>
        <row r="1856">
          <cell r="H1856">
            <v>51351200</v>
          </cell>
          <cell r="I1856">
            <v>282549.34000000003</v>
          </cell>
          <cell r="J1856">
            <v>282549.34000000003</v>
          </cell>
          <cell r="K1856">
            <v>0</v>
          </cell>
          <cell r="L1856">
            <v>0</v>
          </cell>
          <cell r="M1856">
            <v>0</v>
          </cell>
        </row>
        <row r="1857">
          <cell r="H1857">
            <v>31351300</v>
          </cell>
          <cell r="I1857">
            <v>52850.07</v>
          </cell>
          <cell r="J1857">
            <v>52850.07</v>
          </cell>
          <cell r="K1857">
            <v>0</v>
          </cell>
          <cell r="L1857">
            <v>0</v>
          </cell>
          <cell r="M1857">
            <v>0</v>
          </cell>
        </row>
        <row r="1858">
          <cell r="H1858">
            <v>41351300</v>
          </cell>
          <cell r="I1858">
            <v>52850.07</v>
          </cell>
          <cell r="J1858">
            <v>52850.07</v>
          </cell>
          <cell r="K1858">
            <v>0</v>
          </cell>
          <cell r="L1858">
            <v>0</v>
          </cell>
          <cell r="M1858">
            <v>0</v>
          </cell>
        </row>
        <row r="1859">
          <cell r="H1859">
            <v>51351300</v>
          </cell>
          <cell r="I1859">
            <v>52850.07</v>
          </cell>
          <cell r="J1859">
            <v>52850.07</v>
          </cell>
          <cell r="K1859">
            <v>0</v>
          </cell>
          <cell r="L1859">
            <v>0</v>
          </cell>
          <cell r="M1859">
            <v>0</v>
          </cell>
        </row>
        <row r="1860">
          <cell r="H1860">
            <v>31351400</v>
          </cell>
          <cell r="I1860">
            <v>110236.38</v>
          </cell>
          <cell r="J1860">
            <v>110236.38</v>
          </cell>
          <cell r="K1860">
            <v>0</v>
          </cell>
          <cell r="L1860">
            <v>0</v>
          </cell>
          <cell r="M1860">
            <v>0</v>
          </cell>
        </row>
        <row r="1861">
          <cell r="H1861">
            <v>41351400</v>
          </cell>
          <cell r="I1861">
            <v>105640.5</v>
          </cell>
          <cell r="J1861">
            <v>105640.5</v>
          </cell>
          <cell r="K1861">
            <v>0</v>
          </cell>
          <cell r="L1861">
            <v>0</v>
          </cell>
          <cell r="M1861">
            <v>0</v>
          </cell>
        </row>
        <row r="1862">
          <cell r="H1862">
            <v>51351400</v>
          </cell>
          <cell r="I1862">
            <v>107838.53</v>
          </cell>
          <cell r="J1862">
            <v>107838.53</v>
          </cell>
          <cell r="K1862">
            <v>0</v>
          </cell>
          <cell r="L1862">
            <v>0</v>
          </cell>
          <cell r="M1862">
            <v>0</v>
          </cell>
        </row>
        <row r="1863">
          <cell r="H1863">
            <v>31353000</v>
          </cell>
          <cell r="I1863">
            <v>1044477.12</v>
          </cell>
          <cell r="J1863">
            <v>1044477.12</v>
          </cell>
          <cell r="K1863">
            <v>0</v>
          </cell>
          <cell r="L1863">
            <v>0</v>
          </cell>
          <cell r="M1863">
            <v>0</v>
          </cell>
        </row>
        <row r="1864">
          <cell r="H1864">
            <v>41353000</v>
          </cell>
          <cell r="I1864">
            <v>1050333.46</v>
          </cell>
          <cell r="J1864">
            <v>1050333.46</v>
          </cell>
          <cell r="K1864">
            <v>0</v>
          </cell>
          <cell r="L1864">
            <v>0</v>
          </cell>
          <cell r="M1864">
            <v>0</v>
          </cell>
        </row>
        <row r="1865">
          <cell r="H1865">
            <v>51353000</v>
          </cell>
          <cell r="I1865">
            <v>1044477.12</v>
          </cell>
          <cell r="J1865">
            <v>1044477.12</v>
          </cell>
          <cell r="K1865">
            <v>0</v>
          </cell>
          <cell r="L1865">
            <v>0</v>
          </cell>
          <cell r="M1865">
            <v>0</v>
          </cell>
        </row>
        <row r="1866">
          <cell r="H1866">
            <v>31354000</v>
          </cell>
          <cell r="I1866">
            <v>11227511.130000001</v>
          </cell>
          <cell r="J1866">
            <v>11227511.130000001</v>
          </cell>
          <cell r="K1866">
            <v>0</v>
          </cell>
          <cell r="L1866">
            <v>0</v>
          </cell>
          <cell r="M1866">
            <v>0</v>
          </cell>
        </row>
        <row r="1867">
          <cell r="H1867">
            <v>41354000</v>
          </cell>
          <cell r="I1867">
            <v>11211351.02</v>
          </cell>
          <cell r="J1867">
            <v>11211351.02</v>
          </cell>
          <cell r="K1867">
            <v>0</v>
          </cell>
          <cell r="L1867">
            <v>0</v>
          </cell>
          <cell r="M1867">
            <v>0</v>
          </cell>
        </row>
        <row r="1868">
          <cell r="H1868">
            <v>51354000</v>
          </cell>
          <cell r="I1868">
            <v>11224344.710000001</v>
          </cell>
          <cell r="J1868">
            <v>11224344.710000001</v>
          </cell>
          <cell r="K1868">
            <v>0</v>
          </cell>
          <cell r="L1868">
            <v>0</v>
          </cell>
          <cell r="M1868">
            <v>0</v>
          </cell>
        </row>
        <row r="1869">
          <cell r="H1869">
            <v>31357000</v>
          </cell>
          <cell r="I1869">
            <v>1453687.75</v>
          </cell>
          <cell r="J1869">
            <v>1453687.75</v>
          </cell>
          <cell r="K1869">
            <v>0</v>
          </cell>
          <cell r="L1869">
            <v>0</v>
          </cell>
          <cell r="M1869">
            <v>0</v>
          </cell>
        </row>
        <row r="1870">
          <cell r="H1870">
            <v>41357000</v>
          </cell>
          <cell r="I1870">
            <v>1456063.97</v>
          </cell>
          <cell r="J1870">
            <v>1456063.97</v>
          </cell>
          <cell r="K1870">
            <v>0</v>
          </cell>
          <cell r="L1870">
            <v>0</v>
          </cell>
          <cell r="M1870">
            <v>0</v>
          </cell>
        </row>
        <row r="1871">
          <cell r="H1871">
            <v>51357000</v>
          </cell>
          <cell r="I1871">
            <v>1453687.75</v>
          </cell>
          <cell r="J1871">
            <v>1453687.75</v>
          </cell>
          <cell r="K1871">
            <v>0</v>
          </cell>
          <cell r="L1871">
            <v>0</v>
          </cell>
          <cell r="M1871">
            <v>0</v>
          </cell>
        </row>
        <row r="1872">
          <cell r="H1872">
            <v>31374200</v>
          </cell>
          <cell r="I1872">
            <v>84969.27</v>
          </cell>
          <cell r="J1872">
            <v>0</v>
          </cell>
          <cell r="K1872">
            <v>60299.62</v>
          </cell>
          <cell r="L1872">
            <v>24669.65</v>
          </cell>
          <cell r="M1872">
            <v>0</v>
          </cell>
        </row>
        <row r="1873">
          <cell r="H1873">
            <v>41374200</v>
          </cell>
          <cell r="I1873">
            <v>84969.27</v>
          </cell>
          <cell r="J1873">
            <v>0</v>
          </cell>
          <cell r="K1873">
            <v>60299.62</v>
          </cell>
          <cell r="L1873">
            <v>24669.65</v>
          </cell>
          <cell r="M1873">
            <v>0</v>
          </cell>
        </row>
        <row r="1874">
          <cell r="H1874">
            <v>51374200</v>
          </cell>
          <cell r="I1874">
            <v>84969.27</v>
          </cell>
          <cell r="J1874">
            <v>0</v>
          </cell>
          <cell r="K1874">
            <v>60299.62</v>
          </cell>
          <cell r="L1874">
            <v>24669.65</v>
          </cell>
          <cell r="M1874">
            <v>0</v>
          </cell>
        </row>
        <row r="1875">
          <cell r="H1875">
            <v>31374400</v>
          </cell>
          <cell r="I1875">
            <v>64232.41</v>
          </cell>
          <cell r="J1875">
            <v>0</v>
          </cell>
          <cell r="K1875">
            <v>1097.5</v>
          </cell>
          <cell r="L1875">
            <v>63134.91</v>
          </cell>
          <cell r="M1875">
            <v>0</v>
          </cell>
        </row>
        <row r="1876">
          <cell r="H1876">
            <v>41374400</v>
          </cell>
          <cell r="I1876">
            <v>64232.41</v>
          </cell>
          <cell r="J1876">
            <v>0</v>
          </cell>
          <cell r="K1876">
            <v>1097.5</v>
          </cell>
          <cell r="L1876">
            <v>63134.91</v>
          </cell>
          <cell r="M1876">
            <v>0</v>
          </cell>
        </row>
        <row r="1877">
          <cell r="H1877">
            <v>51374400</v>
          </cell>
          <cell r="I1877">
            <v>64232.41</v>
          </cell>
          <cell r="J1877">
            <v>0</v>
          </cell>
          <cell r="K1877">
            <v>1097.5</v>
          </cell>
          <cell r="L1877">
            <v>63134.91</v>
          </cell>
          <cell r="M1877">
            <v>0</v>
          </cell>
        </row>
        <row r="1878">
          <cell r="H1878">
            <v>32303000</v>
          </cell>
          <cell r="I1878">
            <v>410125.67</v>
          </cell>
          <cell r="J1878">
            <v>0</v>
          </cell>
          <cell r="K1878">
            <v>410125.67</v>
          </cell>
          <cell r="L1878">
            <v>0</v>
          </cell>
          <cell r="M1878">
            <v>0</v>
          </cell>
        </row>
        <row r="1879">
          <cell r="H1879">
            <v>42303000</v>
          </cell>
          <cell r="I1879">
            <v>410125.67</v>
          </cell>
          <cell r="J1879">
            <v>0</v>
          </cell>
          <cell r="K1879">
            <v>410125.67</v>
          </cell>
          <cell r="L1879">
            <v>0</v>
          </cell>
          <cell r="M1879">
            <v>0</v>
          </cell>
        </row>
        <row r="1880">
          <cell r="H1880">
            <v>52303000</v>
          </cell>
          <cell r="I1880">
            <v>410125.67</v>
          </cell>
          <cell r="J1880">
            <v>0</v>
          </cell>
          <cell r="K1880">
            <v>410125.67</v>
          </cell>
          <cell r="L1880">
            <v>0</v>
          </cell>
          <cell r="M1880">
            <v>0</v>
          </cell>
        </row>
        <row r="1881">
          <cell r="H1881">
            <v>32303100</v>
          </cell>
          <cell r="I1881">
            <v>46439.85</v>
          </cell>
          <cell r="J1881">
            <v>0</v>
          </cell>
          <cell r="K1881">
            <v>46439.85</v>
          </cell>
          <cell r="L1881">
            <v>0</v>
          </cell>
          <cell r="M1881">
            <v>0</v>
          </cell>
        </row>
        <row r="1882">
          <cell r="H1882">
            <v>42303100</v>
          </cell>
          <cell r="I1882">
            <v>46439.85</v>
          </cell>
          <cell r="J1882">
            <v>0</v>
          </cell>
          <cell r="K1882">
            <v>46439.85</v>
          </cell>
          <cell r="L1882">
            <v>0</v>
          </cell>
          <cell r="M1882">
            <v>0</v>
          </cell>
        </row>
        <row r="1883">
          <cell r="H1883">
            <v>52303100</v>
          </cell>
          <cell r="I1883">
            <v>46439.85</v>
          </cell>
          <cell r="J1883">
            <v>0</v>
          </cell>
          <cell r="K1883">
            <v>46439.85</v>
          </cell>
          <cell r="L1883">
            <v>0</v>
          </cell>
          <cell r="M1883">
            <v>0</v>
          </cell>
        </row>
        <row r="1884">
          <cell r="H1884">
            <v>32303110</v>
          </cell>
          <cell r="I1884">
            <v>1231.0899999999999</v>
          </cell>
          <cell r="J1884">
            <v>0</v>
          </cell>
          <cell r="K1884">
            <v>1231.0899999999999</v>
          </cell>
          <cell r="L1884">
            <v>0</v>
          </cell>
          <cell r="M1884">
            <v>0</v>
          </cell>
        </row>
        <row r="1885">
          <cell r="H1885">
            <v>42303110</v>
          </cell>
          <cell r="I1885">
            <v>1195.3699999999999</v>
          </cell>
          <cell r="J1885">
            <v>0</v>
          </cell>
          <cell r="K1885">
            <v>1195.3699999999999</v>
          </cell>
          <cell r="L1885">
            <v>0</v>
          </cell>
          <cell r="M1885">
            <v>0</v>
          </cell>
        </row>
        <row r="1886">
          <cell r="H1886">
            <v>52303110</v>
          </cell>
          <cell r="I1886">
            <v>1231.0899999999999</v>
          </cell>
          <cell r="J1886">
            <v>0</v>
          </cell>
          <cell r="K1886">
            <v>1231.0899999999999</v>
          </cell>
          <cell r="L1886">
            <v>0</v>
          </cell>
          <cell r="M1886">
            <v>0</v>
          </cell>
        </row>
        <row r="1887">
          <cell r="H1887">
            <v>32350100</v>
          </cell>
          <cell r="I1887">
            <v>117.33</v>
          </cell>
          <cell r="J1887">
            <v>0</v>
          </cell>
          <cell r="K1887">
            <v>117.33</v>
          </cell>
          <cell r="L1887">
            <v>0</v>
          </cell>
          <cell r="M1887">
            <v>0</v>
          </cell>
        </row>
        <row r="1888">
          <cell r="H1888">
            <v>42350100</v>
          </cell>
          <cell r="I1888">
            <v>117.33</v>
          </cell>
          <cell r="J1888">
            <v>0</v>
          </cell>
          <cell r="K1888">
            <v>117.33</v>
          </cell>
          <cell r="L1888">
            <v>0</v>
          </cell>
          <cell r="M1888">
            <v>0</v>
          </cell>
        </row>
        <row r="1889">
          <cell r="H1889">
            <v>52350100</v>
          </cell>
          <cell r="I1889">
            <v>117.33</v>
          </cell>
          <cell r="J1889">
            <v>0</v>
          </cell>
          <cell r="K1889">
            <v>117.33</v>
          </cell>
          <cell r="L1889">
            <v>0</v>
          </cell>
          <cell r="M1889">
            <v>0</v>
          </cell>
        </row>
        <row r="1890">
          <cell r="H1890">
            <v>32351200</v>
          </cell>
          <cell r="I1890">
            <v>1043.51</v>
          </cell>
          <cell r="J1890">
            <v>0</v>
          </cell>
          <cell r="K1890">
            <v>1043.51</v>
          </cell>
          <cell r="L1890">
            <v>0</v>
          </cell>
          <cell r="M1890">
            <v>0</v>
          </cell>
        </row>
        <row r="1891">
          <cell r="H1891">
            <v>42351200</v>
          </cell>
          <cell r="I1891">
            <v>1043.51</v>
          </cell>
          <cell r="J1891">
            <v>0</v>
          </cell>
          <cell r="K1891">
            <v>1043.51</v>
          </cell>
          <cell r="L1891">
            <v>0</v>
          </cell>
          <cell r="M1891">
            <v>0</v>
          </cell>
        </row>
        <row r="1892">
          <cell r="H1892">
            <v>52351200</v>
          </cell>
          <cell r="I1892">
            <v>1043.51</v>
          </cell>
          <cell r="J1892">
            <v>0</v>
          </cell>
          <cell r="K1892">
            <v>1043.51</v>
          </cell>
          <cell r="L1892">
            <v>0</v>
          </cell>
          <cell r="M1892">
            <v>0</v>
          </cell>
        </row>
        <row r="1893">
          <cell r="H1893">
            <v>32351400</v>
          </cell>
          <cell r="I1893">
            <v>11304.09</v>
          </cell>
          <cell r="J1893">
            <v>0</v>
          </cell>
          <cell r="K1893">
            <v>11304.09</v>
          </cell>
          <cell r="L1893">
            <v>0</v>
          </cell>
          <cell r="M1893">
            <v>0</v>
          </cell>
        </row>
        <row r="1894">
          <cell r="H1894">
            <v>42351400</v>
          </cell>
          <cell r="I1894">
            <v>10203.26</v>
          </cell>
          <cell r="J1894">
            <v>0</v>
          </cell>
          <cell r="K1894">
            <v>10203.26</v>
          </cell>
          <cell r="L1894">
            <v>0</v>
          </cell>
          <cell r="M1894">
            <v>0</v>
          </cell>
        </row>
        <row r="1895">
          <cell r="H1895">
            <v>52351400</v>
          </cell>
          <cell r="I1895">
            <v>11047.99</v>
          </cell>
          <cell r="J1895">
            <v>0</v>
          </cell>
          <cell r="K1895">
            <v>11047.99</v>
          </cell>
          <cell r="L1895">
            <v>0</v>
          </cell>
          <cell r="M1895">
            <v>0</v>
          </cell>
        </row>
        <row r="1896">
          <cell r="H1896">
            <v>32353000</v>
          </cell>
          <cell r="I1896">
            <v>62303.99</v>
          </cell>
          <cell r="J1896">
            <v>0</v>
          </cell>
          <cell r="K1896">
            <v>62303.99</v>
          </cell>
          <cell r="L1896">
            <v>0</v>
          </cell>
          <cell r="M1896">
            <v>0</v>
          </cell>
        </row>
        <row r="1897">
          <cell r="H1897">
            <v>42353000</v>
          </cell>
          <cell r="I1897">
            <v>62959.62</v>
          </cell>
          <cell r="J1897">
            <v>0</v>
          </cell>
          <cell r="K1897">
            <v>62959.62</v>
          </cell>
          <cell r="L1897">
            <v>0</v>
          </cell>
          <cell r="M1897">
            <v>0</v>
          </cell>
        </row>
        <row r="1898">
          <cell r="H1898">
            <v>52353000</v>
          </cell>
          <cell r="I1898">
            <v>62303.99</v>
          </cell>
          <cell r="J1898">
            <v>0</v>
          </cell>
          <cell r="K1898">
            <v>62303.99</v>
          </cell>
          <cell r="L1898">
            <v>0</v>
          </cell>
          <cell r="M1898">
            <v>0</v>
          </cell>
        </row>
        <row r="1899">
          <cell r="H1899">
            <v>32354000</v>
          </cell>
          <cell r="I1899">
            <v>2876673.76</v>
          </cell>
          <cell r="J1899">
            <v>0</v>
          </cell>
          <cell r="K1899">
            <v>2876673.76</v>
          </cell>
          <cell r="L1899">
            <v>0</v>
          </cell>
          <cell r="M1899">
            <v>0</v>
          </cell>
        </row>
        <row r="1900">
          <cell r="H1900">
            <v>42354000</v>
          </cell>
          <cell r="I1900">
            <v>2871393.26</v>
          </cell>
          <cell r="J1900">
            <v>0</v>
          </cell>
          <cell r="K1900">
            <v>2871393.26</v>
          </cell>
          <cell r="L1900">
            <v>0</v>
          </cell>
          <cell r="M1900">
            <v>0</v>
          </cell>
        </row>
        <row r="1901">
          <cell r="H1901">
            <v>52354000</v>
          </cell>
          <cell r="I1901">
            <v>2876325.88</v>
          </cell>
          <cell r="J1901">
            <v>0</v>
          </cell>
          <cell r="K1901">
            <v>2876325.88</v>
          </cell>
          <cell r="L1901">
            <v>0</v>
          </cell>
          <cell r="M1901">
            <v>0</v>
          </cell>
        </row>
        <row r="1902">
          <cell r="H1902">
            <v>32357000</v>
          </cell>
          <cell r="I1902">
            <v>4615.8500000000004</v>
          </cell>
          <cell r="J1902">
            <v>0</v>
          </cell>
          <cell r="K1902">
            <v>4615.8500000000004</v>
          </cell>
          <cell r="L1902">
            <v>0</v>
          </cell>
          <cell r="M1902">
            <v>0</v>
          </cell>
        </row>
        <row r="1903">
          <cell r="H1903">
            <v>42357000</v>
          </cell>
          <cell r="I1903">
            <v>4892.5200000000004</v>
          </cell>
          <cell r="J1903">
            <v>0</v>
          </cell>
          <cell r="K1903">
            <v>4892.5200000000004</v>
          </cell>
          <cell r="L1903">
            <v>0</v>
          </cell>
          <cell r="M1903">
            <v>0</v>
          </cell>
        </row>
        <row r="1904">
          <cell r="H1904">
            <v>52357000</v>
          </cell>
          <cell r="I1904">
            <v>4615.8500000000004</v>
          </cell>
          <cell r="J1904">
            <v>0</v>
          </cell>
          <cell r="K1904">
            <v>4615.8500000000004</v>
          </cell>
          <cell r="L1904">
            <v>0</v>
          </cell>
          <cell r="M1904">
            <v>0</v>
          </cell>
        </row>
        <row r="1905">
          <cell r="H1905">
            <v>32374200</v>
          </cell>
          <cell r="I1905">
            <v>17805.150000000001</v>
          </cell>
          <cell r="J1905">
            <v>0</v>
          </cell>
          <cell r="K1905">
            <v>17965.169999999998</v>
          </cell>
          <cell r="L1905">
            <v>-160.02000000000001</v>
          </cell>
          <cell r="M1905">
            <v>0</v>
          </cell>
        </row>
        <row r="1906">
          <cell r="H1906">
            <v>42374200</v>
          </cell>
          <cell r="I1906">
            <v>17805.150000000001</v>
          </cell>
          <cell r="J1906">
            <v>0</v>
          </cell>
          <cell r="K1906">
            <v>17965.169999999998</v>
          </cell>
          <cell r="L1906">
            <v>-160.02000000000001</v>
          </cell>
          <cell r="M1906">
            <v>0</v>
          </cell>
        </row>
        <row r="1907">
          <cell r="H1907">
            <v>52374200</v>
          </cell>
          <cell r="I1907">
            <v>17805.150000000001</v>
          </cell>
          <cell r="J1907">
            <v>0</v>
          </cell>
          <cell r="K1907">
            <v>17965.169999999998</v>
          </cell>
          <cell r="L1907">
            <v>-160.02000000000001</v>
          </cell>
          <cell r="M1907">
            <v>0</v>
          </cell>
        </row>
        <row r="1908">
          <cell r="H1908">
            <v>32374400</v>
          </cell>
          <cell r="I1908">
            <v>96478</v>
          </cell>
          <cell r="J1908">
            <v>0</v>
          </cell>
          <cell r="K1908">
            <v>96478</v>
          </cell>
          <cell r="L1908">
            <v>0</v>
          </cell>
          <cell r="M1908">
            <v>0</v>
          </cell>
        </row>
        <row r="1909">
          <cell r="H1909">
            <v>42374400</v>
          </cell>
          <cell r="I1909">
            <v>91992.57</v>
          </cell>
          <cell r="J1909">
            <v>0</v>
          </cell>
          <cell r="K1909">
            <v>91992.57</v>
          </cell>
          <cell r="L1909">
            <v>0</v>
          </cell>
          <cell r="M1909">
            <v>0</v>
          </cell>
        </row>
        <row r="1910">
          <cell r="H1910">
            <v>52374400</v>
          </cell>
          <cell r="I1910">
            <v>95553.22</v>
          </cell>
          <cell r="J1910">
            <v>0</v>
          </cell>
          <cell r="K1910">
            <v>95553.22</v>
          </cell>
          <cell r="L1910">
            <v>0</v>
          </cell>
          <cell r="M1910">
            <v>0</v>
          </cell>
        </row>
        <row r="1911">
          <cell r="H1911">
            <v>37303100</v>
          </cell>
          <cell r="I1911">
            <v>30482180.48</v>
          </cell>
          <cell r="J1911">
            <v>30482180.48</v>
          </cell>
          <cell r="K1911">
            <v>0</v>
          </cell>
          <cell r="L1911">
            <v>0</v>
          </cell>
          <cell r="M1911">
            <v>0</v>
          </cell>
        </row>
        <row r="1912">
          <cell r="H1912">
            <v>47303100</v>
          </cell>
          <cell r="I1912">
            <v>26486694.129999999</v>
          </cell>
          <cell r="J1912">
            <v>26486694.129999999</v>
          </cell>
          <cell r="K1912">
            <v>0</v>
          </cell>
          <cell r="L1912">
            <v>0</v>
          </cell>
          <cell r="M1912">
            <v>0</v>
          </cell>
        </row>
        <row r="1913">
          <cell r="H1913">
            <v>57303100</v>
          </cell>
          <cell r="I1913">
            <v>29810315.050000001</v>
          </cell>
          <cell r="J1913">
            <v>29810315.050000001</v>
          </cell>
          <cell r="K1913">
            <v>0</v>
          </cell>
          <cell r="L1913">
            <v>0</v>
          </cell>
          <cell r="M1913">
            <v>0</v>
          </cell>
        </row>
        <row r="1914">
          <cell r="H1914">
            <v>37303110</v>
          </cell>
          <cell r="I1914">
            <v>2412521.4700000002</v>
          </cell>
          <cell r="J1914">
            <v>2412521.4700000002</v>
          </cell>
          <cell r="K1914">
            <v>0</v>
          </cell>
          <cell r="L1914">
            <v>0</v>
          </cell>
          <cell r="M1914">
            <v>0</v>
          </cell>
        </row>
        <row r="1915">
          <cell r="H1915">
            <v>47303110</v>
          </cell>
          <cell r="I1915">
            <v>8543349.3399999999</v>
          </cell>
          <cell r="J1915">
            <v>8543349.3399999999</v>
          </cell>
          <cell r="K1915">
            <v>0</v>
          </cell>
          <cell r="L1915">
            <v>0</v>
          </cell>
          <cell r="M1915">
            <v>0</v>
          </cell>
        </row>
        <row r="1916">
          <cell r="H1916">
            <v>57303110</v>
          </cell>
          <cell r="I1916">
            <v>5293504.63</v>
          </cell>
          <cell r="J1916">
            <v>5293504.63</v>
          </cell>
          <cell r="K1916">
            <v>0</v>
          </cell>
          <cell r="L1916">
            <v>0</v>
          </cell>
          <cell r="M1916">
            <v>0</v>
          </cell>
        </row>
        <row r="1917">
          <cell r="H1917">
            <v>38303100</v>
          </cell>
          <cell r="I1917">
            <v>1147057.3899999999</v>
          </cell>
          <cell r="J1917">
            <v>1147057.3899999999</v>
          </cell>
          <cell r="K1917">
            <v>0</v>
          </cell>
          <cell r="L1917">
            <v>0</v>
          </cell>
          <cell r="M1917">
            <v>0</v>
          </cell>
        </row>
        <row r="1918">
          <cell r="H1918">
            <v>48303100</v>
          </cell>
          <cell r="I1918">
            <v>700953.72</v>
          </cell>
          <cell r="J1918">
            <v>700953.72</v>
          </cell>
          <cell r="K1918">
            <v>0</v>
          </cell>
          <cell r="L1918">
            <v>0</v>
          </cell>
          <cell r="M1918">
            <v>0</v>
          </cell>
        </row>
        <row r="1919">
          <cell r="H1919">
            <v>58303100</v>
          </cell>
          <cell r="I1919">
            <v>1147057.3899999999</v>
          </cell>
          <cell r="J1919">
            <v>1147057.3899999999</v>
          </cell>
          <cell r="K1919">
            <v>0</v>
          </cell>
          <cell r="L1919">
            <v>0</v>
          </cell>
          <cell r="M1919">
            <v>0</v>
          </cell>
        </row>
        <row r="1920">
          <cell r="H1920">
            <v>38303110</v>
          </cell>
          <cell r="I1920">
            <v>89628.41</v>
          </cell>
          <cell r="J1920">
            <v>89628.41</v>
          </cell>
          <cell r="K1920">
            <v>0</v>
          </cell>
          <cell r="L1920">
            <v>0</v>
          </cell>
          <cell r="M1920">
            <v>0</v>
          </cell>
        </row>
        <row r="1921">
          <cell r="H1921">
            <v>48303110</v>
          </cell>
          <cell r="I1921">
            <v>505947.26</v>
          </cell>
          <cell r="J1921">
            <v>505947.26</v>
          </cell>
          <cell r="K1921">
            <v>0</v>
          </cell>
          <cell r="L1921">
            <v>0</v>
          </cell>
          <cell r="M1921">
            <v>0</v>
          </cell>
        </row>
        <row r="1922">
          <cell r="H1922">
            <v>58303110</v>
          </cell>
          <cell r="I1922">
            <v>258977.59</v>
          </cell>
          <cell r="J1922">
            <v>258977.59</v>
          </cell>
          <cell r="K1922">
            <v>0</v>
          </cell>
          <cell r="L1922">
            <v>0</v>
          </cell>
          <cell r="M1922">
            <v>0</v>
          </cell>
        </row>
        <row r="1923">
          <cell r="H1923">
            <v>39303000</v>
          </cell>
          <cell r="I1923">
            <v>194057.94</v>
          </cell>
          <cell r="J1923">
            <v>194057.94</v>
          </cell>
          <cell r="K1923">
            <v>0</v>
          </cell>
          <cell r="L1923">
            <v>0</v>
          </cell>
          <cell r="M1923">
            <v>0</v>
          </cell>
        </row>
        <row r="1924">
          <cell r="H1924">
            <v>49303000</v>
          </cell>
          <cell r="I1924">
            <v>194057.94</v>
          </cell>
          <cell r="J1924">
            <v>194057.94</v>
          </cell>
          <cell r="K1924">
            <v>0</v>
          </cell>
          <cell r="L1924">
            <v>0</v>
          </cell>
          <cell r="M1924">
            <v>0</v>
          </cell>
        </row>
        <row r="1925">
          <cell r="H1925">
            <v>59303000</v>
          </cell>
          <cell r="I1925">
            <v>194057.94</v>
          </cell>
          <cell r="J1925">
            <v>194057.94</v>
          </cell>
          <cell r="K1925">
            <v>0</v>
          </cell>
          <cell r="L1925">
            <v>0</v>
          </cell>
          <cell r="M1925">
            <v>0</v>
          </cell>
        </row>
        <row r="1926">
          <cell r="H1926" t="str">
            <v>30108X01</v>
          </cell>
          <cell r="I1926">
            <v>-262502474.28</v>
          </cell>
          <cell r="J1926">
            <v>-262502474.28</v>
          </cell>
          <cell r="K1926">
            <v>0</v>
          </cell>
          <cell r="L1926">
            <v>0</v>
          </cell>
          <cell r="M1926">
            <v>0</v>
          </cell>
        </row>
        <row r="1927">
          <cell r="H1927" t="str">
            <v>40108X01</v>
          </cell>
          <cell r="I1927">
            <v>-257601497.90000001</v>
          </cell>
          <cell r="J1927">
            <v>-257601497.90000001</v>
          </cell>
          <cell r="K1927">
            <v>0</v>
          </cell>
          <cell r="L1927">
            <v>0</v>
          </cell>
          <cell r="M1927">
            <v>0</v>
          </cell>
        </row>
        <row r="1928">
          <cell r="H1928" t="str">
            <v>50108X01</v>
          </cell>
          <cell r="I1928">
            <v>-262121531.75999999</v>
          </cell>
          <cell r="J1928">
            <v>-262121531.75999999</v>
          </cell>
          <cell r="K1928">
            <v>0</v>
          </cell>
          <cell r="L1928">
            <v>0</v>
          </cell>
          <cell r="M1928">
            <v>0</v>
          </cell>
        </row>
        <row r="1929">
          <cell r="H1929" t="str">
            <v>30108X02</v>
          </cell>
          <cell r="I1929">
            <v>-102529733.29000001</v>
          </cell>
          <cell r="J1929">
            <v>-102529733.29000001</v>
          </cell>
          <cell r="K1929">
            <v>0</v>
          </cell>
          <cell r="L1929">
            <v>0</v>
          </cell>
          <cell r="M1929">
            <v>0</v>
          </cell>
        </row>
        <row r="1930">
          <cell r="H1930" t="str">
            <v>40108X02</v>
          </cell>
          <cell r="I1930">
            <v>-101579206.53</v>
          </cell>
          <cell r="J1930">
            <v>-101579206.53</v>
          </cell>
          <cell r="K1930">
            <v>0</v>
          </cell>
          <cell r="L1930">
            <v>0</v>
          </cell>
          <cell r="M1930">
            <v>0</v>
          </cell>
        </row>
        <row r="1931">
          <cell r="H1931" t="str">
            <v>50108X02</v>
          </cell>
          <cell r="I1931">
            <v>-103863957.22</v>
          </cell>
          <cell r="J1931">
            <v>-103863957.22</v>
          </cell>
          <cell r="K1931">
            <v>0</v>
          </cell>
          <cell r="L1931">
            <v>0</v>
          </cell>
          <cell r="M1931">
            <v>0</v>
          </cell>
        </row>
        <row r="1932">
          <cell r="H1932" t="str">
            <v>30108X03</v>
          </cell>
          <cell r="I1932">
            <v>-63425012.369999997</v>
          </cell>
          <cell r="J1932">
            <v>-63425012.369999997</v>
          </cell>
          <cell r="K1932">
            <v>0</v>
          </cell>
          <cell r="L1932">
            <v>0</v>
          </cell>
          <cell r="M1932">
            <v>0</v>
          </cell>
        </row>
        <row r="1933">
          <cell r="H1933" t="str">
            <v>40108X03</v>
          </cell>
          <cell r="I1933">
            <v>-59035604.590000004</v>
          </cell>
          <cell r="J1933">
            <v>-59035604.590000004</v>
          </cell>
          <cell r="K1933">
            <v>0</v>
          </cell>
          <cell r="L1933">
            <v>0</v>
          </cell>
          <cell r="M1933">
            <v>0</v>
          </cell>
        </row>
        <row r="1934">
          <cell r="H1934" t="str">
            <v>50108X03</v>
          </cell>
          <cell r="I1934">
            <v>-63055547.060000002</v>
          </cell>
          <cell r="J1934">
            <v>-63055547.060000002</v>
          </cell>
          <cell r="K1934">
            <v>0</v>
          </cell>
          <cell r="L1934">
            <v>0</v>
          </cell>
          <cell r="M1934">
            <v>0</v>
          </cell>
        </row>
        <row r="1935">
          <cell r="H1935" t="str">
            <v>30108X04</v>
          </cell>
          <cell r="I1935">
            <v>-166031697.31999999</v>
          </cell>
          <cell r="J1935">
            <v>-166031697.31999999</v>
          </cell>
          <cell r="K1935">
            <v>0</v>
          </cell>
          <cell r="L1935">
            <v>0</v>
          </cell>
          <cell r="M1935">
            <v>0</v>
          </cell>
        </row>
        <row r="1936">
          <cell r="H1936" t="str">
            <v>40108X04</v>
          </cell>
          <cell r="I1936">
            <v>-162740108.47999999</v>
          </cell>
          <cell r="J1936">
            <v>-162740108.47999999</v>
          </cell>
          <cell r="K1936">
            <v>0</v>
          </cell>
          <cell r="L1936">
            <v>0</v>
          </cell>
          <cell r="M1936">
            <v>0</v>
          </cell>
        </row>
        <row r="1937">
          <cell r="H1937" t="str">
            <v>50108X04</v>
          </cell>
          <cell r="I1937">
            <v>-165870483.12</v>
          </cell>
          <cell r="J1937">
            <v>-165870483.12</v>
          </cell>
          <cell r="K1937">
            <v>0</v>
          </cell>
          <cell r="L1937">
            <v>0</v>
          </cell>
          <cell r="M1937">
            <v>0</v>
          </cell>
        </row>
        <row r="1938">
          <cell r="H1938" t="str">
            <v>30108X05</v>
          </cell>
          <cell r="I1938">
            <v>-328075405.66000003</v>
          </cell>
          <cell r="J1938">
            <v>-100515.68</v>
          </cell>
          <cell r="K1938">
            <v>-197192104.75</v>
          </cell>
          <cell r="L1938">
            <v>-130782785.23</v>
          </cell>
          <cell r="M1938">
            <v>0</v>
          </cell>
        </row>
        <row r="1939">
          <cell r="H1939" t="str">
            <v>40108X05</v>
          </cell>
          <cell r="I1939">
            <v>-318135765.13</v>
          </cell>
          <cell r="J1939">
            <v>-96617.06</v>
          </cell>
          <cell r="K1939">
            <v>-191703418.34999999</v>
          </cell>
          <cell r="L1939">
            <v>-126335729.72</v>
          </cell>
          <cell r="M1939">
            <v>0</v>
          </cell>
        </row>
        <row r="1940">
          <cell r="H1940" t="str">
            <v>50108X05</v>
          </cell>
          <cell r="I1940">
            <v>-327305982.06999999</v>
          </cell>
          <cell r="J1940">
            <v>-100190.8</v>
          </cell>
          <cell r="K1940">
            <v>-196762536.56999999</v>
          </cell>
          <cell r="L1940">
            <v>-130443254.7</v>
          </cell>
          <cell r="M1940">
            <v>0</v>
          </cell>
        </row>
        <row r="1941">
          <cell r="H1941" t="str">
            <v>30108X06</v>
          </cell>
          <cell r="I1941">
            <v>-39734063.799999997</v>
          </cell>
          <cell r="J1941">
            <v>-26349395.850000001</v>
          </cell>
          <cell r="K1941">
            <v>-8089569.6600000001</v>
          </cell>
          <cell r="L1941">
            <v>-5295098.29</v>
          </cell>
          <cell r="M1941">
            <v>0</v>
          </cell>
        </row>
        <row r="1942">
          <cell r="H1942" t="str">
            <v>40108X06</v>
          </cell>
          <cell r="I1942">
            <v>-39840502.329999998</v>
          </cell>
          <cell r="J1942">
            <v>-25827421.300000001</v>
          </cell>
          <cell r="K1942">
            <v>-8797738.2300000004</v>
          </cell>
          <cell r="L1942">
            <v>-5215342.8</v>
          </cell>
          <cell r="M1942">
            <v>0</v>
          </cell>
        </row>
        <row r="1943">
          <cell r="H1943" t="str">
            <v>50108X06</v>
          </cell>
          <cell r="I1943">
            <v>-39935081.759999998</v>
          </cell>
          <cell r="J1943">
            <v>-26354488.789999999</v>
          </cell>
          <cell r="K1943">
            <v>-8281940.9299999997</v>
          </cell>
          <cell r="L1943">
            <v>-5298652.04</v>
          </cell>
          <cell r="M1943">
            <v>0</v>
          </cell>
        </row>
        <row r="1944">
          <cell r="H1944" t="str">
            <v>30108X07</v>
          </cell>
          <cell r="I1944">
            <v>-5613242.8799999999</v>
          </cell>
          <cell r="J1944">
            <v>-3382628.92</v>
          </cell>
          <cell r="K1944">
            <v>-1515726.25</v>
          </cell>
          <cell r="L1944">
            <v>-714887.71</v>
          </cell>
          <cell r="M1944">
            <v>0</v>
          </cell>
        </row>
        <row r="1945">
          <cell r="H1945" t="str">
            <v>40108X07</v>
          </cell>
          <cell r="I1945">
            <v>-5709331.3799999999</v>
          </cell>
          <cell r="J1945">
            <v>-3317130.78</v>
          </cell>
          <cell r="K1945">
            <v>-1617315.95</v>
          </cell>
          <cell r="L1945">
            <v>-774884.65</v>
          </cell>
          <cell r="M1945">
            <v>0</v>
          </cell>
        </row>
        <row r="1946">
          <cell r="H1946" t="str">
            <v>50108X07</v>
          </cell>
          <cell r="I1946">
            <v>-5608889.4800000004</v>
          </cell>
          <cell r="J1946">
            <v>-3384459.21</v>
          </cell>
          <cell r="K1946">
            <v>-1509014.16</v>
          </cell>
          <cell r="L1946">
            <v>-715416.11</v>
          </cell>
          <cell r="M1946">
            <v>0</v>
          </cell>
        </row>
        <row r="1947">
          <cell r="H1947" t="str">
            <v>30111X20</v>
          </cell>
          <cell r="I1947">
            <v>-4661452.51</v>
          </cell>
          <cell r="J1947">
            <v>-4636089.01</v>
          </cell>
          <cell r="K1947">
            <v>-25363.5</v>
          </cell>
          <cell r="L1947">
            <v>0</v>
          </cell>
          <cell r="M1947">
            <v>0</v>
          </cell>
        </row>
        <row r="1948">
          <cell r="H1948" t="str">
            <v>40111X20</v>
          </cell>
          <cell r="I1948">
            <v>-4194728.18</v>
          </cell>
          <cell r="J1948">
            <v>-4179482.48</v>
          </cell>
          <cell r="K1948">
            <v>-15245.7</v>
          </cell>
          <cell r="L1948">
            <v>0</v>
          </cell>
          <cell r="M1948">
            <v>0</v>
          </cell>
        </row>
        <row r="1949">
          <cell r="H1949" t="str">
            <v>50111X20</v>
          </cell>
          <cell r="I1949">
            <v>-4622425.3</v>
          </cell>
          <cell r="J1949">
            <v>-4598030.41</v>
          </cell>
          <cell r="K1949">
            <v>-24394.89</v>
          </cell>
          <cell r="L1949">
            <v>0</v>
          </cell>
          <cell r="M1949">
            <v>0</v>
          </cell>
        </row>
        <row r="1950">
          <cell r="H1950" t="str">
            <v>30111X30</v>
          </cell>
          <cell r="I1950">
            <v>-682784.77</v>
          </cell>
          <cell r="J1950">
            <v>-666074.31000000006</v>
          </cell>
          <cell r="K1950">
            <v>-16710.46</v>
          </cell>
          <cell r="L1950">
            <v>0</v>
          </cell>
          <cell r="M1950">
            <v>0</v>
          </cell>
        </row>
        <row r="1951">
          <cell r="H1951" t="str">
            <v>40111X30</v>
          </cell>
          <cell r="I1951">
            <v>-633785.31000000006</v>
          </cell>
          <cell r="J1951">
            <v>-618467.39</v>
          </cell>
          <cell r="K1951">
            <v>-15317.92</v>
          </cell>
          <cell r="L1951">
            <v>0</v>
          </cell>
          <cell r="M1951">
            <v>0</v>
          </cell>
        </row>
        <row r="1952">
          <cell r="H1952" t="str">
            <v>50111X30</v>
          </cell>
          <cell r="I1952">
            <v>-678685.29</v>
          </cell>
          <cell r="J1952">
            <v>-662090.87</v>
          </cell>
          <cell r="K1952">
            <v>-16594.419999999998</v>
          </cell>
          <cell r="L1952">
            <v>0</v>
          </cell>
          <cell r="M1952">
            <v>0</v>
          </cell>
        </row>
        <row r="1953">
          <cell r="H1953" t="str">
            <v>30111X31</v>
          </cell>
          <cell r="I1953">
            <v>-545460.66</v>
          </cell>
          <cell r="J1953">
            <v>-541458.49</v>
          </cell>
          <cell r="K1953">
            <v>-4002.17</v>
          </cell>
          <cell r="L1953">
            <v>0</v>
          </cell>
          <cell r="M1953">
            <v>0</v>
          </cell>
        </row>
        <row r="1954">
          <cell r="H1954" t="str">
            <v>40111X31</v>
          </cell>
          <cell r="I1954">
            <v>-853755.23</v>
          </cell>
          <cell r="J1954">
            <v>-853442.8</v>
          </cell>
          <cell r="K1954">
            <v>-312.44</v>
          </cell>
          <cell r="L1954">
            <v>0</v>
          </cell>
          <cell r="M1954">
            <v>0</v>
          </cell>
        </row>
        <row r="1955">
          <cell r="H1955" t="str">
            <v>50111X31</v>
          </cell>
          <cell r="I1955">
            <v>-683416.02</v>
          </cell>
          <cell r="J1955">
            <v>-680540.87</v>
          </cell>
          <cell r="K1955">
            <v>-2875.16</v>
          </cell>
          <cell r="L1955">
            <v>0</v>
          </cell>
          <cell r="M1955">
            <v>0</v>
          </cell>
        </row>
        <row r="1956">
          <cell r="H1956" t="str">
            <v>30111X60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  <cell r="M1956">
            <v>0</v>
          </cell>
        </row>
        <row r="1957">
          <cell r="H1957" t="str">
            <v>40111X60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  <cell r="M1957">
            <v>0</v>
          </cell>
        </row>
        <row r="1958">
          <cell r="H1958" t="str">
            <v>50111X60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  <cell r="M1958">
            <v>0</v>
          </cell>
        </row>
        <row r="1959">
          <cell r="H1959" t="str">
            <v>30111X70</v>
          </cell>
          <cell r="I1959">
            <v>-111110.87</v>
          </cell>
          <cell r="J1959">
            <v>-432.4</v>
          </cell>
          <cell r="K1959">
            <v>-110678.47</v>
          </cell>
          <cell r="L1959">
            <v>0</v>
          </cell>
          <cell r="M1959">
            <v>0</v>
          </cell>
        </row>
        <row r="1960">
          <cell r="H1960" t="str">
            <v>40111X70</v>
          </cell>
          <cell r="I1960">
            <v>-111110.87</v>
          </cell>
          <cell r="J1960">
            <v>-432.4</v>
          </cell>
          <cell r="K1960">
            <v>-110678.47</v>
          </cell>
          <cell r="L1960">
            <v>0</v>
          </cell>
          <cell r="M1960">
            <v>0</v>
          </cell>
        </row>
        <row r="1961">
          <cell r="H1961" t="str">
            <v>50111X70</v>
          </cell>
          <cell r="I1961">
            <v>-111110.87</v>
          </cell>
          <cell r="J1961">
            <v>-432.4</v>
          </cell>
          <cell r="K1961">
            <v>-110678.47</v>
          </cell>
          <cell r="L1961">
            <v>0</v>
          </cell>
          <cell r="M1961">
            <v>0</v>
          </cell>
        </row>
        <row r="1962">
          <cell r="H1962" t="str">
            <v>31108X05</v>
          </cell>
          <cell r="I1962">
            <v>-142078259.97999999</v>
          </cell>
          <cell r="J1962">
            <v>-1376716.22</v>
          </cell>
          <cell r="K1962">
            <v>-93868392.5</v>
          </cell>
          <cell r="L1962">
            <v>-46833151.259999998</v>
          </cell>
          <cell r="M1962">
            <v>0</v>
          </cell>
        </row>
        <row r="1963">
          <cell r="H1963" t="str">
            <v>41108X05</v>
          </cell>
          <cell r="I1963">
            <v>-138014934.37</v>
          </cell>
          <cell r="J1963">
            <v>-1351942.1</v>
          </cell>
          <cell r="K1963">
            <v>-91436449.689999998</v>
          </cell>
          <cell r="L1963">
            <v>-45226542.579999998</v>
          </cell>
          <cell r="M1963">
            <v>0</v>
          </cell>
        </row>
        <row r="1964">
          <cell r="H1964" t="str">
            <v>51108X05</v>
          </cell>
          <cell r="I1964">
            <v>-141738132.30000001</v>
          </cell>
          <cell r="J1964">
            <v>-1374651.71</v>
          </cell>
          <cell r="K1964">
            <v>-93649455.409999996</v>
          </cell>
          <cell r="L1964">
            <v>-46714025.18</v>
          </cell>
          <cell r="M1964">
            <v>0</v>
          </cell>
        </row>
        <row r="1965">
          <cell r="H1965" t="str">
            <v>31108X06</v>
          </cell>
          <cell r="I1965">
            <v>-3605227.68</v>
          </cell>
          <cell r="J1965">
            <v>-606690.96</v>
          </cell>
          <cell r="K1965">
            <v>-2234585.33</v>
          </cell>
          <cell r="L1965">
            <v>-763951.39</v>
          </cell>
          <cell r="M1965">
            <v>0</v>
          </cell>
        </row>
        <row r="1966">
          <cell r="H1966" t="str">
            <v>41108X06</v>
          </cell>
          <cell r="I1966">
            <v>-3999160.01</v>
          </cell>
          <cell r="J1966">
            <v>-631949.64</v>
          </cell>
          <cell r="K1966">
            <v>-2506865.6</v>
          </cell>
          <cell r="L1966">
            <v>-860344.77</v>
          </cell>
          <cell r="M1966">
            <v>0</v>
          </cell>
        </row>
        <row r="1967">
          <cell r="H1967" t="str">
            <v>51108X06</v>
          </cell>
          <cell r="I1967">
            <v>-3744296.68</v>
          </cell>
          <cell r="J1967">
            <v>-623924.65</v>
          </cell>
          <cell r="K1967">
            <v>-2299905.63</v>
          </cell>
          <cell r="L1967">
            <v>-820466.4</v>
          </cell>
          <cell r="M1967">
            <v>0</v>
          </cell>
        </row>
        <row r="1968">
          <cell r="H1968" t="str">
            <v>31108X07</v>
          </cell>
          <cell r="I1968">
            <v>-915552.69</v>
          </cell>
          <cell r="J1968">
            <v>-229401.48</v>
          </cell>
          <cell r="K1968">
            <v>-483334.97</v>
          </cell>
          <cell r="L1968">
            <v>-202816.24</v>
          </cell>
          <cell r="M1968">
            <v>0</v>
          </cell>
        </row>
        <row r="1969">
          <cell r="H1969" t="str">
            <v>41108X07</v>
          </cell>
          <cell r="I1969">
            <v>-845107.56</v>
          </cell>
          <cell r="J1969">
            <v>-210900.12</v>
          </cell>
          <cell r="K1969">
            <v>-440801.23</v>
          </cell>
          <cell r="L1969">
            <v>-193406.21</v>
          </cell>
          <cell r="M1969">
            <v>0</v>
          </cell>
        </row>
        <row r="1970">
          <cell r="H1970" t="str">
            <v>51108X07</v>
          </cell>
          <cell r="I1970">
            <v>-914175.03</v>
          </cell>
          <cell r="J1970">
            <v>-228060.27</v>
          </cell>
          <cell r="K1970">
            <v>-478268.05</v>
          </cell>
          <cell r="L1970">
            <v>-207846.71</v>
          </cell>
          <cell r="M1970">
            <v>0</v>
          </cell>
        </row>
        <row r="1971">
          <cell r="H1971" t="str">
            <v>31108X08</v>
          </cell>
          <cell r="I1971">
            <v>-11400816.279999999</v>
          </cell>
          <cell r="J1971">
            <v>-11400816.279999999</v>
          </cell>
          <cell r="K1971">
            <v>0</v>
          </cell>
          <cell r="L1971">
            <v>0</v>
          </cell>
          <cell r="M1971">
            <v>0</v>
          </cell>
        </row>
        <row r="1972">
          <cell r="H1972" t="str">
            <v>41108X08</v>
          </cell>
          <cell r="I1972">
            <v>-11161137.640000001</v>
          </cell>
          <cell r="J1972">
            <v>-11161137.640000001</v>
          </cell>
          <cell r="K1972">
            <v>0</v>
          </cell>
          <cell r="L1972">
            <v>0</v>
          </cell>
          <cell r="M1972">
            <v>0</v>
          </cell>
        </row>
        <row r="1973">
          <cell r="H1973" t="str">
            <v>51108X08</v>
          </cell>
          <cell r="I1973">
            <v>-11379257.779999999</v>
          </cell>
          <cell r="J1973">
            <v>-11379257.779999999</v>
          </cell>
          <cell r="K1973">
            <v>0</v>
          </cell>
          <cell r="L1973">
            <v>0</v>
          </cell>
          <cell r="M1973">
            <v>0</v>
          </cell>
        </row>
        <row r="1974">
          <cell r="H1974" t="str">
            <v>31111X30</v>
          </cell>
          <cell r="I1974">
            <v>-89244.02</v>
          </cell>
          <cell r="J1974">
            <v>0</v>
          </cell>
          <cell r="K1974">
            <v>-54049.33</v>
          </cell>
          <cell r="L1974">
            <v>-35194.69</v>
          </cell>
          <cell r="M1974">
            <v>0</v>
          </cell>
        </row>
        <row r="1975">
          <cell r="H1975" t="str">
            <v>41111X30</v>
          </cell>
          <cell r="I1975">
            <v>-77088.63</v>
          </cell>
          <cell r="J1975">
            <v>0</v>
          </cell>
          <cell r="K1975">
            <v>-43806.18</v>
          </cell>
          <cell r="L1975">
            <v>-33282.449999999997</v>
          </cell>
          <cell r="M1975">
            <v>0</v>
          </cell>
        </row>
        <row r="1976">
          <cell r="H1976" t="str">
            <v>51111X30</v>
          </cell>
          <cell r="I1976">
            <v>-88122.57</v>
          </cell>
          <cell r="J1976">
            <v>0</v>
          </cell>
          <cell r="K1976">
            <v>-53087.25</v>
          </cell>
          <cell r="L1976">
            <v>-35035.32</v>
          </cell>
          <cell r="M1976">
            <v>0</v>
          </cell>
        </row>
        <row r="1977">
          <cell r="H1977" t="str">
            <v>31111X32</v>
          </cell>
          <cell r="I1977">
            <v>-9758.56</v>
          </cell>
          <cell r="J1977">
            <v>-9758.56</v>
          </cell>
          <cell r="K1977">
            <v>0</v>
          </cell>
          <cell r="L1977">
            <v>0</v>
          </cell>
          <cell r="M1977">
            <v>0</v>
          </cell>
        </row>
        <row r="1978">
          <cell r="H1978" t="str">
            <v>41111X32</v>
          </cell>
          <cell r="I1978">
            <v>-7826.45</v>
          </cell>
          <cell r="J1978">
            <v>-7826.45</v>
          </cell>
          <cell r="K1978">
            <v>0</v>
          </cell>
          <cell r="L1978">
            <v>0</v>
          </cell>
          <cell r="M1978">
            <v>0</v>
          </cell>
        </row>
        <row r="1979">
          <cell r="H1979" t="str">
            <v>51111X32</v>
          </cell>
          <cell r="I1979">
            <v>-9597.42</v>
          </cell>
          <cell r="J1979">
            <v>-9597.42</v>
          </cell>
          <cell r="K1979">
            <v>0</v>
          </cell>
          <cell r="L1979">
            <v>0</v>
          </cell>
          <cell r="M1979">
            <v>0</v>
          </cell>
        </row>
        <row r="1980">
          <cell r="H1980" t="str">
            <v>31111X40</v>
          </cell>
          <cell r="I1980">
            <v>-238949.84</v>
          </cell>
          <cell r="J1980">
            <v>-238949.84</v>
          </cell>
          <cell r="K1980">
            <v>0</v>
          </cell>
          <cell r="L1980">
            <v>0</v>
          </cell>
          <cell r="M1980">
            <v>0</v>
          </cell>
        </row>
        <row r="1981">
          <cell r="H1981" t="str">
            <v>41111X40</v>
          </cell>
          <cell r="I1981">
            <v>-238836.2</v>
          </cell>
          <cell r="J1981">
            <v>-238836.2</v>
          </cell>
          <cell r="K1981">
            <v>0</v>
          </cell>
          <cell r="L1981">
            <v>0</v>
          </cell>
          <cell r="M1981">
            <v>0</v>
          </cell>
        </row>
        <row r="1982">
          <cell r="H1982" t="str">
            <v>51111X40</v>
          </cell>
          <cell r="I1982">
            <v>-238940.37</v>
          </cell>
          <cell r="J1982">
            <v>-238940.37</v>
          </cell>
          <cell r="K1982">
            <v>0</v>
          </cell>
          <cell r="L1982">
            <v>0</v>
          </cell>
          <cell r="M1982">
            <v>0</v>
          </cell>
        </row>
        <row r="1983">
          <cell r="H1983" t="str">
            <v>31111X50</v>
          </cell>
          <cell r="I1983">
            <v>-1862.53</v>
          </cell>
          <cell r="J1983">
            <v>0</v>
          </cell>
          <cell r="K1983">
            <v>-1862.53</v>
          </cell>
          <cell r="L1983">
            <v>0</v>
          </cell>
          <cell r="M1983">
            <v>0</v>
          </cell>
        </row>
        <row r="1984">
          <cell r="H1984" t="str">
            <v>41111X50</v>
          </cell>
          <cell r="I1984">
            <v>-1862.53</v>
          </cell>
          <cell r="J1984">
            <v>0</v>
          </cell>
          <cell r="K1984">
            <v>-1862.53</v>
          </cell>
          <cell r="L1984">
            <v>0</v>
          </cell>
          <cell r="M1984">
            <v>0</v>
          </cell>
        </row>
        <row r="1985">
          <cell r="H1985" t="str">
            <v>51111X50</v>
          </cell>
          <cell r="I1985">
            <v>-1862.53</v>
          </cell>
          <cell r="J1985">
            <v>0</v>
          </cell>
          <cell r="K1985">
            <v>-1862.53</v>
          </cell>
          <cell r="L1985">
            <v>0</v>
          </cell>
          <cell r="M1985">
            <v>0</v>
          </cell>
        </row>
        <row r="1986">
          <cell r="H1986" t="str">
            <v>31111X60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  <cell r="M1986">
            <v>0</v>
          </cell>
        </row>
        <row r="1987">
          <cell r="H1987" t="str">
            <v>41111X60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  <cell r="M1987">
            <v>0</v>
          </cell>
        </row>
        <row r="1988">
          <cell r="H1988" t="str">
            <v>51111X60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  <cell r="M1988">
            <v>0</v>
          </cell>
        </row>
        <row r="1989">
          <cell r="H1989" t="str">
            <v>32108X05</v>
          </cell>
          <cell r="I1989">
            <v>-71244579.950000003</v>
          </cell>
          <cell r="J1989">
            <v>0</v>
          </cell>
          <cell r="K1989">
            <v>-83958479.480000004</v>
          </cell>
          <cell r="L1989">
            <v>12713899.529999999</v>
          </cell>
          <cell r="M1989">
            <v>0</v>
          </cell>
        </row>
        <row r="1990">
          <cell r="H1990" t="str">
            <v>42108X05</v>
          </cell>
          <cell r="I1990">
            <v>-70519189.219999999</v>
          </cell>
          <cell r="J1990">
            <v>0</v>
          </cell>
          <cell r="K1990">
            <v>-83233088.75</v>
          </cell>
          <cell r="L1990">
            <v>12713899.529999999</v>
          </cell>
          <cell r="M1990">
            <v>0</v>
          </cell>
        </row>
        <row r="1991">
          <cell r="H1991" t="str">
            <v>52108X05</v>
          </cell>
          <cell r="I1991">
            <v>-71166937.890000001</v>
          </cell>
          <cell r="J1991">
            <v>0</v>
          </cell>
          <cell r="K1991">
            <v>-83880837.420000002</v>
          </cell>
          <cell r="L1991">
            <v>12713899.529999999</v>
          </cell>
          <cell r="M1991">
            <v>0</v>
          </cell>
        </row>
        <row r="1992">
          <cell r="H1992" t="str">
            <v>32108X06</v>
          </cell>
          <cell r="I1992">
            <v>-1987877.03</v>
          </cell>
          <cell r="J1992">
            <v>0</v>
          </cell>
          <cell r="K1992">
            <v>-2362109.38</v>
          </cell>
          <cell r="L1992">
            <v>374232.35</v>
          </cell>
          <cell r="M1992">
            <v>0</v>
          </cell>
        </row>
        <row r="1993">
          <cell r="H1993" t="str">
            <v>42108X06</v>
          </cell>
          <cell r="I1993">
            <v>-1958675.37</v>
          </cell>
          <cell r="J1993">
            <v>0</v>
          </cell>
          <cell r="K1993">
            <v>-2332907.7200000002</v>
          </cell>
          <cell r="L1993">
            <v>374232.35</v>
          </cell>
          <cell r="M1993">
            <v>0</v>
          </cell>
        </row>
        <row r="1994">
          <cell r="H1994" t="str">
            <v>52108X06</v>
          </cell>
          <cell r="I1994">
            <v>-2009486.01</v>
          </cell>
          <cell r="J1994">
            <v>0</v>
          </cell>
          <cell r="K1994">
            <v>-2383718.36</v>
          </cell>
          <cell r="L1994">
            <v>374232.35</v>
          </cell>
          <cell r="M1994">
            <v>0</v>
          </cell>
        </row>
        <row r="1995">
          <cell r="H1995" t="str">
            <v>32108X07</v>
          </cell>
          <cell r="I1995">
            <v>-977268.62</v>
          </cell>
          <cell r="J1995">
            <v>0</v>
          </cell>
          <cell r="K1995">
            <v>-1046650.12</v>
          </cell>
          <cell r="L1995">
            <v>69381.5</v>
          </cell>
          <cell r="M1995">
            <v>0</v>
          </cell>
        </row>
        <row r="1996">
          <cell r="H1996" t="str">
            <v>42108X07</v>
          </cell>
          <cell r="I1996">
            <v>-940188.35</v>
          </cell>
          <cell r="J1996">
            <v>0</v>
          </cell>
          <cell r="K1996">
            <v>-1009569.85</v>
          </cell>
          <cell r="L1996">
            <v>69381.5</v>
          </cell>
          <cell r="M1996">
            <v>0</v>
          </cell>
        </row>
        <row r="1997">
          <cell r="H1997" t="str">
            <v>52108X07</v>
          </cell>
          <cell r="I1997">
            <v>-973127.56</v>
          </cell>
          <cell r="J1997">
            <v>0</v>
          </cell>
          <cell r="K1997">
            <v>-1042509.06</v>
          </cell>
          <cell r="L1997">
            <v>69381.5</v>
          </cell>
          <cell r="M1997">
            <v>0</v>
          </cell>
        </row>
        <row r="1998">
          <cell r="H1998" t="str">
            <v>32108X08</v>
          </cell>
          <cell r="I1998">
            <v>-198004.57</v>
          </cell>
          <cell r="J1998">
            <v>0</v>
          </cell>
          <cell r="K1998">
            <v>-198004.57</v>
          </cell>
          <cell r="L1998">
            <v>0</v>
          </cell>
          <cell r="M1998">
            <v>0</v>
          </cell>
        </row>
        <row r="1999">
          <cell r="H1999" t="str">
            <v>42108X08</v>
          </cell>
          <cell r="I1999">
            <v>-159646.57999999999</v>
          </cell>
          <cell r="J1999">
            <v>0</v>
          </cell>
          <cell r="K1999">
            <v>-159646.57999999999</v>
          </cell>
          <cell r="L1999">
            <v>0</v>
          </cell>
          <cell r="M1999">
            <v>0</v>
          </cell>
        </row>
        <row r="2000">
          <cell r="H2000" t="str">
            <v>52108X08</v>
          </cell>
          <cell r="I2000">
            <v>-194872.4</v>
          </cell>
          <cell r="J2000">
            <v>0</v>
          </cell>
          <cell r="K2000">
            <v>-194872.4</v>
          </cell>
          <cell r="L2000">
            <v>0</v>
          </cell>
          <cell r="M2000">
            <v>0</v>
          </cell>
        </row>
        <row r="2001">
          <cell r="H2001" t="str">
            <v>32108X09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  <cell r="M2001">
            <v>0</v>
          </cell>
        </row>
        <row r="2002">
          <cell r="H2002" t="str">
            <v>42108X09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</row>
        <row r="2003">
          <cell r="H2003" t="str">
            <v>52108X09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</row>
        <row r="2004">
          <cell r="H2004" t="str">
            <v>32111X20</v>
          </cell>
          <cell r="I2004">
            <v>1592.55</v>
          </cell>
          <cell r="J2004">
            <v>0</v>
          </cell>
          <cell r="K2004">
            <v>0</v>
          </cell>
          <cell r="L2004">
            <v>1592.55</v>
          </cell>
          <cell r="M2004">
            <v>0</v>
          </cell>
        </row>
        <row r="2005">
          <cell r="H2005" t="str">
            <v>42111X20</v>
          </cell>
          <cell r="I2005">
            <v>1592.55</v>
          </cell>
          <cell r="J2005">
            <v>0</v>
          </cell>
          <cell r="K2005">
            <v>0</v>
          </cell>
          <cell r="L2005">
            <v>1592.55</v>
          </cell>
          <cell r="M2005">
            <v>0</v>
          </cell>
        </row>
        <row r="2006">
          <cell r="H2006" t="str">
            <v>52111X20</v>
          </cell>
          <cell r="I2006">
            <v>1592.55</v>
          </cell>
          <cell r="J2006">
            <v>0</v>
          </cell>
          <cell r="K2006">
            <v>0</v>
          </cell>
          <cell r="L2006">
            <v>1592.55</v>
          </cell>
          <cell r="M2006">
            <v>0</v>
          </cell>
        </row>
        <row r="2007">
          <cell r="H2007" t="str">
            <v>32111X30</v>
          </cell>
          <cell r="I2007">
            <v>-33145.839999999997</v>
          </cell>
          <cell r="J2007">
            <v>0</v>
          </cell>
          <cell r="K2007">
            <v>-33145.839999999997</v>
          </cell>
          <cell r="L2007">
            <v>0</v>
          </cell>
          <cell r="M2007">
            <v>0</v>
          </cell>
        </row>
        <row r="2008">
          <cell r="H2008" t="str">
            <v>42111X30</v>
          </cell>
          <cell r="I2008">
            <v>-29259.64</v>
          </cell>
          <cell r="J2008">
            <v>0</v>
          </cell>
          <cell r="K2008">
            <v>-29259.64</v>
          </cell>
          <cell r="L2008">
            <v>0</v>
          </cell>
          <cell r="M2008">
            <v>0</v>
          </cell>
        </row>
        <row r="2009">
          <cell r="H2009" t="str">
            <v>52111X30</v>
          </cell>
          <cell r="I2009">
            <v>-32821.99</v>
          </cell>
          <cell r="J2009">
            <v>0</v>
          </cell>
          <cell r="K2009">
            <v>-32821.99</v>
          </cell>
          <cell r="L2009">
            <v>0</v>
          </cell>
          <cell r="M2009">
            <v>0</v>
          </cell>
        </row>
        <row r="2010">
          <cell r="H2010" t="str">
            <v>32111X31</v>
          </cell>
          <cell r="I2010">
            <v>-32895</v>
          </cell>
          <cell r="J2010">
            <v>0</v>
          </cell>
          <cell r="K2010">
            <v>-32895</v>
          </cell>
          <cell r="L2010">
            <v>0</v>
          </cell>
          <cell r="M2010">
            <v>0</v>
          </cell>
        </row>
        <row r="2011">
          <cell r="H2011" t="str">
            <v>42111X31</v>
          </cell>
          <cell r="I2011">
            <v>-28251</v>
          </cell>
          <cell r="J2011">
            <v>0</v>
          </cell>
          <cell r="K2011">
            <v>-28251</v>
          </cell>
          <cell r="L2011">
            <v>0</v>
          </cell>
          <cell r="M2011">
            <v>0</v>
          </cell>
        </row>
        <row r="2012">
          <cell r="H2012" t="str">
            <v>52111X31</v>
          </cell>
          <cell r="I2012">
            <v>-32508</v>
          </cell>
          <cell r="J2012">
            <v>0</v>
          </cell>
          <cell r="K2012">
            <v>-32508</v>
          </cell>
          <cell r="L2012">
            <v>0</v>
          </cell>
          <cell r="M2012">
            <v>0</v>
          </cell>
        </row>
        <row r="2013">
          <cell r="H2013" t="str">
            <v>32111X32</v>
          </cell>
          <cell r="I2013">
            <v>-238.99</v>
          </cell>
          <cell r="J2013">
            <v>0</v>
          </cell>
          <cell r="K2013">
            <v>-238.99</v>
          </cell>
          <cell r="L2013">
            <v>0</v>
          </cell>
          <cell r="M2013">
            <v>0</v>
          </cell>
        </row>
        <row r="2014">
          <cell r="H2014" t="str">
            <v>42111X32</v>
          </cell>
          <cell r="I2014">
            <v>-116.1</v>
          </cell>
          <cell r="J2014">
            <v>0</v>
          </cell>
          <cell r="K2014">
            <v>-116.1</v>
          </cell>
          <cell r="L2014">
            <v>0</v>
          </cell>
          <cell r="M2014">
            <v>0</v>
          </cell>
        </row>
        <row r="2015">
          <cell r="H2015" t="str">
            <v>52111X32</v>
          </cell>
          <cell r="I2015">
            <v>-228.74</v>
          </cell>
          <cell r="J2015">
            <v>0</v>
          </cell>
          <cell r="K2015">
            <v>-228.74</v>
          </cell>
          <cell r="L2015">
            <v>0</v>
          </cell>
          <cell r="M2015">
            <v>0</v>
          </cell>
        </row>
        <row r="2016">
          <cell r="H2016" t="str">
            <v>32111X50</v>
          </cell>
          <cell r="I2016">
            <v>-40018.660000000003</v>
          </cell>
          <cell r="J2016">
            <v>0</v>
          </cell>
          <cell r="K2016">
            <v>-40018.660000000003</v>
          </cell>
          <cell r="L2016">
            <v>0</v>
          </cell>
          <cell r="M2016">
            <v>0</v>
          </cell>
        </row>
        <row r="2017">
          <cell r="H2017" t="str">
            <v>42111X50</v>
          </cell>
          <cell r="I2017">
            <v>-37599.339999999997</v>
          </cell>
          <cell r="J2017">
            <v>0</v>
          </cell>
          <cell r="K2017">
            <v>-37599.339999999997</v>
          </cell>
          <cell r="L2017">
            <v>0</v>
          </cell>
          <cell r="M2017">
            <v>0</v>
          </cell>
        </row>
        <row r="2018">
          <cell r="H2018" t="str">
            <v>52111X50</v>
          </cell>
          <cell r="I2018">
            <v>-39817.050000000003</v>
          </cell>
          <cell r="J2018">
            <v>0</v>
          </cell>
          <cell r="K2018">
            <v>-39817.050000000003</v>
          </cell>
          <cell r="L2018">
            <v>0</v>
          </cell>
          <cell r="M2018">
            <v>0</v>
          </cell>
        </row>
        <row r="2019">
          <cell r="H2019" t="str">
            <v>32111X60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  <cell r="M2019">
            <v>0</v>
          </cell>
        </row>
        <row r="2020">
          <cell r="H2020" t="str">
            <v>42111X60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  <cell r="M2020">
            <v>0</v>
          </cell>
        </row>
        <row r="2021">
          <cell r="H2021" t="str">
            <v>52111X60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  <cell r="M2021">
            <v>0</v>
          </cell>
        </row>
        <row r="2022">
          <cell r="H2022" t="str">
            <v>37108X06</v>
          </cell>
          <cell r="I2022">
            <v>-14955751.07</v>
          </cell>
          <cell r="J2022">
            <v>-14955751.07</v>
          </cell>
          <cell r="K2022">
            <v>0</v>
          </cell>
          <cell r="L2022">
            <v>0</v>
          </cell>
          <cell r="M2022">
            <v>0</v>
          </cell>
        </row>
        <row r="2023">
          <cell r="H2023" t="str">
            <v>47108X06</v>
          </cell>
          <cell r="I2023">
            <v>-13975092.42</v>
          </cell>
          <cell r="J2023">
            <v>-13975092.42</v>
          </cell>
          <cell r="K2023">
            <v>0</v>
          </cell>
          <cell r="L2023">
            <v>0</v>
          </cell>
          <cell r="M2023">
            <v>0</v>
          </cell>
        </row>
        <row r="2024">
          <cell r="H2024" t="str">
            <v>57108X06</v>
          </cell>
          <cell r="I2024">
            <v>-15563313.130000001</v>
          </cell>
          <cell r="J2024">
            <v>-15563313.130000001</v>
          </cell>
          <cell r="K2024">
            <v>0</v>
          </cell>
          <cell r="L2024">
            <v>0</v>
          </cell>
          <cell r="M2024">
            <v>0</v>
          </cell>
        </row>
        <row r="2025">
          <cell r="H2025" t="str">
            <v>37108X07</v>
          </cell>
          <cell r="I2025">
            <v>-8814.49</v>
          </cell>
          <cell r="J2025">
            <v>-8814.49</v>
          </cell>
          <cell r="K2025">
            <v>0</v>
          </cell>
          <cell r="L2025">
            <v>0</v>
          </cell>
          <cell r="M2025">
            <v>0</v>
          </cell>
        </row>
        <row r="2026">
          <cell r="H2026" t="str">
            <v>47108X07</v>
          </cell>
          <cell r="I2026">
            <v>-20088.060000000001</v>
          </cell>
          <cell r="J2026">
            <v>-20088.060000000001</v>
          </cell>
          <cell r="K2026">
            <v>0</v>
          </cell>
          <cell r="L2026">
            <v>0</v>
          </cell>
          <cell r="M2026">
            <v>0</v>
          </cell>
        </row>
        <row r="2027">
          <cell r="H2027" t="str">
            <v>57108X07</v>
          </cell>
          <cell r="I2027">
            <v>-8327.76</v>
          </cell>
          <cell r="J2027">
            <v>-8327.76</v>
          </cell>
          <cell r="K2027">
            <v>0</v>
          </cell>
          <cell r="L2027">
            <v>0</v>
          </cell>
          <cell r="M2027">
            <v>0</v>
          </cell>
        </row>
        <row r="2028">
          <cell r="H2028" t="str">
            <v>37111X31</v>
          </cell>
          <cell r="I2028">
            <v>-13791352.800000001</v>
          </cell>
          <cell r="J2028">
            <v>-13791352.800000001</v>
          </cell>
          <cell r="K2028">
            <v>0</v>
          </cell>
          <cell r="L2028">
            <v>0</v>
          </cell>
          <cell r="M2028">
            <v>0</v>
          </cell>
        </row>
        <row r="2029">
          <cell r="H2029" t="str">
            <v>47111X31</v>
          </cell>
          <cell r="I2029">
            <v>-11106270</v>
          </cell>
          <cell r="J2029">
            <v>-11106270</v>
          </cell>
          <cell r="K2029">
            <v>0</v>
          </cell>
          <cell r="L2029">
            <v>0</v>
          </cell>
          <cell r="M2029">
            <v>0</v>
          </cell>
        </row>
        <row r="2030">
          <cell r="H2030" t="str">
            <v>57111X31</v>
          </cell>
          <cell r="I2030">
            <v>-13584585.640000001</v>
          </cell>
          <cell r="J2030">
            <v>-13584585.640000001</v>
          </cell>
          <cell r="K2030">
            <v>0</v>
          </cell>
          <cell r="L2030">
            <v>0</v>
          </cell>
          <cell r="M2030">
            <v>0</v>
          </cell>
        </row>
        <row r="2031">
          <cell r="H2031" t="str">
            <v>37111X32</v>
          </cell>
          <cell r="I2031">
            <v>-1112093</v>
          </cell>
          <cell r="J2031">
            <v>-1112093</v>
          </cell>
          <cell r="K2031">
            <v>0</v>
          </cell>
          <cell r="L2031">
            <v>0</v>
          </cell>
          <cell r="M2031">
            <v>0</v>
          </cell>
        </row>
        <row r="2032">
          <cell r="H2032" t="str">
            <v>47111X32</v>
          </cell>
          <cell r="I2032">
            <v>-7048054.8300000001</v>
          </cell>
          <cell r="J2032">
            <v>-7048054.8300000001</v>
          </cell>
          <cell r="K2032">
            <v>0</v>
          </cell>
          <cell r="L2032">
            <v>0</v>
          </cell>
          <cell r="M2032">
            <v>0</v>
          </cell>
        </row>
        <row r="2033">
          <cell r="H2033" t="str">
            <v>57111X32</v>
          </cell>
          <cell r="I2033">
            <v>-4011087.1</v>
          </cell>
          <cell r="J2033">
            <v>-4011087.1</v>
          </cell>
          <cell r="K2033">
            <v>0</v>
          </cell>
          <cell r="L2033">
            <v>0</v>
          </cell>
          <cell r="M2033">
            <v>0</v>
          </cell>
        </row>
        <row r="2034">
          <cell r="H2034" t="str">
            <v>37111X50</v>
          </cell>
          <cell r="I2034">
            <v>-112554.35</v>
          </cell>
          <cell r="J2034">
            <v>-112554.35</v>
          </cell>
          <cell r="K2034">
            <v>0</v>
          </cell>
          <cell r="L2034">
            <v>0</v>
          </cell>
          <cell r="M2034">
            <v>0</v>
          </cell>
        </row>
        <row r="2035">
          <cell r="H2035" t="str">
            <v>47111X50</v>
          </cell>
          <cell r="I2035">
            <v>-107402.63</v>
          </cell>
          <cell r="J2035">
            <v>-107402.63</v>
          </cell>
          <cell r="K2035">
            <v>0</v>
          </cell>
          <cell r="L2035">
            <v>0</v>
          </cell>
          <cell r="M2035">
            <v>0</v>
          </cell>
        </row>
        <row r="2036">
          <cell r="H2036" t="str">
            <v>57111X50</v>
          </cell>
          <cell r="I2036">
            <v>-112125.04</v>
          </cell>
          <cell r="J2036">
            <v>-112125.04</v>
          </cell>
          <cell r="K2036">
            <v>0</v>
          </cell>
          <cell r="L2036">
            <v>0</v>
          </cell>
          <cell r="M2036">
            <v>0</v>
          </cell>
        </row>
        <row r="2037">
          <cell r="H2037" t="str">
            <v>38108X06</v>
          </cell>
          <cell r="I2037">
            <v>-999703.39</v>
          </cell>
          <cell r="J2037">
            <v>-999703.39</v>
          </cell>
          <cell r="K2037">
            <v>0</v>
          </cell>
          <cell r="L2037">
            <v>0</v>
          </cell>
          <cell r="M2037">
            <v>0</v>
          </cell>
        </row>
        <row r="2038">
          <cell r="H2038" t="str">
            <v>48108X06</v>
          </cell>
          <cell r="I2038">
            <v>-929082.55</v>
          </cell>
          <cell r="J2038">
            <v>-929082.55</v>
          </cell>
          <cell r="K2038">
            <v>0</v>
          </cell>
          <cell r="L2038">
            <v>0</v>
          </cell>
          <cell r="M2038">
            <v>0</v>
          </cell>
        </row>
        <row r="2039">
          <cell r="H2039" t="str">
            <v>58108X06</v>
          </cell>
          <cell r="I2039">
            <v>-993651.87</v>
          </cell>
          <cell r="J2039">
            <v>-993651.87</v>
          </cell>
          <cell r="K2039">
            <v>0</v>
          </cell>
          <cell r="L2039">
            <v>0</v>
          </cell>
          <cell r="M2039">
            <v>0</v>
          </cell>
        </row>
        <row r="2040">
          <cell r="H2040" t="str">
            <v>38111X31</v>
          </cell>
          <cell r="I2040">
            <v>-151453.22</v>
          </cell>
          <cell r="J2040">
            <v>-151453.22</v>
          </cell>
          <cell r="K2040">
            <v>0</v>
          </cell>
          <cell r="L2040">
            <v>0</v>
          </cell>
          <cell r="M2040">
            <v>0</v>
          </cell>
        </row>
        <row r="2041">
          <cell r="H2041" t="str">
            <v>48111X31</v>
          </cell>
          <cell r="I2041">
            <v>-63034.720000000001</v>
          </cell>
          <cell r="J2041">
            <v>-63034.720000000001</v>
          </cell>
          <cell r="K2041">
            <v>0</v>
          </cell>
          <cell r="L2041">
            <v>0</v>
          </cell>
          <cell r="M2041">
            <v>0</v>
          </cell>
        </row>
        <row r="2042">
          <cell r="H2042" t="str">
            <v>58111X31</v>
          </cell>
          <cell r="I2042">
            <v>-141894.39000000001</v>
          </cell>
          <cell r="J2042">
            <v>-141894.39000000001</v>
          </cell>
          <cell r="K2042">
            <v>0</v>
          </cell>
          <cell r="L2042">
            <v>0</v>
          </cell>
          <cell r="M2042">
            <v>0</v>
          </cell>
        </row>
        <row r="2043">
          <cell r="H2043" t="str">
            <v>38111X32</v>
          </cell>
          <cell r="I2043">
            <v>-88884.27</v>
          </cell>
          <cell r="J2043">
            <v>-88884.27</v>
          </cell>
          <cell r="K2043">
            <v>0</v>
          </cell>
          <cell r="L2043">
            <v>0</v>
          </cell>
          <cell r="M2043">
            <v>0</v>
          </cell>
        </row>
        <row r="2044">
          <cell r="H2044" t="str">
            <v>48111X32</v>
          </cell>
          <cell r="I2044">
            <v>-465028.34</v>
          </cell>
          <cell r="J2044">
            <v>-465028.34</v>
          </cell>
          <cell r="K2044">
            <v>0</v>
          </cell>
          <cell r="L2044">
            <v>0</v>
          </cell>
          <cell r="M2044">
            <v>0</v>
          </cell>
        </row>
        <row r="2045">
          <cell r="H2045" t="str">
            <v>58111X32</v>
          </cell>
          <cell r="I2045">
            <v>-256074.33</v>
          </cell>
          <cell r="J2045">
            <v>-256074.33</v>
          </cell>
          <cell r="K2045">
            <v>0</v>
          </cell>
          <cell r="L2045">
            <v>0</v>
          </cell>
          <cell r="M2045">
            <v>0</v>
          </cell>
        </row>
        <row r="2046">
          <cell r="H2046" t="str">
            <v>39108X06</v>
          </cell>
          <cell r="I2046">
            <v>-15791996.689999999</v>
          </cell>
          <cell r="J2046">
            <v>-10157950.439999999</v>
          </cell>
          <cell r="K2046">
            <v>-1943342.09</v>
          </cell>
          <cell r="L2046">
            <v>-3690704.16</v>
          </cell>
          <cell r="M2046">
            <v>0</v>
          </cell>
        </row>
        <row r="2047">
          <cell r="H2047" t="str">
            <v>49108X06</v>
          </cell>
          <cell r="I2047">
            <v>-15560957.35</v>
          </cell>
          <cell r="J2047">
            <v>-10103751.550000001</v>
          </cell>
          <cell r="K2047">
            <v>-1952720.32</v>
          </cell>
          <cell r="L2047">
            <v>-3504485.48</v>
          </cell>
          <cell r="M2047">
            <v>0</v>
          </cell>
        </row>
        <row r="2048">
          <cell r="H2048" t="str">
            <v>59108X06</v>
          </cell>
          <cell r="I2048">
            <v>-15833836.800000001</v>
          </cell>
          <cell r="J2048">
            <v>-10209514.65</v>
          </cell>
          <cell r="K2048">
            <v>-1944979.97</v>
          </cell>
          <cell r="L2048">
            <v>-3679342.19</v>
          </cell>
          <cell r="M2048">
            <v>0</v>
          </cell>
        </row>
        <row r="2049">
          <cell r="H2049" t="str">
            <v>39108X07</v>
          </cell>
          <cell r="I2049">
            <v>-751616.27</v>
          </cell>
          <cell r="J2049">
            <v>-341227.14</v>
          </cell>
          <cell r="K2049">
            <v>-250210.64</v>
          </cell>
          <cell r="L2049">
            <v>-160178.49</v>
          </cell>
          <cell r="M2049">
            <v>0</v>
          </cell>
        </row>
        <row r="2050">
          <cell r="H2050" t="str">
            <v>49108X07</v>
          </cell>
          <cell r="I2050">
            <v>-727362.56000000006</v>
          </cell>
          <cell r="J2050">
            <v>-333881.08</v>
          </cell>
          <cell r="K2050">
            <v>-226518.71</v>
          </cell>
          <cell r="L2050">
            <v>-166962.76999999999</v>
          </cell>
          <cell r="M2050">
            <v>0</v>
          </cell>
        </row>
        <row r="2051">
          <cell r="H2051" t="str">
            <v>59108X07</v>
          </cell>
          <cell r="I2051">
            <v>-746836.46</v>
          </cell>
          <cell r="J2051">
            <v>-339726.95</v>
          </cell>
          <cell r="K2051">
            <v>-247974.94</v>
          </cell>
          <cell r="L2051">
            <v>-159134.57999999999</v>
          </cell>
          <cell r="M2051">
            <v>0</v>
          </cell>
        </row>
        <row r="2052">
          <cell r="H2052" t="str">
            <v>39111X31</v>
          </cell>
          <cell r="I2052">
            <v>-28704.29</v>
          </cell>
          <cell r="J2052">
            <v>-28704.29</v>
          </cell>
          <cell r="K2052">
            <v>0</v>
          </cell>
          <cell r="L2052">
            <v>0</v>
          </cell>
          <cell r="M2052">
            <v>0</v>
          </cell>
        </row>
        <row r="2053">
          <cell r="H2053" t="str">
            <v>49111X31</v>
          </cell>
          <cell r="I2053">
            <v>-23852.82</v>
          </cell>
          <cell r="J2053">
            <v>-23852.82</v>
          </cell>
          <cell r="K2053">
            <v>0</v>
          </cell>
          <cell r="L2053">
            <v>0</v>
          </cell>
          <cell r="M2053">
            <v>0</v>
          </cell>
        </row>
        <row r="2054">
          <cell r="H2054" t="str">
            <v>59111X31</v>
          </cell>
          <cell r="I2054">
            <v>-28299.98</v>
          </cell>
          <cell r="J2054">
            <v>-28299.98</v>
          </cell>
          <cell r="K2054">
            <v>0</v>
          </cell>
          <cell r="L2054">
            <v>0</v>
          </cell>
          <cell r="M2054">
            <v>0</v>
          </cell>
        </row>
        <row r="2055">
          <cell r="H2055" t="str">
            <v>39111X50</v>
          </cell>
          <cell r="I2055">
            <v>-12869.44</v>
          </cell>
          <cell r="J2055">
            <v>0</v>
          </cell>
          <cell r="K2055">
            <v>-8332.0400000000009</v>
          </cell>
          <cell r="L2055">
            <v>-4537.3999999999996</v>
          </cell>
          <cell r="M2055">
            <v>0</v>
          </cell>
        </row>
        <row r="2056">
          <cell r="H2056" t="str">
            <v>49111X50</v>
          </cell>
          <cell r="I2056">
            <v>-12869.44</v>
          </cell>
          <cell r="J2056">
            <v>0</v>
          </cell>
          <cell r="K2056">
            <v>-8332.0400000000009</v>
          </cell>
          <cell r="L2056">
            <v>-4537.3999999999996</v>
          </cell>
          <cell r="M2056">
            <v>0</v>
          </cell>
        </row>
        <row r="2057">
          <cell r="H2057" t="str">
            <v>59111X50</v>
          </cell>
          <cell r="I2057">
            <v>-12869.44</v>
          </cell>
          <cell r="J2057">
            <v>0</v>
          </cell>
          <cell r="K2057">
            <v>-8332.0400000000009</v>
          </cell>
          <cell r="L2057">
            <v>-4537.3999999999996</v>
          </cell>
          <cell r="M2057">
            <v>0</v>
          </cell>
        </row>
        <row r="2058">
          <cell r="H2058" t="str">
            <v>39111X60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</row>
        <row r="2059">
          <cell r="H2059" t="str">
            <v>49111X60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  <cell r="M2059">
            <v>0</v>
          </cell>
        </row>
        <row r="2060">
          <cell r="H2060" t="str">
            <v>59111X60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</row>
      </sheetData>
      <sheetData sheetId="1">
        <row r="35">
          <cell r="A35" t="str">
            <v>Gas Data Matrix</v>
          </cell>
        </row>
      </sheetData>
      <sheetData sheetId="2"/>
      <sheetData sheetId="3">
        <row r="2">
          <cell r="A2" t="str">
            <v>GAS MODEL BALANCING REPORT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Reference</v>
          </cell>
        </row>
        <row r="6">
          <cell r="A6" t="str">
            <v>INCOME STATEMENT AMOUNTS:</v>
          </cell>
        </row>
        <row r="7">
          <cell r="A7" t="str">
            <v>G-OPS</v>
          </cell>
        </row>
        <row r="9">
          <cell r="A9" t="str">
            <v>G-OPS</v>
          </cell>
        </row>
        <row r="11">
          <cell r="A11" t="str">
            <v>G-ADP</v>
          </cell>
        </row>
        <row r="28">
          <cell r="A28" t="str">
            <v>G-OPS</v>
          </cell>
        </row>
        <row r="45">
          <cell r="A45" t="str">
            <v>G-OTX</v>
          </cell>
        </row>
        <row r="49">
          <cell r="A49" t="str">
            <v>G-FIT</v>
          </cell>
        </row>
        <row r="50">
          <cell r="A50" t="str">
            <v>G-DTE</v>
          </cell>
        </row>
        <row r="51">
          <cell r="A51" t="str">
            <v>G-FIT</v>
          </cell>
        </row>
        <row r="53">
          <cell r="A53" t="str">
            <v>G-SCM</v>
          </cell>
        </row>
        <row r="60">
          <cell r="A60" t="str">
            <v>G-OPS</v>
          </cell>
        </row>
        <row r="67">
          <cell r="A67" t="str">
            <v>G-ALL</v>
          </cell>
        </row>
        <row r="69">
          <cell r="A69" t="str">
            <v>G-ROR</v>
          </cell>
        </row>
        <row r="72">
          <cell r="A72" t="str">
            <v>Manual Input for Number of Customers</v>
          </cell>
        </row>
        <row r="73">
          <cell r="A73" t="str">
            <v>Manual Input for Therms Purchased</v>
          </cell>
        </row>
        <row r="75">
          <cell r="A75" t="str">
            <v>Manual Entry for FIT Calculation</v>
          </cell>
        </row>
        <row r="81">
          <cell r="A81" t="str">
            <v>PLANT AMOUNTS  (CHECK ON ENDING BALANCE REPORTS ONLY):</v>
          </cell>
        </row>
        <row r="82">
          <cell r="A82" t="str">
            <v>G-PLT</v>
          </cell>
        </row>
        <row r="84">
          <cell r="A84" t="str">
            <v>35XXXX</v>
          </cell>
        </row>
        <row r="85">
          <cell r="A85" t="str">
            <v>374 - 387</v>
          </cell>
        </row>
        <row r="86">
          <cell r="A86" t="str">
            <v>389XXX</v>
          </cell>
        </row>
        <row r="87">
          <cell r="A87" t="str">
            <v>390XXX</v>
          </cell>
        </row>
        <row r="88">
          <cell r="A88" t="str">
            <v>392XXX</v>
          </cell>
        </row>
        <row r="89">
          <cell r="A89">
            <v>393000</v>
          </cell>
        </row>
        <row r="90">
          <cell r="A90">
            <v>394000</v>
          </cell>
        </row>
        <row r="91">
          <cell r="A91">
            <v>395000</v>
          </cell>
        </row>
        <row r="92">
          <cell r="A92" t="str">
            <v>396XXX</v>
          </cell>
        </row>
        <row r="93">
          <cell r="A93" t="str">
            <v>397XXX</v>
          </cell>
        </row>
        <row r="94">
          <cell r="A94">
            <v>398000</v>
          </cell>
        </row>
        <row r="95">
          <cell r="A95">
            <v>303000</v>
          </cell>
        </row>
        <row r="96">
          <cell r="A96">
            <v>303110</v>
          </cell>
        </row>
        <row r="106">
          <cell r="A106" t="str">
            <v>G-ADP</v>
          </cell>
        </row>
      </sheetData>
      <sheetData sheetId="4">
        <row r="2">
          <cell r="A2" t="str">
            <v>GAS ALLOCATION PERCENTAGES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Basis</v>
          </cell>
        </row>
        <row r="7">
          <cell r="A7">
            <v>1</v>
          </cell>
          <cell r="B7" t="str">
            <v>Input</v>
          </cell>
          <cell r="C7" t="str">
            <v>System Contract Demand</v>
          </cell>
          <cell r="E7">
            <v>39021</v>
          </cell>
          <cell r="F7">
            <v>1</v>
          </cell>
          <cell r="G7">
            <v>0.69399999999999995</v>
          </cell>
          <cell r="H7">
            <v>0.30599999999999999</v>
          </cell>
        </row>
        <row r="9">
          <cell r="C9" t="str">
            <v>Number of Customers</v>
          </cell>
          <cell r="E9">
            <v>39081</v>
          </cell>
          <cell r="F9">
            <v>221274</v>
          </cell>
          <cell r="G9">
            <v>147064</v>
          </cell>
          <cell r="H9">
            <v>74210</v>
          </cell>
        </row>
        <row r="10">
          <cell r="A10">
            <v>2</v>
          </cell>
          <cell r="C10" t="str">
            <v xml:space="preserve">  Percent </v>
          </cell>
          <cell r="F10">
            <v>1</v>
          </cell>
          <cell r="G10">
            <v>0.66461999999999999</v>
          </cell>
          <cell r="H10">
            <v>0.33538000000000001</v>
          </cell>
        </row>
        <row r="12">
          <cell r="B12" t="str">
            <v>G-OPS</v>
          </cell>
          <cell r="C12" t="str">
            <v>Direct Distribution Operating Expense</v>
          </cell>
          <cell r="F12">
            <v>8706293</v>
          </cell>
          <cell r="G12">
            <v>5786356</v>
          </cell>
          <cell r="H12">
            <v>2919937</v>
          </cell>
        </row>
        <row r="13">
          <cell r="A13">
            <v>3</v>
          </cell>
          <cell r="C13" t="str">
            <v xml:space="preserve">  Percent</v>
          </cell>
          <cell r="F13">
            <v>1</v>
          </cell>
          <cell r="G13">
            <v>0.66461999999999999</v>
          </cell>
          <cell r="H13">
            <v>0.33538000000000001</v>
          </cell>
        </row>
        <row r="15">
          <cell r="C15" t="str">
            <v>Jurisdictional Four Factor Allocator - Direct Method</v>
          </cell>
        </row>
        <row r="16">
          <cell r="C16" t="str">
            <v xml:space="preserve"> Allocation Rate Calculation - Updated</v>
          </cell>
          <cell r="E16">
            <v>39081</v>
          </cell>
        </row>
        <row r="17">
          <cell r="C17" t="str">
            <v>Direct O&amp;M</v>
          </cell>
        </row>
        <row r="18">
          <cell r="C18" t="str">
            <v xml:space="preserve">  Amount: Accounts 798 - 894</v>
          </cell>
          <cell r="F18">
            <v>2960332</v>
          </cell>
          <cell r="G18">
            <v>1958779</v>
          </cell>
          <cell r="H18">
            <v>1001553</v>
          </cell>
        </row>
        <row r="19">
          <cell r="C19" t="str">
            <v xml:space="preserve">  Amount: Accounts 901 - 935</v>
          </cell>
          <cell r="F19">
            <v>12985723</v>
          </cell>
          <cell r="G19">
            <v>9788850</v>
          </cell>
          <cell r="H19">
            <v>3196873</v>
          </cell>
        </row>
        <row r="20">
          <cell r="C20" t="str">
            <v xml:space="preserve">  Total</v>
          </cell>
          <cell r="F20">
            <v>15946055</v>
          </cell>
          <cell r="G20">
            <v>11747629</v>
          </cell>
          <cell r="H20">
            <v>4198426</v>
          </cell>
        </row>
        <row r="21">
          <cell r="C21" t="str">
            <v xml:space="preserve">  Percentage</v>
          </cell>
          <cell r="F21">
            <v>1</v>
          </cell>
          <cell r="G21">
            <v>0.73670999999999998</v>
          </cell>
          <cell r="H21">
            <v>0.26329000000000002</v>
          </cell>
        </row>
        <row r="23">
          <cell r="C23" t="str">
            <v>Direct Labor</v>
          </cell>
        </row>
        <row r="24">
          <cell r="C24" t="str">
            <v xml:space="preserve">  Amount: Accounts 798 - 894</v>
          </cell>
          <cell r="F24">
            <v>5777102</v>
          </cell>
          <cell r="G24">
            <v>3849651</v>
          </cell>
          <cell r="H24">
            <v>1927451</v>
          </cell>
        </row>
        <row r="25">
          <cell r="C25" t="str">
            <v xml:space="preserve">  Amount: Accounts 901 - 935</v>
          </cell>
          <cell r="F25">
            <v>2393355</v>
          </cell>
          <cell r="G25">
            <v>1904696</v>
          </cell>
          <cell r="H25">
            <v>488659</v>
          </cell>
        </row>
        <row r="26">
          <cell r="C26" t="str">
            <v xml:space="preserve">  Total</v>
          </cell>
          <cell r="F26">
            <v>8170457</v>
          </cell>
          <cell r="G26">
            <v>5754347</v>
          </cell>
          <cell r="H26">
            <v>2416110</v>
          </cell>
        </row>
        <row r="27">
          <cell r="C27" t="str">
            <v xml:space="preserve">  Percentage</v>
          </cell>
          <cell r="F27">
            <v>1</v>
          </cell>
          <cell r="G27">
            <v>0.70428999999999997</v>
          </cell>
          <cell r="H27">
            <v>0.29570999999999997</v>
          </cell>
        </row>
        <row r="29">
          <cell r="C29" t="str">
            <v>Total Number of Customers</v>
          </cell>
          <cell r="F29">
            <v>223040</v>
          </cell>
          <cell r="G29">
            <v>148247</v>
          </cell>
          <cell r="H29">
            <v>74793</v>
          </cell>
        </row>
        <row r="30">
          <cell r="C30" t="str">
            <v xml:space="preserve">  Percentage</v>
          </cell>
          <cell r="F30">
            <v>1</v>
          </cell>
          <cell r="G30">
            <v>0.66466999999999998</v>
          </cell>
          <cell r="H30">
            <v>0.33533000000000002</v>
          </cell>
        </row>
        <row r="32">
          <cell r="C32" t="str">
            <v>Total Direct Plant</v>
          </cell>
          <cell r="F32">
            <v>298884304</v>
          </cell>
          <cell r="G32">
            <v>189804990</v>
          </cell>
          <cell r="H32">
            <v>109079314</v>
          </cell>
        </row>
        <row r="33">
          <cell r="C33" t="str">
            <v xml:space="preserve">  Percentage</v>
          </cell>
          <cell r="F33">
            <v>1</v>
          </cell>
          <cell r="G33">
            <v>0.63505</v>
          </cell>
          <cell r="H33">
            <v>0.36495</v>
          </cell>
        </row>
        <row r="35">
          <cell r="C35" t="str">
            <v>Total Four Factor Allocators</v>
          </cell>
          <cell r="F35">
            <v>4</v>
          </cell>
          <cell r="G35">
            <v>2.74072</v>
          </cell>
          <cell r="H35">
            <v>1.25928</v>
          </cell>
        </row>
        <row r="36">
          <cell r="A36">
            <v>4</v>
          </cell>
          <cell r="C36" t="str">
            <v xml:space="preserve">  Percent</v>
          </cell>
          <cell r="F36">
            <v>1</v>
          </cell>
          <cell r="G36">
            <v>0.68518000000000001</v>
          </cell>
          <cell r="H36">
            <v>0.31481999999999999</v>
          </cell>
        </row>
        <row r="38">
          <cell r="C38" t="str">
            <v>Underground Storage &amp; Dist Plant</v>
          </cell>
          <cell r="F38" t="str">
            <v>System</v>
          </cell>
          <cell r="G38" t="str">
            <v>Washington</v>
          </cell>
          <cell r="H38" t="str">
            <v>Idaho</v>
          </cell>
        </row>
        <row r="40">
          <cell r="B40" t="str">
            <v>G-PLT</v>
          </cell>
          <cell r="C40" t="str">
            <v xml:space="preserve">  Underground Storage</v>
          </cell>
          <cell r="F40">
            <v>28886114</v>
          </cell>
          <cell r="G40">
            <v>20046963</v>
          </cell>
          <cell r="H40">
            <v>8839151</v>
          </cell>
        </row>
        <row r="41">
          <cell r="B41" t="str">
            <v>G-PLT</v>
          </cell>
          <cell r="C41" t="str">
            <v xml:space="preserve">  Distribution</v>
          </cell>
          <cell r="F41">
            <v>417813902</v>
          </cell>
          <cell r="G41">
            <v>269469380</v>
          </cell>
          <cell r="H41">
            <v>148344522</v>
          </cell>
        </row>
        <row r="42">
          <cell r="C42" t="str">
            <v xml:space="preserve">  Total Underground Storage/Dist Plant</v>
          </cell>
          <cell r="F42">
            <v>446700016</v>
          </cell>
          <cell r="G42">
            <v>289516343</v>
          </cell>
          <cell r="H42">
            <v>157183673</v>
          </cell>
        </row>
        <row r="43">
          <cell r="A43">
            <v>5</v>
          </cell>
          <cell r="C43" t="str">
            <v xml:space="preserve">  Percent</v>
          </cell>
          <cell r="F43">
            <v>1</v>
          </cell>
          <cell r="G43">
            <v>0.64812000000000003</v>
          </cell>
          <cell r="H43">
            <v>0.35188000000000003</v>
          </cell>
        </row>
        <row r="45">
          <cell r="B45" t="str">
            <v>Input</v>
          </cell>
          <cell r="C45" t="str">
            <v>Actual Therms Purchased</v>
          </cell>
          <cell r="E45">
            <v>39081</v>
          </cell>
          <cell r="F45">
            <v>235900540</v>
          </cell>
          <cell r="G45">
            <v>164699793</v>
          </cell>
          <cell r="H45">
            <v>71200747</v>
          </cell>
        </row>
        <row r="46">
          <cell r="A46">
            <v>6</v>
          </cell>
          <cell r="C46" t="str">
            <v xml:space="preserve">  Percent</v>
          </cell>
          <cell r="F46">
            <v>1</v>
          </cell>
          <cell r="G46">
            <v>0.69816999999999996</v>
          </cell>
          <cell r="H46">
            <v>0.30182999999999999</v>
          </cell>
        </row>
        <row r="49">
          <cell r="B49" t="str">
            <v>Input</v>
          </cell>
          <cell r="C49" t="str">
            <v>Elec/Gas North/Oregon 4-Factor</v>
          </cell>
          <cell r="E49">
            <v>38717</v>
          </cell>
          <cell r="F49" t="str">
            <v>Total</v>
          </cell>
          <cell r="G49" t="str">
            <v>Electric</v>
          </cell>
          <cell r="H49" t="str">
            <v>Gas North</v>
          </cell>
          <cell r="I49" t="str">
            <v>Oregon Gas</v>
          </cell>
        </row>
        <row r="50">
          <cell r="C50" t="str">
            <v xml:space="preserve">   Direct O&amp;M Accts 500 - 894</v>
          </cell>
          <cell r="F50">
            <v>51081946</v>
          </cell>
          <cell r="G50">
            <v>45988228</v>
          </cell>
          <cell r="H50">
            <v>3116832</v>
          </cell>
          <cell r="I50">
            <v>1976886</v>
          </cell>
        </row>
        <row r="51">
          <cell r="C51" t="str">
            <v xml:space="preserve">   Direct O&amp;M Accts 901 - 935</v>
          </cell>
          <cell r="F51">
            <v>51945284</v>
          </cell>
          <cell r="G51">
            <v>35419000</v>
          </cell>
          <cell r="H51">
            <v>12684856</v>
          </cell>
          <cell r="I51">
            <v>3841428</v>
          </cell>
        </row>
        <row r="52">
          <cell r="C52" t="str">
            <v xml:space="preserve">   Direct O&amp;M Accts 901 - 905 Utility 9 Only</v>
          </cell>
          <cell r="F52">
            <v>3516695</v>
          </cell>
          <cell r="G52">
            <v>2172122</v>
          </cell>
          <cell r="H52">
            <v>1344573</v>
          </cell>
          <cell r="I52" t="str">
            <v>XXXXXX</v>
          </cell>
        </row>
        <row r="53">
          <cell r="C53" t="str">
            <v xml:space="preserve">   Adjustments</v>
          </cell>
          <cell r="F53">
            <v>0</v>
          </cell>
        </row>
        <row r="54">
          <cell r="C54" t="str">
            <v>Total</v>
          </cell>
          <cell r="F54">
            <v>106543925</v>
          </cell>
          <cell r="G54">
            <v>83579350</v>
          </cell>
          <cell r="H54">
            <v>17146261</v>
          </cell>
          <cell r="I54">
            <v>5818314</v>
          </cell>
        </row>
        <row r="55">
          <cell r="C55" t="str">
            <v>Percentage</v>
          </cell>
          <cell r="F55">
            <v>1</v>
          </cell>
          <cell r="G55">
            <v>0.78446000000000005</v>
          </cell>
          <cell r="H55">
            <v>0.16092999999999999</v>
          </cell>
          <cell r="I55">
            <v>5.4609999999999999E-2</v>
          </cell>
        </row>
        <row r="57">
          <cell r="C57" t="str">
            <v xml:space="preserve">   Direct Labor Accts 500 - 894</v>
          </cell>
          <cell r="F57">
            <v>55092383</v>
          </cell>
          <cell r="G57">
            <v>43337007</v>
          </cell>
          <cell r="H57">
            <v>8181894</v>
          </cell>
          <cell r="I57">
            <v>3573482</v>
          </cell>
        </row>
        <row r="58">
          <cell r="C58" t="str">
            <v xml:space="preserve">   Direct Labor Accts 901 - 935</v>
          </cell>
          <cell r="F58">
            <v>5731661</v>
          </cell>
          <cell r="G58">
            <v>4212733</v>
          </cell>
          <cell r="H58">
            <v>361664</v>
          </cell>
          <cell r="I58">
            <v>1157264</v>
          </cell>
        </row>
        <row r="59">
          <cell r="C59" t="str">
            <v xml:space="preserve">   Direct Labor Accts 901 - 905 Utility 9 Only</v>
          </cell>
          <cell r="F59">
            <v>3029709</v>
          </cell>
          <cell r="G59">
            <v>1871330</v>
          </cell>
          <cell r="H59">
            <v>1158379</v>
          </cell>
          <cell r="I59" t="str">
            <v>XXXXXX</v>
          </cell>
        </row>
        <row r="60">
          <cell r="C60" t="str">
            <v>Total</v>
          </cell>
          <cell r="F60">
            <v>63853753</v>
          </cell>
          <cell r="G60">
            <v>49421070</v>
          </cell>
          <cell r="H60">
            <v>9701937</v>
          </cell>
          <cell r="I60">
            <v>4730746</v>
          </cell>
        </row>
        <row r="61">
          <cell r="C61" t="str">
            <v>Percentage</v>
          </cell>
          <cell r="F61">
            <v>1</v>
          </cell>
          <cell r="G61">
            <v>0.77397000000000005</v>
          </cell>
          <cell r="H61">
            <v>0.15193999999999999</v>
          </cell>
          <cell r="I61">
            <v>7.4090000000000003E-2</v>
          </cell>
        </row>
        <row r="63">
          <cell r="C63" t="str">
            <v xml:space="preserve">   Number of Customers at 12/31/09</v>
          </cell>
          <cell r="F63">
            <v>672970</v>
          </cell>
          <cell r="G63">
            <v>356620</v>
          </cell>
          <cell r="H63">
            <v>220748</v>
          </cell>
          <cell r="I63">
            <v>95602</v>
          </cell>
        </row>
        <row r="64">
          <cell r="C64" t="str">
            <v>Percentage</v>
          </cell>
          <cell r="F64">
            <v>1</v>
          </cell>
          <cell r="G64">
            <v>0.52991999999999995</v>
          </cell>
          <cell r="H64">
            <v>0.32801999999999998</v>
          </cell>
          <cell r="I64">
            <v>0.14205999999999999</v>
          </cell>
        </row>
        <row r="66">
          <cell r="C66" t="str">
            <v xml:space="preserve">   Net Direct Plant</v>
          </cell>
          <cell r="F66">
            <v>2269179267</v>
          </cell>
          <cell r="G66">
            <v>1813979169</v>
          </cell>
          <cell r="H66">
            <v>309908801</v>
          </cell>
          <cell r="I66">
            <v>145291297</v>
          </cell>
        </row>
        <row r="67">
          <cell r="C67" t="str">
            <v>Percentage</v>
          </cell>
          <cell r="F67">
            <v>1</v>
          </cell>
          <cell r="G67">
            <v>0.7994</v>
          </cell>
          <cell r="H67">
            <v>0.13657</v>
          </cell>
          <cell r="I67">
            <v>6.4030000000000004E-2</v>
          </cell>
        </row>
        <row r="69">
          <cell r="C69" t="str">
            <v>Total Percentages</v>
          </cell>
          <cell r="F69">
            <v>4</v>
          </cell>
          <cell r="G69">
            <v>2.88775</v>
          </cell>
          <cell r="H69">
            <v>0.77746000000000004</v>
          </cell>
          <cell r="I69">
            <v>0.33478999999999998</v>
          </cell>
        </row>
        <row r="70">
          <cell r="A70">
            <v>7</v>
          </cell>
          <cell r="C70" t="str">
            <v>Average  (CD AA)</v>
          </cell>
          <cell r="F70">
            <v>1</v>
          </cell>
          <cell r="G70">
            <v>0.72192999999999996</v>
          </cell>
          <cell r="H70">
            <v>0.19436999999999999</v>
          </cell>
          <cell r="I70">
            <v>8.3699999999999997E-2</v>
          </cell>
        </row>
        <row r="72">
          <cell r="B72" t="str">
            <v>Input</v>
          </cell>
          <cell r="C72" t="str">
            <v>Gas North/Oregon 4-Factor</v>
          </cell>
          <cell r="E72">
            <v>38717</v>
          </cell>
          <cell r="F72" t="str">
            <v>Total</v>
          </cell>
          <cell r="G72" t="str">
            <v>Electric</v>
          </cell>
          <cell r="H72" t="str">
            <v>Gas North</v>
          </cell>
          <cell r="I72" t="str">
            <v>Oregon Gas</v>
          </cell>
        </row>
        <row r="73">
          <cell r="C73" t="str">
            <v xml:space="preserve">   Direct O&amp;M Accts 580 - 894</v>
          </cell>
          <cell r="F73">
            <v>5093718</v>
          </cell>
          <cell r="G73">
            <v>0</v>
          </cell>
          <cell r="H73">
            <v>3116832</v>
          </cell>
          <cell r="I73">
            <v>1976886</v>
          </cell>
        </row>
        <row r="74">
          <cell r="C74" t="str">
            <v xml:space="preserve">   Direct O&amp;M Accts 901 - 935</v>
          </cell>
          <cell r="F74">
            <v>16526284</v>
          </cell>
          <cell r="G74">
            <v>0</v>
          </cell>
          <cell r="H74">
            <v>12684856</v>
          </cell>
          <cell r="I74">
            <v>3841428</v>
          </cell>
        </row>
        <row r="75">
          <cell r="C75" t="str">
            <v xml:space="preserve">   Direct O&amp;M Accts 901 - 905 Utility 9 Only</v>
          </cell>
          <cell r="F75">
            <v>1344573</v>
          </cell>
          <cell r="G75">
            <v>0</v>
          </cell>
          <cell r="H75">
            <v>1344573</v>
          </cell>
          <cell r="I75" t="str">
            <v>XXXXXX</v>
          </cell>
        </row>
        <row r="76">
          <cell r="C76" t="str">
            <v>Total</v>
          </cell>
          <cell r="F76">
            <v>22964575</v>
          </cell>
          <cell r="G76">
            <v>0</v>
          </cell>
          <cell r="H76">
            <v>17146261</v>
          </cell>
          <cell r="I76">
            <v>5818314</v>
          </cell>
        </row>
        <row r="77">
          <cell r="C77" t="str">
            <v>Percentage</v>
          </cell>
          <cell r="F77">
            <v>1</v>
          </cell>
          <cell r="G77">
            <v>0</v>
          </cell>
          <cell r="H77">
            <v>0.74663999999999997</v>
          </cell>
          <cell r="I77">
            <v>0.25335999999999997</v>
          </cell>
        </row>
        <row r="79">
          <cell r="C79" t="str">
            <v xml:space="preserve">   Direct Labor Accts 580 - 894</v>
          </cell>
          <cell r="F79">
            <v>11755376</v>
          </cell>
          <cell r="G79">
            <v>0</v>
          </cell>
          <cell r="H79">
            <v>8181894</v>
          </cell>
          <cell r="I79">
            <v>3573482</v>
          </cell>
        </row>
        <row r="80">
          <cell r="C80" t="str">
            <v xml:space="preserve">   Direct Labor Accts 901 - 935</v>
          </cell>
          <cell r="F80">
            <v>1518928</v>
          </cell>
          <cell r="G80">
            <v>0</v>
          </cell>
          <cell r="H80">
            <v>361664</v>
          </cell>
          <cell r="I80">
            <v>1157264</v>
          </cell>
        </row>
        <row r="81">
          <cell r="C81" t="str">
            <v xml:space="preserve">   Direct Labor Accts 901 - 905 Utility 9 Only</v>
          </cell>
          <cell r="F81">
            <v>1158379</v>
          </cell>
          <cell r="G81">
            <v>0</v>
          </cell>
          <cell r="H81">
            <v>1158379</v>
          </cell>
          <cell r="I81" t="str">
            <v>XXXXXX</v>
          </cell>
        </row>
        <row r="82">
          <cell r="C82" t="str">
            <v>Total</v>
          </cell>
          <cell r="F82">
            <v>14432683</v>
          </cell>
          <cell r="G82">
            <v>0</v>
          </cell>
          <cell r="H82">
            <v>9701937</v>
          </cell>
          <cell r="I82">
            <v>4730746</v>
          </cell>
        </row>
        <row r="83">
          <cell r="C83" t="str">
            <v>Percentage</v>
          </cell>
          <cell r="F83">
            <v>1</v>
          </cell>
          <cell r="G83">
            <v>0</v>
          </cell>
          <cell r="H83">
            <v>0.67222000000000004</v>
          </cell>
          <cell r="I83">
            <v>0.32778000000000002</v>
          </cell>
        </row>
        <row r="85">
          <cell r="C85" t="str">
            <v xml:space="preserve">   Number of Customers at 12/31/09</v>
          </cell>
          <cell r="F85">
            <v>316350</v>
          </cell>
          <cell r="G85">
            <v>0</v>
          </cell>
          <cell r="H85">
            <v>220748</v>
          </cell>
          <cell r="I85">
            <v>95602</v>
          </cell>
        </row>
        <row r="86">
          <cell r="C86" t="str">
            <v>Percentage</v>
          </cell>
          <cell r="F86">
            <v>1</v>
          </cell>
          <cell r="G86">
            <v>0</v>
          </cell>
          <cell r="H86">
            <v>0.69779999999999998</v>
          </cell>
          <cell r="I86">
            <v>0.30220000000000002</v>
          </cell>
        </row>
        <row r="88">
          <cell r="C88" t="str">
            <v xml:space="preserve">   Net Direct Plant</v>
          </cell>
          <cell r="F88">
            <v>450456474</v>
          </cell>
          <cell r="G88">
            <v>0</v>
          </cell>
          <cell r="H88">
            <v>305689899</v>
          </cell>
          <cell r="I88">
            <v>144766575</v>
          </cell>
        </row>
        <row r="89">
          <cell r="C89" t="str">
            <v>Percentage</v>
          </cell>
          <cell r="F89">
            <v>1</v>
          </cell>
          <cell r="G89">
            <v>0</v>
          </cell>
          <cell r="H89">
            <v>0.67862</v>
          </cell>
          <cell r="I89">
            <v>0.32138</v>
          </cell>
        </row>
        <row r="91">
          <cell r="C91" t="str">
            <v>Total Percentages</v>
          </cell>
          <cell r="F91">
            <v>4</v>
          </cell>
          <cell r="G91">
            <v>0</v>
          </cell>
          <cell r="H91">
            <v>2.79528</v>
          </cell>
          <cell r="I91">
            <v>1.20472</v>
          </cell>
        </row>
        <row r="92">
          <cell r="A92">
            <v>8</v>
          </cell>
          <cell r="C92" t="str">
            <v>Average  (GD AA)</v>
          </cell>
          <cell r="F92">
            <v>1</v>
          </cell>
          <cell r="G92">
            <v>0</v>
          </cell>
          <cell r="H92">
            <v>0.69882</v>
          </cell>
          <cell r="I92">
            <v>0.30118</v>
          </cell>
        </row>
        <row r="94">
          <cell r="B94" t="str">
            <v>Input</v>
          </cell>
          <cell r="C94" t="str">
            <v xml:space="preserve">Elec/Gas North 4-Factor </v>
          </cell>
          <cell r="E94">
            <v>38717</v>
          </cell>
          <cell r="F94" t="str">
            <v>Total</v>
          </cell>
          <cell r="G94" t="str">
            <v>Electric</v>
          </cell>
          <cell r="H94" t="str">
            <v>Gas North</v>
          </cell>
          <cell r="I94" t="str">
            <v>Oregon Gas</v>
          </cell>
        </row>
        <row r="95">
          <cell r="C95" t="str">
            <v xml:space="preserve">   Direct O&amp;M Accts 580 - 894</v>
          </cell>
          <cell r="F95">
            <v>49105060</v>
          </cell>
          <cell r="G95">
            <v>45988228</v>
          </cell>
          <cell r="H95">
            <v>3116832</v>
          </cell>
          <cell r="I95">
            <v>0</v>
          </cell>
        </row>
        <row r="96">
          <cell r="C96" t="str">
            <v xml:space="preserve">   Direct O&amp;M Accts 901 - 935</v>
          </cell>
          <cell r="F96">
            <v>48103856</v>
          </cell>
          <cell r="G96">
            <v>35419000</v>
          </cell>
          <cell r="H96">
            <v>12684856</v>
          </cell>
          <cell r="I96">
            <v>0</v>
          </cell>
        </row>
        <row r="97">
          <cell r="C97" t="str">
            <v xml:space="preserve">    Adjustments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C98" t="str">
            <v>Total</v>
          </cell>
          <cell r="F98">
            <v>97208916</v>
          </cell>
          <cell r="G98">
            <v>81407228</v>
          </cell>
          <cell r="H98">
            <v>15801688</v>
          </cell>
          <cell r="I98">
            <v>0</v>
          </cell>
        </row>
        <row r="99">
          <cell r="C99" t="str">
            <v>Percentage</v>
          </cell>
          <cell r="F99">
            <v>1</v>
          </cell>
          <cell r="G99">
            <v>0.83745000000000003</v>
          </cell>
          <cell r="H99">
            <v>0.16255</v>
          </cell>
          <cell r="I99">
            <v>0</v>
          </cell>
        </row>
        <row r="101">
          <cell r="C101" t="str">
            <v xml:space="preserve">   Direct Labor Accts 580 - 894</v>
          </cell>
          <cell r="F101">
            <v>51518901</v>
          </cell>
          <cell r="G101">
            <v>43337007</v>
          </cell>
          <cell r="H101">
            <v>8181894</v>
          </cell>
          <cell r="I101">
            <v>0</v>
          </cell>
        </row>
        <row r="102">
          <cell r="C102" t="str">
            <v xml:space="preserve">   Direct Labor Accts 901 - 935</v>
          </cell>
          <cell r="F102">
            <v>4574397</v>
          </cell>
          <cell r="G102">
            <v>4212733</v>
          </cell>
          <cell r="H102">
            <v>361664</v>
          </cell>
          <cell r="I102">
            <v>0</v>
          </cell>
        </row>
        <row r="104">
          <cell r="C104" t="str">
            <v>Total</v>
          </cell>
          <cell r="F104">
            <v>56093298</v>
          </cell>
          <cell r="G104">
            <v>47549740</v>
          </cell>
          <cell r="H104">
            <v>8543558</v>
          </cell>
          <cell r="I104">
            <v>0</v>
          </cell>
        </row>
        <row r="105">
          <cell r="C105" t="str">
            <v>Percentage</v>
          </cell>
          <cell r="F105">
            <v>1</v>
          </cell>
          <cell r="G105">
            <v>0.84769000000000005</v>
          </cell>
          <cell r="H105">
            <v>0.15231</v>
          </cell>
          <cell r="I105">
            <v>0</v>
          </cell>
        </row>
        <row r="107">
          <cell r="C107" t="str">
            <v xml:space="preserve">   Number of Customers at 12/31/09</v>
          </cell>
          <cell r="F107">
            <v>577368</v>
          </cell>
          <cell r="G107">
            <v>356620</v>
          </cell>
          <cell r="H107">
            <v>220748</v>
          </cell>
          <cell r="I107">
            <v>0</v>
          </cell>
        </row>
        <row r="108">
          <cell r="C108" t="str">
            <v>Percentage</v>
          </cell>
          <cell r="F108">
            <v>1</v>
          </cell>
          <cell r="G108">
            <v>0.61765999999999999</v>
          </cell>
          <cell r="H108">
            <v>0.38234000000000001</v>
          </cell>
          <cell r="I108">
            <v>0</v>
          </cell>
        </row>
        <row r="110">
          <cell r="C110" t="str">
            <v xml:space="preserve">   Net Direct Plant</v>
          </cell>
          <cell r="F110">
            <v>2108415405</v>
          </cell>
          <cell r="G110">
            <v>1802725506</v>
          </cell>
          <cell r="H110">
            <v>305689899</v>
          </cell>
          <cell r="I110">
            <v>0</v>
          </cell>
        </row>
        <row r="111">
          <cell r="C111" t="str">
            <v>Percentage</v>
          </cell>
          <cell r="F111">
            <v>1</v>
          </cell>
          <cell r="G111">
            <v>0.85501000000000005</v>
          </cell>
          <cell r="H111">
            <v>0.14499000000000001</v>
          </cell>
          <cell r="I111">
            <v>0</v>
          </cell>
        </row>
        <row r="113">
          <cell r="C113" t="str">
            <v>Total Percentages</v>
          </cell>
          <cell r="F113">
            <v>4</v>
          </cell>
          <cell r="G113">
            <v>3.15781</v>
          </cell>
          <cell r="H113">
            <v>0.84218999999999999</v>
          </cell>
          <cell r="I113">
            <v>0</v>
          </cell>
        </row>
        <row r="114">
          <cell r="A114">
            <v>9</v>
          </cell>
          <cell r="C114" t="str">
            <v>Average  (CD AN/ID/WA)</v>
          </cell>
          <cell r="F114">
            <v>1</v>
          </cell>
          <cell r="G114">
            <v>0.78944999999999999</v>
          </cell>
          <cell r="H114">
            <v>0.21054999999999999</v>
          </cell>
          <cell r="I114">
            <v>0</v>
          </cell>
        </row>
        <row r="116">
          <cell r="F116" t="str">
            <v>System</v>
          </cell>
          <cell r="G116" t="str">
            <v>Washington</v>
          </cell>
          <cell r="H116" t="str">
            <v>Idaho</v>
          </cell>
        </row>
        <row r="117">
          <cell r="C117" t="str">
            <v>Actual Annual Throughput</v>
          </cell>
          <cell r="E117">
            <v>38716</v>
          </cell>
          <cell r="F117">
            <v>379742240</v>
          </cell>
          <cell r="G117">
            <v>253123000</v>
          </cell>
          <cell r="H117">
            <v>126619240</v>
          </cell>
        </row>
        <row r="118">
          <cell r="A118">
            <v>10</v>
          </cell>
          <cell r="C118" t="str">
            <v xml:space="preserve">  Percent</v>
          </cell>
          <cell r="F118">
            <v>1</v>
          </cell>
          <cell r="G118">
            <v>0.66657</v>
          </cell>
          <cell r="H118">
            <v>0.33343</v>
          </cell>
        </row>
        <row r="120">
          <cell r="B120" t="str">
            <v>G-OPS</v>
          </cell>
          <cell r="C120" t="str">
            <v>Book Depreciation</v>
          </cell>
          <cell r="F120">
            <v>12569412</v>
          </cell>
          <cell r="G120">
            <v>8196955</v>
          </cell>
          <cell r="H120">
            <v>4372457</v>
          </cell>
        </row>
        <row r="121">
          <cell r="A121">
            <v>11</v>
          </cell>
          <cell r="C121" t="str">
            <v xml:space="preserve">  Percent</v>
          </cell>
          <cell r="F121">
            <v>1</v>
          </cell>
          <cell r="G121">
            <v>0.65214000000000005</v>
          </cell>
          <cell r="H121">
            <v>0.34786</v>
          </cell>
        </row>
        <row r="123">
          <cell r="B123" t="str">
            <v>G-PLT</v>
          </cell>
          <cell r="C123" t="str">
            <v>Net Gas Plant</v>
          </cell>
          <cell r="F123">
            <v>330611592</v>
          </cell>
          <cell r="G123">
            <v>214662521</v>
          </cell>
          <cell r="H123">
            <v>115949071</v>
          </cell>
        </row>
        <row r="124">
          <cell r="A124">
            <v>12</v>
          </cell>
          <cell r="C124" t="str">
            <v xml:space="preserve">  Percent</v>
          </cell>
          <cell r="F124">
            <v>1</v>
          </cell>
          <cell r="G124">
            <v>0.64929000000000003</v>
          </cell>
          <cell r="H124">
            <v>0.35071000000000002</v>
          </cell>
        </row>
        <row r="126">
          <cell r="B126" t="str">
            <v>G-PLT</v>
          </cell>
          <cell r="C126" t="str">
            <v>Net Gas General Plant</v>
          </cell>
          <cell r="F126">
            <v>28754896</v>
          </cell>
          <cell r="G126">
            <v>19386426</v>
          </cell>
          <cell r="H126">
            <v>9368470</v>
          </cell>
        </row>
        <row r="127">
          <cell r="A127">
            <v>13</v>
          </cell>
          <cell r="C127" t="str">
            <v xml:space="preserve">  Percent</v>
          </cell>
          <cell r="F127">
            <v>1</v>
          </cell>
          <cell r="G127">
            <v>0.67420000000000002</v>
          </cell>
          <cell r="H127">
            <v>0.32579999999999998</v>
          </cell>
        </row>
        <row r="129">
          <cell r="B129" t="str">
            <v>G-SCM</v>
          </cell>
          <cell r="C129" t="str">
            <v>Net Allocated Schedule M</v>
          </cell>
          <cell r="F129">
            <v>-33054930</v>
          </cell>
          <cell r="G129">
            <v>-22309857</v>
          </cell>
          <cell r="H129">
            <v>-12053491</v>
          </cell>
        </row>
        <row r="130">
          <cell r="A130">
            <v>14</v>
          </cell>
          <cell r="C130" t="str">
            <v xml:space="preserve">  Percent</v>
          </cell>
          <cell r="F130">
            <v>1</v>
          </cell>
          <cell r="G130">
            <v>0.67493000000000003</v>
          </cell>
          <cell r="H130">
            <v>0.32507000000000003</v>
          </cell>
        </row>
        <row r="132">
          <cell r="A132">
            <v>99</v>
          </cell>
          <cell r="B132" t="str">
            <v>Input</v>
          </cell>
          <cell r="C132" t="str">
            <v>Not Allocated</v>
          </cell>
          <cell r="F132">
            <v>0</v>
          </cell>
          <cell r="G132">
            <v>0</v>
          </cell>
          <cell r="H132">
            <v>0</v>
          </cell>
        </row>
        <row r="134">
          <cell r="C134" t="str">
            <v>Situs Plant by Functional Group:</v>
          </cell>
        </row>
        <row r="135">
          <cell r="C135" t="str">
            <v>(Used to functionalize R&amp;P Property Tax on</v>
          </cell>
        </row>
        <row r="136">
          <cell r="C136" t="str">
            <v xml:space="preserve"> Report G-OTX)</v>
          </cell>
          <cell r="E136">
            <v>38716</v>
          </cell>
          <cell r="F136" t="str">
            <v>Washington</v>
          </cell>
          <cell r="G136" t="str">
            <v>Idaho</v>
          </cell>
        </row>
        <row r="137">
          <cell r="B137" t="str">
            <v>Input</v>
          </cell>
          <cell r="C137" t="str">
            <v>Underground Storage (Actual, not Situs)</v>
          </cell>
          <cell r="F137">
            <v>20046963</v>
          </cell>
          <cell r="G137">
            <v>8839151</v>
          </cell>
        </row>
        <row r="138">
          <cell r="B138" t="str">
            <v>Input</v>
          </cell>
          <cell r="C138" t="str">
            <v>Distribution</v>
          </cell>
          <cell r="F138">
            <v>266845782</v>
          </cell>
          <cell r="G138">
            <v>145465343</v>
          </cell>
        </row>
        <row r="139">
          <cell r="B139" t="str">
            <v>Input</v>
          </cell>
          <cell r="C139" t="str">
            <v>General</v>
          </cell>
          <cell r="F139">
            <v>3550811</v>
          </cell>
          <cell r="G139">
            <v>2692487</v>
          </cell>
        </row>
        <row r="140">
          <cell r="B140" t="str">
            <v>Input</v>
          </cell>
          <cell r="C140" t="str">
            <v xml:space="preserve">  TOTAL</v>
          </cell>
          <cell r="F140">
            <v>290443556</v>
          </cell>
          <cell r="G140">
            <v>156996981</v>
          </cell>
        </row>
      </sheetData>
      <sheetData sheetId="5"/>
      <sheetData sheetId="6">
        <row r="2">
          <cell r="A2" t="str">
            <v>ALLOCATION OF PURCHASED GAS COSTS</v>
          </cell>
          <cell r="E2" t="str">
            <v>Report ID:</v>
          </cell>
        </row>
        <row r="3">
          <cell r="A3" t="str">
            <v>For Twelve Months Ended December 31, 2010</v>
          </cell>
          <cell r="E3" t="str">
            <v>G-804-12A</v>
          </cell>
        </row>
        <row r="4">
          <cell r="A4" t="str">
            <v>Average of Monthly Averages Basis</v>
          </cell>
          <cell r="F4" t="str">
            <v>************** SYSTEM ***************</v>
          </cell>
          <cell r="I4" t="str">
            <v>*********** WASHINGTON ***********</v>
          </cell>
          <cell r="L4" t="str">
            <v>************** IDAHO ***************</v>
          </cell>
        </row>
        <row r="5">
          <cell r="A5" t="str">
            <v>Ref/Basis</v>
          </cell>
          <cell r="B5" t="str">
            <v>Account</v>
          </cell>
          <cell r="C5" t="str">
            <v>Description</v>
          </cell>
          <cell r="F5" t="str">
            <v>Direct</v>
          </cell>
          <cell r="G5" t="str">
            <v>Allocated</v>
          </cell>
          <cell r="H5" t="str">
            <v>Total</v>
          </cell>
          <cell r="I5" t="str">
            <v>Direct</v>
          </cell>
          <cell r="J5" t="str">
            <v>Allocated</v>
          </cell>
          <cell r="K5" t="str">
            <v>Total</v>
          </cell>
          <cell r="L5" t="str">
            <v>Direct</v>
          </cell>
          <cell r="M5" t="str">
            <v>Allocated</v>
          </cell>
          <cell r="N5" t="str">
            <v>Total</v>
          </cell>
        </row>
        <row r="7">
          <cell r="A7">
            <v>99</v>
          </cell>
          <cell r="B7">
            <v>805110</v>
          </cell>
          <cell r="C7" t="str">
            <v>Gas Exp - Rate Amortizations</v>
          </cell>
          <cell r="F7">
            <v>-27584074</v>
          </cell>
          <cell r="G7">
            <v>0</v>
          </cell>
          <cell r="H7">
            <v>-27584074</v>
          </cell>
          <cell r="I7">
            <v>-19259800</v>
          </cell>
          <cell r="J7">
            <v>0</v>
          </cell>
          <cell r="K7">
            <v>-19259800</v>
          </cell>
          <cell r="L7">
            <v>-8324274</v>
          </cell>
          <cell r="M7">
            <v>0</v>
          </cell>
          <cell r="N7">
            <v>-8324274</v>
          </cell>
        </row>
        <row r="8">
          <cell r="A8">
            <v>99</v>
          </cell>
          <cell r="B8">
            <v>805120</v>
          </cell>
          <cell r="C8" t="str">
            <v>Gas Expense - Rate Deferrals</v>
          </cell>
          <cell r="F8">
            <v>9194629</v>
          </cell>
          <cell r="G8">
            <v>0</v>
          </cell>
          <cell r="H8">
            <v>9194629</v>
          </cell>
          <cell r="I8">
            <v>6039722</v>
          </cell>
          <cell r="J8">
            <v>0</v>
          </cell>
          <cell r="K8">
            <v>6039722</v>
          </cell>
          <cell r="L8">
            <v>3154907</v>
          </cell>
          <cell r="M8">
            <v>0</v>
          </cell>
          <cell r="N8">
            <v>3154907</v>
          </cell>
        </row>
        <row r="9">
          <cell r="A9">
            <v>99</v>
          </cell>
          <cell r="B9">
            <v>805980</v>
          </cell>
          <cell r="C9" t="str">
            <v>Gas Expense - Estimated Amortizations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>
            <v>99</v>
          </cell>
          <cell r="B10">
            <v>805990</v>
          </cell>
          <cell r="C10" t="str">
            <v>Gas Expense - Estimated Deferrals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6</v>
          </cell>
          <cell r="B11">
            <v>804000</v>
          </cell>
          <cell r="C11" t="str">
            <v>Gas Purchases</v>
          </cell>
          <cell r="F11">
            <v>239101123</v>
          </cell>
          <cell r="G11">
            <v>0</v>
          </cell>
          <cell r="H11">
            <v>239101123</v>
          </cell>
          <cell r="I11">
            <v>165895718</v>
          </cell>
          <cell r="J11">
            <v>0</v>
          </cell>
          <cell r="K11">
            <v>165895718</v>
          </cell>
          <cell r="L11">
            <v>73205405</v>
          </cell>
          <cell r="M11">
            <v>0</v>
          </cell>
          <cell r="N11">
            <v>73205405</v>
          </cell>
        </row>
        <row r="12">
          <cell r="A12">
            <v>1</v>
          </cell>
          <cell r="B12">
            <v>804001</v>
          </cell>
          <cell r="C12" t="str">
            <v>Pipeline Demand Costs</v>
          </cell>
          <cell r="F12">
            <v>26746335</v>
          </cell>
          <cell r="G12">
            <v>0</v>
          </cell>
          <cell r="H12">
            <v>26746335</v>
          </cell>
          <cell r="I12">
            <v>18683044</v>
          </cell>
          <cell r="J12">
            <v>0</v>
          </cell>
          <cell r="K12">
            <v>18683044</v>
          </cell>
          <cell r="L12">
            <v>8063291</v>
          </cell>
          <cell r="M12">
            <v>0</v>
          </cell>
          <cell r="N12">
            <v>8063291</v>
          </cell>
        </row>
        <row r="13">
          <cell r="A13">
            <v>99</v>
          </cell>
          <cell r="B13">
            <v>804010</v>
          </cell>
          <cell r="C13" t="str">
            <v>Gas Costs - Fixed Hedge</v>
          </cell>
          <cell r="F13">
            <v>1005981</v>
          </cell>
          <cell r="G13">
            <v>0</v>
          </cell>
          <cell r="H13">
            <v>1005981</v>
          </cell>
          <cell r="I13">
            <v>696930</v>
          </cell>
          <cell r="J13">
            <v>0</v>
          </cell>
          <cell r="K13">
            <v>696930</v>
          </cell>
          <cell r="L13">
            <v>309051</v>
          </cell>
          <cell r="M13">
            <v>0</v>
          </cell>
          <cell r="N13">
            <v>309051</v>
          </cell>
        </row>
        <row r="14">
          <cell r="A14">
            <v>99</v>
          </cell>
          <cell r="B14">
            <v>804014</v>
          </cell>
          <cell r="C14" t="str">
            <v>GTI Contributions</v>
          </cell>
          <cell r="F14">
            <v>75495</v>
          </cell>
          <cell r="G14">
            <v>0</v>
          </cell>
          <cell r="H14">
            <v>75495</v>
          </cell>
          <cell r="I14">
            <v>57774</v>
          </cell>
          <cell r="J14">
            <v>0</v>
          </cell>
          <cell r="K14">
            <v>57774</v>
          </cell>
          <cell r="L14">
            <v>17721</v>
          </cell>
          <cell r="M14">
            <v>0</v>
          </cell>
          <cell r="N14">
            <v>17721</v>
          </cell>
        </row>
        <row r="15">
          <cell r="A15">
            <v>99</v>
          </cell>
          <cell r="B15">
            <v>804017</v>
          </cell>
          <cell r="C15" t="str">
            <v>Transaction Fees</v>
          </cell>
          <cell r="F15">
            <v>82245</v>
          </cell>
          <cell r="G15">
            <v>0</v>
          </cell>
          <cell r="H15">
            <v>82245</v>
          </cell>
          <cell r="I15">
            <v>56899</v>
          </cell>
          <cell r="J15">
            <v>0</v>
          </cell>
          <cell r="K15">
            <v>56899</v>
          </cell>
          <cell r="L15">
            <v>25346</v>
          </cell>
          <cell r="M15">
            <v>0</v>
          </cell>
          <cell r="N15">
            <v>25346</v>
          </cell>
        </row>
        <row r="16">
          <cell r="A16">
            <v>99</v>
          </cell>
          <cell r="B16">
            <v>804140</v>
          </cell>
          <cell r="C16" t="str">
            <v>Gas Research Contributions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6</v>
          </cell>
          <cell r="B17">
            <v>804170</v>
          </cell>
          <cell r="C17" t="str">
            <v>Gas Transaction Fees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6</v>
          </cell>
          <cell r="B18">
            <v>804600</v>
          </cell>
          <cell r="C18" t="str">
            <v>Gas Purchases - Financial</v>
          </cell>
          <cell r="F18">
            <v>2562671</v>
          </cell>
          <cell r="G18">
            <v>0</v>
          </cell>
          <cell r="H18">
            <v>2562671</v>
          </cell>
          <cell r="I18">
            <v>1783675</v>
          </cell>
          <cell r="J18">
            <v>0</v>
          </cell>
          <cell r="K18">
            <v>1783675</v>
          </cell>
          <cell r="L18">
            <v>778996</v>
          </cell>
          <cell r="M18">
            <v>0</v>
          </cell>
          <cell r="N18">
            <v>778996</v>
          </cell>
        </row>
        <row r="19">
          <cell r="A19">
            <v>6</v>
          </cell>
          <cell r="B19">
            <v>804700</v>
          </cell>
          <cell r="C19" t="str">
            <v>Off System Gas Purchases - Bookout</v>
          </cell>
          <cell r="F19">
            <v>14629883</v>
          </cell>
          <cell r="G19">
            <v>0</v>
          </cell>
          <cell r="H19">
            <v>14629883</v>
          </cell>
          <cell r="I19">
            <v>10211929</v>
          </cell>
          <cell r="J19">
            <v>0</v>
          </cell>
          <cell r="K19">
            <v>10211929</v>
          </cell>
          <cell r="L19">
            <v>4417954</v>
          </cell>
          <cell r="M19">
            <v>0</v>
          </cell>
          <cell r="N19">
            <v>4417954</v>
          </cell>
        </row>
        <row r="20">
          <cell r="A20">
            <v>6</v>
          </cell>
          <cell r="B20">
            <v>804730</v>
          </cell>
          <cell r="C20" t="str">
            <v>Gas Costs - Intracompany LDC Gas</v>
          </cell>
          <cell r="F20">
            <v>12344790</v>
          </cell>
          <cell r="G20">
            <v>0</v>
          </cell>
          <cell r="H20">
            <v>12344790</v>
          </cell>
          <cell r="I20">
            <v>8610491</v>
          </cell>
          <cell r="J20">
            <v>0</v>
          </cell>
          <cell r="K20">
            <v>8610491</v>
          </cell>
          <cell r="L20">
            <v>3734299</v>
          </cell>
          <cell r="M20">
            <v>0</v>
          </cell>
          <cell r="N20">
            <v>3734299</v>
          </cell>
        </row>
        <row r="21">
          <cell r="A21">
            <v>6</v>
          </cell>
          <cell r="B21">
            <v>804999</v>
          </cell>
          <cell r="C21" t="str">
            <v>Off System Gas Purchases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3">
          <cell r="C23" t="str">
            <v>TOTAL PURCHASED GAS COSTS</v>
          </cell>
          <cell r="F23">
            <v>278159078</v>
          </cell>
          <cell r="G23">
            <v>0</v>
          </cell>
          <cell r="H23">
            <v>278159078</v>
          </cell>
          <cell r="I23">
            <v>192776382</v>
          </cell>
          <cell r="J23">
            <v>0</v>
          </cell>
          <cell r="K23">
            <v>192776382</v>
          </cell>
          <cell r="L23">
            <v>85382696</v>
          </cell>
          <cell r="M23">
            <v>0</v>
          </cell>
          <cell r="N23">
            <v>85382696</v>
          </cell>
        </row>
        <row r="27">
          <cell r="A27" t="str">
            <v>ALLOCATION RATIOS:</v>
          </cell>
        </row>
        <row r="28">
          <cell r="A28" t="str">
            <v>G-ALL</v>
          </cell>
          <cell r="B28">
            <v>1</v>
          </cell>
          <cell r="C28" t="str">
            <v>System Contract Demand</v>
          </cell>
          <cell r="G28">
            <v>1</v>
          </cell>
          <cell r="J28">
            <v>0.69399999999999995</v>
          </cell>
          <cell r="M28">
            <v>0.30599999999999999</v>
          </cell>
        </row>
        <row r="29">
          <cell r="A29" t="str">
            <v>G-ALL</v>
          </cell>
          <cell r="B29">
            <v>6</v>
          </cell>
          <cell r="C29" t="str">
            <v>Actual Therms Purchased</v>
          </cell>
          <cell r="G29">
            <v>1</v>
          </cell>
          <cell r="J29">
            <v>0.69816999999999996</v>
          </cell>
          <cell r="M29">
            <v>0.30182999999999999</v>
          </cell>
        </row>
        <row r="30">
          <cell r="A30" t="str">
            <v>G-ALL</v>
          </cell>
          <cell r="B30">
            <v>99</v>
          </cell>
          <cell r="C30" t="str">
            <v>Not Allocated</v>
          </cell>
          <cell r="G30">
            <v>0</v>
          </cell>
          <cell r="J30">
            <v>0</v>
          </cell>
          <cell r="M30">
            <v>0</v>
          </cell>
        </row>
      </sheetData>
      <sheetData sheetId="7"/>
      <sheetData sheetId="8"/>
      <sheetData sheetId="9">
        <row r="2">
          <cell r="A2" t="str">
            <v>FEDERAL INCOME TAXES--GAS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Ref/Basis</v>
          </cell>
        </row>
        <row r="8">
          <cell r="A8" t="str">
            <v>G-OPS</v>
          </cell>
        </row>
        <row r="10">
          <cell r="A10" t="str">
            <v>G-OPS</v>
          </cell>
        </row>
        <row r="12">
          <cell r="A12" t="str">
            <v>G-OPS</v>
          </cell>
        </row>
        <row r="14">
          <cell r="A14" t="str">
            <v>G-OTX</v>
          </cell>
        </row>
        <row r="19">
          <cell r="A19" t="str">
            <v>G-SCM</v>
          </cell>
        </row>
        <row r="21">
          <cell r="A21" t="str">
            <v>G-SCM</v>
          </cell>
        </row>
        <row r="28">
          <cell r="A28" t="str">
            <v>G-DTE</v>
          </cell>
        </row>
      </sheetData>
      <sheetData sheetId="10">
        <row r="2">
          <cell r="A2" t="str">
            <v>GAS SCHEDULE M ITEMS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Ref/Basis</v>
          </cell>
        </row>
        <row r="9">
          <cell r="A9" t="str">
            <v>Account Number</v>
          </cell>
        </row>
        <row r="20">
          <cell r="A20">
            <v>12</v>
          </cell>
        </row>
        <row r="21">
          <cell r="A21">
            <v>2</v>
          </cell>
        </row>
        <row r="22">
          <cell r="A22">
            <v>12</v>
          </cell>
        </row>
        <row r="23">
          <cell r="A23">
            <v>4</v>
          </cell>
        </row>
        <row r="24">
          <cell r="A24">
            <v>6</v>
          </cell>
        </row>
        <row r="25">
          <cell r="A25">
            <v>99</v>
          </cell>
        </row>
        <row r="26">
          <cell r="A26">
            <v>4</v>
          </cell>
        </row>
        <row r="27">
          <cell r="A27">
            <v>12</v>
          </cell>
        </row>
        <row r="28">
          <cell r="A28">
            <v>4</v>
          </cell>
        </row>
        <row r="29">
          <cell r="A29">
            <v>99</v>
          </cell>
        </row>
        <row r="30">
          <cell r="A30">
            <v>99</v>
          </cell>
        </row>
        <row r="31">
          <cell r="A31">
            <v>12</v>
          </cell>
        </row>
        <row r="32">
          <cell r="A32">
            <v>99</v>
          </cell>
        </row>
        <row r="33">
          <cell r="A33">
            <v>4</v>
          </cell>
        </row>
        <row r="34">
          <cell r="A34">
            <v>1</v>
          </cell>
        </row>
        <row r="35">
          <cell r="A35">
            <v>99</v>
          </cell>
        </row>
        <row r="36">
          <cell r="A36">
            <v>99</v>
          </cell>
        </row>
        <row r="37">
          <cell r="A37">
            <v>99</v>
          </cell>
        </row>
        <row r="38">
          <cell r="A38">
            <v>99</v>
          </cell>
        </row>
        <row r="39">
          <cell r="A39">
            <v>99</v>
          </cell>
        </row>
        <row r="40">
          <cell r="A40">
            <v>99</v>
          </cell>
        </row>
        <row r="44">
          <cell r="A44">
            <v>12</v>
          </cell>
        </row>
        <row r="45">
          <cell r="A45">
            <v>11</v>
          </cell>
        </row>
        <row r="46">
          <cell r="A46">
            <v>4</v>
          </cell>
        </row>
        <row r="47">
          <cell r="A47">
            <v>99</v>
          </cell>
        </row>
        <row r="50">
          <cell r="A50" t="str">
            <v>ALLOCATION RATIOS:</v>
          </cell>
        </row>
      </sheetData>
      <sheetData sheetId="11">
        <row r="2">
          <cell r="A2" t="str">
            <v>DEFERRED INCOME TAX EXPENSE--GAS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Ref/Basis</v>
          </cell>
        </row>
        <row r="8">
          <cell r="A8">
            <v>14</v>
          </cell>
        </row>
        <row r="9">
          <cell r="A9">
            <v>99</v>
          </cell>
        </row>
        <row r="13">
          <cell r="A13">
            <v>14</v>
          </cell>
        </row>
        <row r="14">
          <cell r="A14">
            <v>99</v>
          </cell>
        </row>
        <row r="21">
          <cell r="A21" t="str">
            <v>ALLOCATION RATIOS:</v>
          </cell>
        </row>
      </sheetData>
      <sheetData sheetId="12"/>
      <sheetData sheetId="13">
        <row r="2">
          <cell r="A2" t="str">
            <v>TAXES OTHER THAN FEDERAL INCOME TAX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Ref/Basis</v>
          </cell>
        </row>
        <row r="8">
          <cell r="A8">
            <v>1</v>
          </cell>
        </row>
        <row r="11">
          <cell r="A11">
            <v>99</v>
          </cell>
        </row>
        <row r="12">
          <cell r="A12">
            <v>99</v>
          </cell>
        </row>
        <row r="13">
          <cell r="A13">
            <v>99</v>
          </cell>
        </row>
        <row r="14">
          <cell r="A14">
            <v>99</v>
          </cell>
        </row>
        <row r="15">
          <cell r="A15">
            <v>99</v>
          </cell>
        </row>
        <row r="16">
          <cell r="A16">
            <v>99</v>
          </cell>
        </row>
        <row r="20">
          <cell r="A20">
            <v>4</v>
          </cell>
        </row>
      </sheetData>
      <sheetData sheetId="14"/>
      <sheetData sheetId="15"/>
      <sheetData sheetId="16"/>
      <sheetData sheetId="17">
        <row r="2">
          <cell r="A2" t="str">
            <v>ALLOCATION OF COMM DEPRECIATION EXPENSE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7">
          <cell r="A7" t="str">
            <v>Ref/Basis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9</v>
          </cell>
        </row>
        <row r="13">
          <cell r="A13">
            <v>9</v>
          </cell>
        </row>
        <row r="16">
          <cell r="A16">
            <v>7</v>
          </cell>
        </row>
        <row r="17">
          <cell r="A17">
            <v>9</v>
          </cell>
        </row>
        <row r="20">
          <cell r="A20" t="str">
            <v>ALLOCATION RATIOS:</v>
          </cell>
        </row>
      </sheetData>
      <sheetData sheetId="18">
        <row r="2">
          <cell r="A2" t="str">
            <v>COMMON GENERAL PLANT</v>
          </cell>
          <cell r="E2" t="str">
            <v>Report ID:</v>
          </cell>
        </row>
        <row r="3">
          <cell r="A3" t="str">
            <v>For Twelve Months Ended December 31, 2010</v>
          </cell>
          <cell r="E3" t="str">
            <v>C-GPL-12A</v>
          </cell>
        </row>
        <row r="4">
          <cell r="A4" t="str">
            <v>Average of Monthly Averages Basis</v>
          </cell>
          <cell r="F4" t="str">
            <v>******************* ELECTRIC *******************</v>
          </cell>
          <cell r="J4" t="str">
            <v>******************* GAS NORTH*******************</v>
          </cell>
          <cell r="N4" t="str">
            <v>************** OREGON **************</v>
          </cell>
        </row>
        <row r="5">
          <cell r="A5" t="str">
            <v>Ref/Basis</v>
          </cell>
          <cell r="B5" t="str">
            <v>Account</v>
          </cell>
          <cell r="C5" t="str">
            <v>Description</v>
          </cell>
          <cell r="E5" t="str">
            <v>Total</v>
          </cell>
          <cell r="F5" t="str">
            <v>Direct - Wa</v>
          </cell>
          <cell r="G5" t="str">
            <v>Direct - Idaho</v>
          </cell>
          <cell r="H5" t="str">
            <v>Allocated</v>
          </cell>
          <cell r="I5" t="str">
            <v>Total</v>
          </cell>
          <cell r="J5" t="str">
            <v>Direct - Wa</v>
          </cell>
          <cell r="K5" t="str">
            <v>Direct - Idaho</v>
          </cell>
          <cell r="L5" t="str">
            <v>Allocated</v>
          </cell>
          <cell r="M5" t="str">
            <v>Total</v>
          </cell>
          <cell r="N5" t="str">
            <v>Direct - Oregon</v>
          </cell>
          <cell r="O5" t="str">
            <v>Direct - Calif</v>
          </cell>
          <cell r="P5" t="str">
            <v>Allocated</v>
          </cell>
          <cell r="Q5" t="str">
            <v>Total</v>
          </cell>
        </row>
        <row r="8">
          <cell r="B8" t="str">
            <v>389XXX</v>
          </cell>
          <cell r="C8" t="str">
            <v>Land &amp; Land Rights</v>
          </cell>
        </row>
        <row r="9">
          <cell r="A9">
            <v>99</v>
          </cell>
          <cell r="C9" t="str">
            <v xml:space="preserve">     Utility 0</v>
          </cell>
          <cell r="E9">
            <v>124681</v>
          </cell>
          <cell r="F9">
            <v>0</v>
          </cell>
          <cell r="G9">
            <v>101907</v>
          </cell>
          <cell r="H9">
            <v>22774</v>
          </cell>
          <cell r="I9">
            <v>124681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P9">
            <v>0</v>
          </cell>
          <cell r="Q9">
            <v>0</v>
          </cell>
        </row>
        <row r="10">
          <cell r="A10">
            <v>99</v>
          </cell>
          <cell r="C10" t="str">
            <v xml:space="preserve">     Utility 1</v>
          </cell>
          <cell r="E10">
            <v>477164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477164</v>
          </cell>
          <cell r="K10">
            <v>0</v>
          </cell>
          <cell r="L10">
            <v>0</v>
          </cell>
          <cell r="M10">
            <v>477164</v>
          </cell>
          <cell r="N10">
            <v>0</v>
          </cell>
          <cell r="P10">
            <v>0</v>
          </cell>
          <cell r="Q10">
            <v>0</v>
          </cell>
        </row>
        <row r="11">
          <cell r="A11">
            <v>99</v>
          </cell>
          <cell r="C11" t="str">
            <v xml:space="preserve">     Utility 2</v>
          </cell>
          <cell r="E11">
            <v>472230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472230</v>
          </cell>
          <cell r="P11">
            <v>0</v>
          </cell>
          <cell r="Q11">
            <v>472230</v>
          </cell>
        </row>
        <row r="12">
          <cell r="A12">
            <v>7</v>
          </cell>
          <cell r="C12" t="str">
            <v xml:space="preserve">     Utility 7</v>
          </cell>
          <cell r="E12">
            <v>4082521</v>
          </cell>
          <cell r="F12">
            <v>0</v>
          </cell>
          <cell r="G12">
            <v>0</v>
          </cell>
          <cell r="H12">
            <v>2947294</v>
          </cell>
          <cell r="I12">
            <v>2947294</v>
          </cell>
          <cell r="J12">
            <v>0</v>
          </cell>
          <cell r="K12">
            <v>0</v>
          </cell>
          <cell r="L12">
            <v>793520</v>
          </cell>
          <cell r="M12">
            <v>793520</v>
          </cell>
          <cell r="N12">
            <v>0</v>
          </cell>
          <cell r="P12">
            <v>341707</v>
          </cell>
          <cell r="Q12">
            <v>341707</v>
          </cell>
        </row>
        <row r="13">
          <cell r="A13">
            <v>9</v>
          </cell>
          <cell r="C13" t="str">
            <v xml:space="preserve">     Utility 9 - Wa</v>
          </cell>
          <cell r="E13">
            <v>470711</v>
          </cell>
          <cell r="F13">
            <v>371603</v>
          </cell>
          <cell r="G13">
            <v>0</v>
          </cell>
          <cell r="H13">
            <v>0</v>
          </cell>
          <cell r="I13">
            <v>371603</v>
          </cell>
          <cell r="J13">
            <v>99108</v>
          </cell>
          <cell r="K13">
            <v>0</v>
          </cell>
          <cell r="L13">
            <v>0</v>
          </cell>
          <cell r="M13">
            <v>99108</v>
          </cell>
          <cell r="N13">
            <v>0</v>
          </cell>
          <cell r="P13">
            <v>0</v>
          </cell>
          <cell r="Q13">
            <v>0</v>
          </cell>
        </row>
        <row r="14">
          <cell r="A14">
            <v>9</v>
          </cell>
          <cell r="C14" t="str">
            <v xml:space="preserve">     Utility 9 - Idaho</v>
          </cell>
          <cell r="E14">
            <v>437225</v>
          </cell>
          <cell r="F14">
            <v>0</v>
          </cell>
          <cell r="G14">
            <v>345167</v>
          </cell>
          <cell r="H14">
            <v>0</v>
          </cell>
          <cell r="I14">
            <v>345167</v>
          </cell>
          <cell r="J14">
            <v>0</v>
          </cell>
          <cell r="K14">
            <v>92058</v>
          </cell>
          <cell r="L14">
            <v>0</v>
          </cell>
          <cell r="M14">
            <v>92058</v>
          </cell>
          <cell r="N14">
            <v>0</v>
          </cell>
          <cell r="P14">
            <v>0</v>
          </cell>
          <cell r="Q14">
            <v>0</v>
          </cell>
        </row>
        <row r="15">
          <cell r="A15">
            <v>9</v>
          </cell>
          <cell r="C15" t="str">
            <v xml:space="preserve">     Utility 9 - Allocated</v>
          </cell>
          <cell r="E15">
            <v>276414</v>
          </cell>
          <cell r="F15">
            <v>0</v>
          </cell>
          <cell r="G15">
            <v>0</v>
          </cell>
          <cell r="H15">
            <v>218215</v>
          </cell>
          <cell r="I15">
            <v>218215</v>
          </cell>
          <cell r="J15">
            <v>0</v>
          </cell>
          <cell r="K15">
            <v>0</v>
          </cell>
          <cell r="L15">
            <v>58199</v>
          </cell>
          <cell r="M15">
            <v>58199</v>
          </cell>
          <cell r="N15">
            <v>0</v>
          </cell>
          <cell r="P15">
            <v>0</v>
          </cell>
          <cell r="Q15">
            <v>0</v>
          </cell>
        </row>
        <row r="16">
          <cell r="C16" t="str">
            <v xml:space="preserve">  TOTAL ACCOUNT</v>
          </cell>
          <cell r="E16">
            <v>6340946</v>
          </cell>
          <cell r="F16">
            <v>371603</v>
          </cell>
          <cell r="G16">
            <v>447074</v>
          </cell>
          <cell r="H16">
            <v>3188283</v>
          </cell>
          <cell r="I16">
            <v>4006960</v>
          </cell>
          <cell r="J16">
            <v>576272</v>
          </cell>
          <cell r="K16">
            <v>92058</v>
          </cell>
          <cell r="L16">
            <v>851719</v>
          </cell>
          <cell r="M16">
            <v>1520049</v>
          </cell>
          <cell r="N16">
            <v>472230</v>
          </cell>
          <cell r="P16">
            <v>341707</v>
          </cell>
          <cell r="Q16">
            <v>813937</v>
          </cell>
        </row>
        <row r="19">
          <cell r="B19" t="str">
            <v>390XXX</v>
          </cell>
          <cell r="C19" t="str">
            <v>Structures &amp; Improvements</v>
          </cell>
        </row>
        <row r="20">
          <cell r="A20">
            <v>99</v>
          </cell>
          <cell r="C20" t="str">
            <v xml:space="preserve">     Utility 0</v>
          </cell>
          <cell r="E20">
            <v>3508825</v>
          </cell>
          <cell r="F20">
            <v>502249</v>
          </cell>
          <cell r="G20">
            <v>1396603</v>
          </cell>
          <cell r="H20">
            <v>1609973</v>
          </cell>
          <cell r="I20">
            <v>3508825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</row>
        <row r="21">
          <cell r="A21">
            <v>99</v>
          </cell>
          <cell r="C21" t="str">
            <v xml:space="preserve">     Utility 1</v>
          </cell>
          <cell r="E21">
            <v>939860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939860</v>
          </cell>
          <cell r="K21">
            <v>0</v>
          </cell>
          <cell r="L21">
            <v>0</v>
          </cell>
          <cell r="M21">
            <v>939860</v>
          </cell>
          <cell r="N21">
            <v>0</v>
          </cell>
          <cell r="P21">
            <v>0</v>
          </cell>
          <cell r="Q21">
            <v>0</v>
          </cell>
        </row>
        <row r="22">
          <cell r="A22">
            <v>99</v>
          </cell>
          <cell r="C22" t="str">
            <v xml:space="preserve">     Utility 2</v>
          </cell>
          <cell r="E22">
            <v>3392149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3392149</v>
          </cell>
          <cell r="P22">
            <v>0</v>
          </cell>
          <cell r="Q22">
            <v>3392149</v>
          </cell>
        </row>
        <row r="23">
          <cell r="A23">
            <v>7</v>
          </cell>
          <cell r="C23" t="str">
            <v xml:space="preserve">     Utility 7</v>
          </cell>
          <cell r="E23">
            <v>42111672</v>
          </cell>
          <cell r="F23">
            <v>0</v>
          </cell>
          <cell r="G23">
            <v>0</v>
          </cell>
          <cell r="H23">
            <v>30401679</v>
          </cell>
          <cell r="I23">
            <v>30401679</v>
          </cell>
          <cell r="J23">
            <v>0</v>
          </cell>
          <cell r="K23">
            <v>0</v>
          </cell>
          <cell r="L23">
            <v>8185246</v>
          </cell>
          <cell r="M23">
            <v>8185246</v>
          </cell>
          <cell r="N23">
            <v>0</v>
          </cell>
          <cell r="P23">
            <v>3524747</v>
          </cell>
          <cell r="Q23">
            <v>3524747</v>
          </cell>
        </row>
        <row r="24">
          <cell r="A24">
            <v>9</v>
          </cell>
          <cell r="C24" t="str">
            <v xml:space="preserve">     Utility 9 - Wa</v>
          </cell>
          <cell r="E24">
            <v>1771807</v>
          </cell>
          <cell r="F24">
            <v>1398753</v>
          </cell>
          <cell r="G24">
            <v>0</v>
          </cell>
          <cell r="H24">
            <v>0</v>
          </cell>
          <cell r="I24">
            <v>1398753</v>
          </cell>
          <cell r="J24">
            <v>373054</v>
          </cell>
          <cell r="K24">
            <v>0</v>
          </cell>
          <cell r="L24">
            <v>0</v>
          </cell>
          <cell r="M24">
            <v>373054</v>
          </cell>
          <cell r="N24">
            <v>0</v>
          </cell>
          <cell r="P24">
            <v>0</v>
          </cell>
          <cell r="Q24">
            <v>0</v>
          </cell>
        </row>
        <row r="25">
          <cell r="A25">
            <v>9</v>
          </cell>
          <cell r="C25" t="str">
            <v xml:space="preserve">     Utility 9 - Idaho</v>
          </cell>
          <cell r="E25">
            <v>4469232</v>
          </cell>
          <cell r="F25">
            <v>0</v>
          </cell>
          <cell r="G25">
            <v>3528235</v>
          </cell>
          <cell r="H25">
            <v>0</v>
          </cell>
          <cell r="I25">
            <v>3528235</v>
          </cell>
          <cell r="J25">
            <v>0</v>
          </cell>
          <cell r="K25">
            <v>940997</v>
          </cell>
          <cell r="L25">
            <v>0</v>
          </cell>
          <cell r="M25">
            <v>940997</v>
          </cell>
          <cell r="N25">
            <v>0</v>
          </cell>
          <cell r="P25">
            <v>0</v>
          </cell>
          <cell r="Q25">
            <v>0</v>
          </cell>
        </row>
        <row r="26">
          <cell r="A26">
            <v>9</v>
          </cell>
          <cell r="C26" t="str">
            <v xml:space="preserve">     Utility 9 - Allocated</v>
          </cell>
          <cell r="E26">
            <v>4788895</v>
          </cell>
          <cell r="F26">
            <v>0</v>
          </cell>
          <cell r="G26">
            <v>0</v>
          </cell>
          <cell r="H26">
            <v>3780593</v>
          </cell>
          <cell r="I26">
            <v>3780593</v>
          </cell>
          <cell r="J26">
            <v>0</v>
          </cell>
          <cell r="K26">
            <v>0</v>
          </cell>
          <cell r="L26">
            <v>1008302</v>
          </cell>
          <cell r="M26">
            <v>1008302</v>
          </cell>
          <cell r="N26">
            <v>0</v>
          </cell>
          <cell r="P26">
            <v>0</v>
          </cell>
          <cell r="Q26">
            <v>0</v>
          </cell>
        </row>
        <row r="27">
          <cell r="C27" t="str">
            <v xml:space="preserve">  TOTAL ACCOUNT</v>
          </cell>
          <cell r="E27">
            <v>60982440</v>
          </cell>
          <cell r="F27">
            <v>1901002</v>
          </cell>
          <cell r="G27">
            <v>4924838</v>
          </cell>
          <cell r="H27">
            <v>35792245</v>
          </cell>
          <cell r="I27">
            <v>42618085</v>
          </cell>
          <cell r="J27">
            <v>1312914</v>
          </cell>
          <cell r="K27">
            <v>940997</v>
          </cell>
          <cell r="L27">
            <v>9193548</v>
          </cell>
          <cell r="M27">
            <v>11447459</v>
          </cell>
          <cell r="N27">
            <v>3392149</v>
          </cell>
          <cell r="P27">
            <v>3524747</v>
          </cell>
          <cell r="Q27">
            <v>6916896</v>
          </cell>
        </row>
        <row r="30">
          <cell r="B30" t="str">
            <v>391XXX</v>
          </cell>
          <cell r="C30" t="str">
            <v>Office Furniture &amp; Equipment</v>
          </cell>
        </row>
        <row r="31">
          <cell r="A31">
            <v>99</v>
          </cell>
          <cell r="C31" t="str">
            <v xml:space="preserve">     Utility 0</v>
          </cell>
          <cell r="E31">
            <v>1514963</v>
          </cell>
          <cell r="F31">
            <v>0</v>
          </cell>
          <cell r="G31">
            <v>0</v>
          </cell>
          <cell r="H31">
            <v>1514963</v>
          </cell>
          <cell r="I31">
            <v>1514963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P31">
            <v>0</v>
          </cell>
          <cell r="Q31">
            <v>0</v>
          </cell>
        </row>
        <row r="32">
          <cell r="A32">
            <v>7</v>
          </cell>
          <cell r="C32" t="str">
            <v xml:space="preserve">     Utility 7</v>
          </cell>
          <cell r="E32">
            <v>35653554</v>
          </cell>
          <cell r="F32">
            <v>0</v>
          </cell>
          <cell r="G32">
            <v>0</v>
          </cell>
          <cell r="H32">
            <v>25739370</v>
          </cell>
          <cell r="I32">
            <v>25739370</v>
          </cell>
          <cell r="J32">
            <v>0</v>
          </cell>
          <cell r="K32">
            <v>0</v>
          </cell>
          <cell r="L32">
            <v>6929981</v>
          </cell>
          <cell r="M32">
            <v>6929981</v>
          </cell>
          <cell r="N32">
            <v>0</v>
          </cell>
          <cell r="P32">
            <v>2984202</v>
          </cell>
          <cell r="Q32">
            <v>2984202</v>
          </cell>
        </row>
        <row r="33">
          <cell r="A33">
            <v>8</v>
          </cell>
          <cell r="C33" t="str">
            <v xml:space="preserve">     Utility 8</v>
          </cell>
          <cell r="E33">
            <v>388654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271599</v>
          </cell>
          <cell r="M33">
            <v>271599</v>
          </cell>
          <cell r="N33">
            <v>0</v>
          </cell>
          <cell r="P33">
            <v>117055</v>
          </cell>
          <cell r="Q33">
            <v>117055</v>
          </cell>
        </row>
        <row r="34">
          <cell r="C34" t="str">
            <v xml:space="preserve">  TOTAL ACCOUNT</v>
          </cell>
          <cell r="E34">
            <v>37557171</v>
          </cell>
          <cell r="F34">
            <v>0</v>
          </cell>
          <cell r="G34">
            <v>0</v>
          </cell>
          <cell r="H34">
            <v>27254333</v>
          </cell>
          <cell r="I34">
            <v>27254333</v>
          </cell>
          <cell r="J34">
            <v>0</v>
          </cell>
          <cell r="K34">
            <v>0</v>
          </cell>
          <cell r="L34">
            <v>7201580</v>
          </cell>
          <cell r="M34">
            <v>7201580</v>
          </cell>
          <cell r="N34">
            <v>0</v>
          </cell>
          <cell r="P34">
            <v>3101257</v>
          </cell>
          <cell r="Q34">
            <v>3101257</v>
          </cell>
        </row>
        <row r="37">
          <cell r="B37" t="str">
            <v>392XXX</v>
          </cell>
          <cell r="C37" t="str">
            <v>Transportation Equipment</v>
          </cell>
        </row>
        <row r="38">
          <cell r="A38">
            <v>99</v>
          </cell>
          <cell r="C38" t="str">
            <v xml:space="preserve">     Utility 0</v>
          </cell>
          <cell r="E38">
            <v>14260870</v>
          </cell>
          <cell r="F38">
            <v>6588415</v>
          </cell>
          <cell r="G38">
            <v>2511372</v>
          </cell>
          <cell r="H38">
            <v>5161083</v>
          </cell>
          <cell r="I38">
            <v>14260870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</row>
        <row r="39">
          <cell r="A39">
            <v>99</v>
          </cell>
          <cell r="C39" t="str">
            <v xml:space="preserve">     Utility 1</v>
          </cell>
          <cell r="E39">
            <v>5134990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3160314</v>
          </cell>
          <cell r="K39">
            <v>1070154</v>
          </cell>
          <cell r="L39">
            <v>904522</v>
          </cell>
          <cell r="M39">
            <v>5134990</v>
          </cell>
          <cell r="N39">
            <v>0</v>
          </cell>
          <cell r="P39">
            <v>0</v>
          </cell>
          <cell r="Q39">
            <v>0</v>
          </cell>
        </row>
        <row r="40">
          <cell r="A40">
            <v>99</v>
          </cell>
          <cell r="C40" t="str">
            <v xml:space="preserve">     Utility 2</v>
          </cell>
          <cell r="E40">
            <v>2088609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2088609</v>
          </cell>
          <cell r="P40">
            <v>0</v>
          </cell>
          <cell r="Q40">
            <v>2088609</v>
          </cell>
        </row>
        <row r="41">
          <cell r="A41">
            <v>7</v>
          </cell>
          <cell r="C41" t="str">
            <v xml:space="preserve">     Utility 7</v>
          </cell>
          <cell r="E41">
            <v>470368</v>
          </cell>
          <cell r="F41">
            <v>0</v>
          </cell>
          <cell r="G41">
            <v>0</v>
          </cell>
          <cell r="H41">
            <v>339573</v>
          </cell>
          <cell r="I41">
            <v>339573</v>
          </cell>
          <cell r="J41">
            <v>0</v>
          </cell>
          <cell r="K41">
            <v>0</v>
          </cell>
          <cell r="L41">
            <v>91425</v>
          </cell>
          <cell r="M41">
            <v>91425</v>
          </cell>
          <cell r="N41">
            <v>0</v>
          </cell>
          <cell r="P41">
            <v>39370</v>
          </cell>
          <cell r="Q41">
            <v>39370</v>
          </cell>
        </row>
        <row r="42">
          <cell r="A42">
            <v>9</v>
          </cell>
          <cell r="C42" t="str">
            <v xml:space="preserve">     Utility 9 - Wa</v>
          </cell>
          <cell r="E42">
            <v>1240099</v>
          </cell>
          <cell r="F42">
            <v>978996</v>
          </cell>
          <cell r="G42">
            <v>0</v>
          </cell>
          <cell r="H42">
            <v>0</v>
          </cell>
          <cell r="I42">
            <v>978996</v>
          </cell>
          <cell r="J42">
            <v>261103</v>
          </cell>
          <cell r="K42">
            <v>0</v>
          </cell>
          <cell r="L42">
            <v>0</v>
          </cell>
          <cell r="M42">
            <v>261103</v>
          </cell>
          <cell r="N42">
            <v>0</v>
          </cell>
          <cell r="P42">
            <v>0</v>
          </cell>
          <cell r="Q42">
            <v>0</v>
          </cell>
        </row>
        <row r="43">
          <cell r="A43">
            <v>9</v>
          </cell>
          <cell r="C43" t="str">
            <v xml:space="preserve">     Utility 9 - Idaho</v>
          </cell>
          <cell r="E43">
            <v>717837</v>
          </cell>
          <cell r="F43">
            <v>0</v>
          </cell>
          <cell r="G43">
            <v>566696</v>
          </cell>
          <cell r="H43">
            <v>0</v>
          </cell>
          <cell r="I43">
            <v>566696</v>
          </cell>
          <cell r="J43">
            <v>0</v>
          </cell>
          <cell r="K43">
            <v>151141</v>
          </cell>
          <cell r="L43">
            <v>0</v>
          </cell>
          <cell r="M43">
            <v>151141</v>
          </cell>
          <cell r="N43">
            <v>0</v>
          </cell>
          <cell r="P43">
            <v>0</v>
          </cell>
          <cell r="Q43">
            <v>0</v>
          </cell>
        </row>
        <row r="44">
          <cell r="A44">
            <v>9</v>
          </cell>
          <cell r="C44" t="str">
            <v xml:space="preserve">     Utility 9 - Allocated</v>
          </cell>
          <cell r="E44">
            <v>965147</v>
          </cell>
          <cell r="F44">
            <v>0</v>
          </cell>
          <cell r="G44">
            <v>0</v>
          </cell>
          <cell r="H44">
            <v>761935</v>
          </cell>
          <cell r="I44">
            <v>761935</v>
          </cell>
          <cell r="J44">
            <v>0</v>
          </cell>
          <cell r="K44">
            <v>0</v>
          </cell>
          <cell r="L44">
            <v>203212</v>
          </cell>
          <cell r="M44">
            <v>203212</v>
          </cell>
          <cell r="N44">
            <v>0</v>
          </cell>
          <cell r="P44">
            <v>0</v>
          </cell>
          <cell r="Q44">
            <v>0</v>
          </cell>
        </row>
        <row r="45">
          <cell r="C45" t="str">
            <v xml:space="preserve">  TOTAL ACCOUNT</v>
          </cell>
          <cell r="E45">
            <v>24877920</v>
          </cell>
          <cell r="F45">
            <v>7567411</v>
          </cell>
          <cell r="G45">
            <v>3078068</v>
          </cell>
          <cell r="H45">
            <v>6262591</v>
          </cell>
          <cell r="I45">
            <v>16908070</v>
          </cell>
          <cell r="J45">
            <v>3421417</v>
          </cell>
          <cell r="K45">
            <v>1221295</v>
          </cell>
          <cell r="L45">
            <v>1199159</v>
          </cell>
          <cell r="M45">
            <v>5841871</v>
          </cell>
          <cell r="N45">
            <v>2088609</v>
          </cell>
          <cell r="P45">
            <v>39370</v>
          </cell>
          <cell r="Q45">
            <v>2127979</v>
          </cell>
        </row>
        <row r="48">
          <cell r="B48">
            <v>393000</v>
          </cell>
          <cell r="C48" t="str">
            <v>Stores Equipment</v>
          </cell>
        </row>
        <row r="49">
          <cell r="A49">
            <v>99</v>
          </cell>
          <cell r="C49" t="str">
            <v xml:space="preserve">     Utility 0</v>
          </cell>
          <cell r="E49">
            <v>392675</v>
          </cell>
          <cell r="F49">
            <v>10739</v>
          </cell>
          <cell r="G49">
            <v>14745</v>
          </cell>
          <cell r="H49">
            <v>367191</v>
          </cell>
          <cell r="I49">
            <v>392675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</row>
        <row r="50">
          <cell r="A50">
            <v>99</v>
          </cell>
          <cell r="C50" t="str">
            <v xml:space="preserve">     Utility 1</v>
          </cell>
          <cell r="E50">
            <v>84271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84271</v>
          </cell>
          <cell r="K50">
            <v>0</v>
          </cell>
          <cell r="L50">
            <v>0</v>
          </cell>
          <cell r="M50">
            <v>84271</v>
          </cell>
          <cell r="N50">
            <v>0</v>
          </cell>
          <cell r="P50">
            <v>0</v>
          </cell>
          <cell r="Q50">
            <v>0</v>
          </cell>
        </row>
        <row r="51">
          <cell r="A51">
            <v>99</v>
          </cell>
          <cell r="C51" t="str">
            <v xml:space="preserve">     Utility 2</v>
          </cell>
          <cell r="E51">
            <v>57227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57227</v>
          </cell>
          <cell r="P51">
            <v>0</v>
          </cell>
          <cell r="Q51">
            <v>57227</v>
          </cell>
        </row>
        <row r="52">
          <cell r="A52">
            <v>9</v>
          </cell>
          <cell r="C52" t="str">
            <v xml:space="preserve">     Utility 9 - Wa</v>
          </cell>
          <cell r="E52">
            <v>148451</v>
          </cell>
          <cell r="F52">
            <v>117195</v>
          </cell>
          <cell r="G52">
            <v>0</v>
          </cell>
          <cell r="H52">
            <v>0</v>
          </cell>
          <cell r="I52">
            <v>117195</v>
          </cell>
          <cell r="J52">
            <v>31256</v>
          </cell>
          <cell r="K52">
            <v>0</v>
          </cell>
          <cell r="L52">
            <v>0</v>
          </cell>
          <cell r="M52">
            <v>31256</v>
          </cell>
          <cell r="N52">
            <v>0</v>
          </cell>
          <cell r="P52">
            <v>0</v>
          </cell>
          <cell r="Q52">
            <v>0</v>
          </cell>
        </row>
        <row r="53">
          <cell r="A53">
            <v>9</v>
          </cell>
          <cell r="C53" t="str">
            <v xml:space="preserve">     Utility 9 - Idaho</v>
          </cell>
          <cell r="E53">
            <v>208422</v>
          </cell>
          <cell r="F53">
            <v>0</v>
          </cell>
          <cell r="G53">
            <v>164539</v>
          </cell>
          <cell r="H53">
            <v>0</v>
          </cell>
          <cell r="I53">
            <v>164539</v>
          </cell>
          <cell r="J53">
            <v>0</v>
          </cell>
          <cell r="K53">
            <v>43883</v>
          </cell>
          <cell r="L53">
            <v>0</v>
          </cell>
          <cell r="M53">
            <v>43883</v>
          </cell>
          <cell r="N53">
            <v>0</v>
          </cell>
          <cell r="P53">
            <v>0</v>
          </cell>
          <cell r="Q53">
            <v>0</v>
          </cell>
        </row>
        <row r="54">
          <cell r="A54">
            <v>9</v>
          </cell>
          <cell r="C54" t="str">
            <v xml:space="preserve">     Utility 9 - Allocated</v>
          </cell>
          <cell r="E54">
            <v>1020146</v>
          </cell>
          <cell r="F54">
            <v>0</v>
          </cell>
          <cell r="G54">
            <v>0</v>
          </cell>
          <cell r="H54">
            <v>805354</v>
          </cell>
          <cell r="I54">
            <v>805354</v>
          </cell>
          <cell r="J54">
            <v>0</v>
          </cell>
          <cell r="K54">
            <v>0</v>
          </cell>
          <cell r="L54">
            <v>214792</v>
          </cell>
          <cell r="M54">
            <v>214792</v>
          </cell>
          <cell r="N54">
            <v>0</v>
          </cell>
          <cell r="P54">
            <v>0</v>
          </cell>
          <cell r="Q54">
            <v>0</v>
          </cell>
        </row>
        <row r="55">
          <cell r="C55" t="str">
            <v xml:space="preserve">  TOTAL ACCOUNT</v>
          </cell>
          <cell r="E55">
            <v>1911192</v>
          </cell>
          <cell r="F55">
            <v>127934</v>
          </cell>
          <cell r="G55">
            <v>179284</v>
          </cell>
          <cell r="H55">
            <v>1172545</v>
          </cell>
          <cell r="I55">
            <v>1479763</v>
          </cell>
          <cell r="J55">
            <v>115527</v>
          </cell>
          <cell r="K55">
            <v>43883</v>
          </cell>
          <cell r="L55">
            <v>214792</v>
          </cell>
          <cell r="M55">
            <v>374202</v>
          </cell>
          <cell r="N55">
            <v>57227</v>
          </cell>
          <cell r="P55">
            <v>0</v>
          </cell>
          <cell r="Q55">
            <v>57227</v>
          </cell>
        </row>
        <row r="58">
          <cell r="B58">
            <v>394000</v>
          </cell>
          <cell r="C58" t="str">
            <v>Tools, Shop, &amp; Garage Equipment</v>
          </cell>
        </row>
        <row r="59">
          <cell r="A59">
            <v>99</v>
          </cell>
          <cell r="C59" t="str">
            <v xml:space="preserve">     Utility 0</v>
          </cell>
          <cell r="E59">
            <v>3420379</v>
          </cell>
          <cell r="F59">
            <v>1271616</v>
          </cell>
          <cell r="G59">
            <v>426600</v>
          </cell>
          <cell r="H59">
            <v>1722163</v>
          </cell>
          <cell r="I59">
            <v>3420379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P59">
            <v>0</v>
          </cell>
          <cell r="Q59">
            <v>0</v>
          </cell>
        </row>
        <row r="60">
          <cell r="A60">
            <v>99</v>
          </cell>
          <cell r="C60" t="str">
            <v xml:space="preserve">     Utility 1</v>
          </cell>
          <cell r="E60">
            <v>1879583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999857</v>
          </cell>
          <cell r="K60">
            <v>454704</v>
          </cell>
          <cell r="L60">
            <v>425022</v>
          </cell>
          <cell r="M60">
            <v>1879583</v>
          </cell>
          <cell r="N60">
            <v>0</v>
          </cell>
          <cell r="P60">
            <v>0</v>
          </cell>
          <cell r="Q60">
            <v>0</v>
          </cell>
        </row>
        <row r="61">
          <cell r="A61">
            <v>99</v>
          </cell>
          <cell r="C61" t="str">
            <v xml:space="preserve">     Utility 2</v>
          </cell>
          <cell r="E61">
            <v>947584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947584</v>
          </cell>
          <cell r="P61">
            <v>0</v>
          </cell>
          <cell r="Q61">
            <v>947584</v>
          </cell>
        </row>
        <row r="62">
          <cell r="A62">
            <v>7</v>
          </cell>
          <cell r="C62" t="str">
            <v xml:space="preserve">     Utility 7</v>
          </cell>
          <cell r="E62">
            <v>3782575</v>
          </cell>
          <cell r="F62">
            <v>0</v>
          </cell>
          <cell r="G62">
            <v>0</v>
          </cell>
          <cell r="H62">
            <v>2730754</v>
          </cell>
          <cell r="I62">
            <v>2730754</v>
          </cell>
          <cell r="J62">
            <v>0</v>
          </cell>
          <cell r="K62">
            <v>0</v>
          </cell>
          <cell r="L62">
            <v>735219</v>
          </cell>
          <cell r="M62">
            <v>735219</v>
          </cell>
          <cell r="N62">
            <v>0</v>
          </cell>
          <cell r="P62">
            <v>316602</v>
          </cell>
          <cell r="Q62">
            <v>316602</v>
          </cell>
        </row>
        <row r="63">
          <cell r="A63">
            <v>8</v>
          </cell>
          <cell r="C63" t="str">
            <v xml:space="preserve">     Utility 8</v>
          </cell>
          <cell r="E63">
            <v>1050990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734453</v>
          </cell>
          <cell r="M63">
            <v>734453</v>
          </cell>
          <cell r="N63">
            <v>0</v>
          </cell>
          <cell r="P63">
            <v>316537</v>
          </cell>
          <cell r="Q63">
            <v>316537</v>
          </cell>
        </row>
        <row r="64">
          <cell r="A64">
            <v>9</v>
          </cell>
          <cell r="C64" t="str">
            <v xml:space="preserve">     Utility 9 - Wa</v>
          </cell>
          <cell r="E64">
            <v>43069</v>
          </cell>
          <cell r="F64">
            <v>34001</v>
          </cell>
          <cell r="G64">
            <v>0</v>
          </cell>
          <cell r="H64">
            <v>0</v>
          </cell>
          <cell r="I64">
            <v>34001</v>
          </cell>
          <cell r="J64">
            <v>9068</v>
          </cell>
          <cell r="K64">
            <v>0</v>
          </cell>
          <cell r="L64">
            <v>0</v>
          </cell>
          <cell r="M64">
            <v>9068</v>
          </cell>
          <cell r="N64">
            <v>0</v>
          </cell>
          <cell r="P64">
            <v>0</v>
          </cell>
          <cell r="Q64">
            <v>0</v>
          </cell>
        </row>
        <row r="65">
          <cell r="A65">
            <v>9</v>
          </cell>
          <cell r="C65" t="str">
            <v xml:space="preserve">     Utility 9 - Idaho</v>
          </cell>
          <cell r="E65">
            <v>9481</v>
          </cell>
          <cell r="F65">
            <v>0</v>
          </cell>
          <cell r="G65">
            <v>7485</v>
          </cell>
          <cell r="H65">
            <v>0</v>
          </cell>
          <cell r="I65">
            <v>7485</v>
          </cell>
          <cell r="J65">
            <v>0</v>
          </cell>
          <cell r="K65">
            <v>1996</v>
          </cell>
          <cell r="L65">
            <v>0</v>
          </cell>
          <cell r="M65">
            <v>1996</v>
          </cell>
          <cell r="N65">
            <v>0</v>
          </cell>
          <cell r="P65">
            <v>0</v>
          </cell>
          <cell r="Q65">
            <v>0</v>
          </cell>
        </row>
        <row r="66">
          <cell r="A66">
            <v>9</v>
          </cell>
          <cell r="C66" t="str">
            <v xml:space="preserve">     Utility 9 - Allocated</v>
          </cell>
          <cell r="E66">
            <v>302564</v>
          </cell>
          <cell r="F66">
            <v>0</v>
          </cell>
          <cell r="G66">
            <v>0</v>
          </cell>
          <cell r="H66">
            <v>238859</v>
          </cell>
          <cell r="I66">
            <v>238859</v>
          </cell>
          <cell r="J66">
            <v>0</v>
          </cell>
          <cell r="K66">
            <v>0</v>
          </cell>
          <cell r="L66">
            <v>63705</v>
          </cell>
          <cell r="M66">
            <v>63705</v>
          </cell>
          <cell r="N66">
            <v>0</v>
          </cell>
          <cell r="P66">
            <v>0</v>
          </cell>
          <cell r="Q66">
            <v>0</v>
          </cell>
        </row>
        <row r="67">
          <cell r="C67" t="str">
            <v xml:space="preserve">  TOTAL ACCOUNT</v>
          </cell>
          <cell r="E67">
            <v>11436225</v>
          </cell>
          <cell r="F67">
            <v>1305617</v>
          </cell>
          <cell r="G67">
            <v>434085</v>
          </cell>
          <cell r="H67">
            <v>4691776</v>
          </cell>
          <cell r="I67">
            <v>6431478</v>
          </cell>
          <cell r="J67">
            <v>1008925</v>
          </cell>
          <cell r="K67">
            <v>456700</v>
          </cell>
          <cell r="L67">
            <v>1958399</v>
          </cell>
          <cell r="M67">
            <v>3424024</v>
          </cell>
          <cell r="N67">
            <v>947584</v>
          </cell>
          <cell r="P67">
            <v>633139</v>
          </cell>
          <cell r="Q67">
            <v>1580723</v>
          </cell>
        </row>
        <row r="70">
          <cell r="B70">
            <v>395000</v>
          </cell>
          <cell r="C70" t="str">
            <v>Laboratory Equipment</v>
          </cell>
        </row>
        <row r="71">
          <cell r="A71">
            <v>99</v>
          </cell>
          <cell r="C71" t="str">
            <v xml:space="preserve">     Utility 0</v>
          </cell>
          <cell r="E71">
            <v>1387300</v>
          </cell>
          <cell r="F71">
            <v>213373</v>
          </cell>
          <cell r="G71">
            <v>133744</v>
          </cell>
          <cell r="H71">
            <v>1040183</v>
          </cell>
          <cell r="I71">
            <v>1387300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P71">
            <v>0</v>
          </cell>
          <cell r="Q71">
            <v>0</v>
          </cell>
        </row>
        <row r="72">
          <cell r="A72">
            <v>99</v>
          </cell>
          <cell r="C72" t="str">
            <v xml:space="preserve">     Utility 1</v>
          </cell>
          <cell r="E72">
            <v>299599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97497</v>
          </cell>
          <cell r="K72">
            <v>31797</v>
          </cell>
          <cell r="L72">
            <v>170305</v>
          </cell>
          <cell r="M72">
            <v>299599</v>
          </cell>
          <cell r="N72">
            <v>0</v>
          </cell>
          <cell r="P72">
            <v>0</v>
          </cell>
          <cell r="Q72">
            <v>0</v>
          </cell>
        </row>
        <row r="73">
          <cell r="A73">
            <v>99</v>
          </cell>
          <cell r="C73" t="str">
            <v xml:space="preserve">     Utility 2</v>
          </cell>
          <cell r="E73">
            <v>264945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264945</v>
          </cell>
          <cell r="P73">
            <v>0</v>
          </cell>
          <cell r="Q73">
            <v>264945</v>
          </cell>
        </row>
        <row r="74">
          <cell r="A74">
            <v>7</v>
          </cell>
          <cell r="C74" t="str">
            <v xml:space="preserve">     Utility 7</v>
          </cell>
          <cell r="E74">
            <v>355663</v>
          </cell>
          <cell r="F74">
            <v>0</v>
          </cell>
          <cell r="G74">
            <v>0</v>
          </cell>
          <cell r="H74">
            <v>256764</v>
          </cell>
          <cell r="I74">
            <v>256764</v>
          </cell>
          <cell r="J74">
            <v>0</v>
          </cell>
          <cell r="K74">
            <v>0</v>
          </cell>
          <cell r="L74">
            <v>69130</v>
          </cell>
          <cell r="M74">
            <v>69130</v>
          </cell>
          <cell r="N74">
            <v>0</v>
          </cell>
          <cell r="P74">
            <v>29769</v>
          </cell>
          <cell r="Q74">
            <v>29769</v>
          </cell>
        </row>
        <row r="75">
          <cell r="A75">
            <v>8</v>
          </cell>
          <cell r="C75" t="str">
            <v xml:space="preserve">     Utility 8</v>
          </cell>
          <cell r="E75">
            <v>11386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7957</v>
          </cell>
          <cell r="M75">
            <v>7957</v>
          </cell>
          <cell r="N75">
            <v>0</v>
          </cell>
          <cell r="P75">
            <v>3429</v>
          </cell>
          <cell r="Q75">
            <v>3429</v>
          </cell>
        </row>
        <row r="76">
          <cell r="A76">
            <v>9</v>
          </cell>
          <cell r="C76" t="str">
            <v xml:space="preserve">     Utility 9 - Wa</v>
          </cell>
          <cell r="E76">
            <v>17974</v>
          </cell>
          <cell r="F76">
            <v>14190</v>
          </cell>
          <cell r="G76">
            <v>0</v>
          </cell>
          <cell r="H76">
            <v>0</v>
          </cell>
          <cell r="I76">
            <v>14190</v>
          </cell>
          <cell r="J76">
            <v>3784</v>
          </cell>
          <cell r="K76">
            <v>0</v>
          </cell>
          <cell r="L76">
            <v>0</v>
          </cell>
          <cell r="M76">
            <v>3784</v>
          </cell>
          <cell r="N76">
            <v>0</v>
          </cell>
          <cell r="P76">
            <v>0</v>
          </cell>
          <cell r="Q76">
            <v>0</v>
          </cell>
        </row>
        <row r="77">
          <cell r="A77">
            <v>9</v>
          </cell>
          <cell r="C77" t="str">
            <v xml:space="preserve">     Utility 9 - Idaho</v>
          </cell>
          <cell r="E77">
            <v>5737</v>
          </cell>
          <cell r="F77">
            <v>0</v>
          </cell>
          <cell r="G77">
            <v>4529</v>
          </cell>
          <cell r="H77">
            <v>0</v>
          </cell>
          <cell r="I77">
            <v>4529</v>
          </cell>
          <cell r="J77">
            <v>0</v>
          </cell>
          <cell r="K77">
            <v>1208</v>
          </cell>
          <cell r="L77">
            <v>0</v>
          </cell>
          <cell r="M77">
            <v>1208</v>
          </cell>
          <cell r="N77">
            <v>0</v>
          </cell>
          <cell r="P77">
            <v>0</v>
          </cell>
          <cell r="Q77">
            <v>0</v>
          </cell>
        </row>
        <row r="78">
          <cell r="A78">
            <v>9</v>
          </cell>
          <cell r="C78" t="str">
            <v xml:space="preserve">     Utility 9 - Allocated</v>
          </cell>
          <cell r="E78">
            <v>266658</v>
          </cell>
          <cell r="F78">
            <v>0</v>
          </cell>
          <cell r="G78">
            <v>0</v>
          </cell>
          <cell r="H78">
            <v>210513</v>
          </cell>
          <cell r="I78">
            <v>210513</v>
          </cell>
          <cell r="J78">
            <v>0</v>
          </cell>
          <cell r="K78">
            <v>0</v>
          </cell>
          <cell r="L78">
            <v>56145</v>
          </cell>
          <cell r="M78">
            <v>56145</v>
          </cell>
          <cell r="N78">
            <v>0</v>
          </cell>
          <cell r="P78">
            <v>0</v>
          </cell>
          <cell r="Q78">
            <v>0</v>
          </cell>
        </row>
        <row r="79">
          <cell r="C79" t="str">
            <v xml:space="preserve">  TOTAL ACCOUNT</v>
          </cell>
          <cell r="E79">
            <v>2609262</v>
          </cell>
          <cell r="F79">
            <v>227563</v>
          </cell>
          <cell r="G79">
            <v>138273</v>
          </cell>
          <cell r="H79">
            <v>1507460</v>
          </cell>
          <cell r="I79">
            <v>1873296</v>
          </cell>
          <cell r="J79">
            <v>101281</v>
          </cell>
          <cell r="K79">
            <v>33005</v>
          </cell>
          <cell r="L79">
            <v>303537</v>
          </cell>
          <cell r="M79">
            <v>437823</v>
          </cell>
          <cell r="N79">
            <v>264945</v>
          </cell>
          <cell r="P79">
            <v>33198</v>
          </cell>
          <cell r="Q79">
            <v>298143</v>
          </cell>
        </row>
        <row r="82">
          <cell r="B82" t="str">
            <v>396XXX</v>
          </cell>
          <cell r="C82" t="str">
            <v>Power Operated Equipment</v>
          </cell>
        </row>
        <row r="83">
          <cell r="A83">
            <v>99</v>
          </cell>
          <cell r="C83" t="str">
            <v xml:space="preserve">     Utility 0</v>
          </cell>
          <cell r="E83">
            <v>30052826</v>
          </cell>
          <cell r="F83">
            <v>14088448</v>
          </cell>
          <cell r="G83">
            <v>7525996</v>
          </cell>
          <cell r="H83">
            <v>8438382</v>
          </cell>
          <cell r="I83">
            <v>30052826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P83">
            <v>0</v>
          </cell>
          <cell r="Q83">
            <v>0</v>
          </cell>
        </row>
        <row r="84">
          <cell r="A84">
            <v>99</v>
          </cell>
          <cell r="C84" t="str">
            <v xml:space="preserve">     Utility 1</v>
          </cell>
          <cell r="E84">
            <v>3898507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2701377</v>
          </cell>
          <cell r="K84">
            <v>823195</v>
          </cell>
          <cell r="L84">
            <v>373935</v>
          </cell>
          <cell r="M84">
            <v>3898507</v>
          </cell>
          <cell r="N84">
            <v>0</v>
          </cell>
          <cell r="P84">
            <v>0</v>
          </cell>
          <cell r="Q84">
            <v>0</v>
          </cell>
        </row>
        <row r="85">
          <cell r="A85">
            <v>99</v>
          </cell>
          <cell r="C85" t="str">
            <v xml:space="preserve">     Utility 2</v>
          </cell>
          <cell r="E85">
            <v>43834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43834</v>
          </cell>
          <cell r="P85">
            <v>0</v>
          </cell>
          <cell r="Q85">
            <v>43834</v>
          </cell>
        </row>
        <row r="86">
          <cell r="A86">
            <v>7</v>
          </cell>
          <cell r="C86" t="str">
            <v xml:space="preserve">     Utility 7</v>
          </cell>
          <cell r="E86">
            <v>554036</v>
          </cell>
          <cell r="F86">
            <v>0</v>
          </cell>
          <cell r="G86">
            <v>0</v>
          </cell>
          <cell r="H86">
            <v>399975</v>
          </cell>
          <cell r="I86">
            <v>399975</v>
          </cell>
          <cell r="J86">
            <v>0</v>
          </cell>
          <cell r="K86">
            <v>0</v>
          </cell>
          <cell r="L86">
            <v>107688</v>
          </cell>
          <cell r="M86">
            <v>107688</v>
          </cell>
          <cell r="N86">
            <v>0</v>
          </cell>
          <cell r="P86">
            <v>46373</v>
          </cell>
          <cell r="Q86">
            <v>46373</v>
          </cell>
        </row>
        <row r="87">
          <cell r="A87">
            <v>9</v>
          </cell>
          <cell r="C87" t="str">
            <v xml:space="preserve">     Utility 9 - Wa</v>
          </cell>
          <cell r="E87">
            <v>708328</v>
          </cell>
          <cell r="F87">
            <v>559190</v>
          </cell>
          <cell r="G87">
            <v>0</v>
          </cell>
          <cell r="H87">
            <v>0</v>
          </cell>
          <cell r="I87">
            <v>559190</v>
          </cell>
          <cell r="J87">
            <v>149138</v>
          </cell>
          <cell r="K87">
            <v>0</v>
          </cell>
          <cell r="L87">
            <v>0</v>
          </cell>
          <cell r="M87">
            <v>149138</v>
          </cell>
          <cell r="N87">
            <v>0</v>
          </cell>
          <cell r="P87">
            <v>0</v>
          </cell>
          <cell r="Q87">
            <v>0</v>
          </cell>
        </row>
        <row r="88">
          <cell r="A88">
            <v>9</v>
          </cell>
          <cell r="C88" t="str">
            <v xml:space="preserve">     Utility 9 - Idaho</v>
          </cell>
          <cell r="E88">
            <v>518194</v>
          </cell>
          <cell r="F88">
            <v>0</v>
          </cell>
          <cell r="G88">
            <v>409088</v>
          </cell>
          <cell r="H88">
            <v>0</v>
          </cell>
          <cell r="I88">
            <v>409088</v>
          </cell>
          <cell r="J88">
            <v>0</v>
          </cell>
          <cell r="K88">
            <v>109106</v>
          </cell>
          <cell r="L88">
            <v>0</v>
          </cell>
          <cell r="M88">
            <v>109106</v>
          </cell>
          <cell r="N88">
            <v>0</v>
          </cell>
          <cell r="P88">
            <v>0</v>
          </cell>
          <cell r="Q88">
            <v>0</v>
          </cell>
        </row>
        <row r="89">
          <cell r="A89">
            <v>9</v>
          </cell>
          <cell r="C89" t="str">
            <v xml:space="preserve">     Utility 9 - Allocated</v>
          </cell>
          <cell r="E89">
            <v>613993</v>
          </cell>
          <cell r="F89">
            <v>0</v>
          </cell>
          <cell r="G89">
            <v>0</v>
          </cell>
          <cell r="H89">
            <v>484717</v>
          </cell>
          <cell r="I89">
            <v>484717</v>
          </cell>
          <cell r="J89">
            <v>0</v>
          </cell>
          <cell r="K89">
            <v>0</v>
          </cell>
          <cell r="L89">
            <v>129276</v>
          </cell>
          <cell r="M89">
            <v>129276</v>
          </cell>
          <cell r="N89">
            <v>0</v>
          </cell>
          <cell r="P89">
            <v>0</v>
          </cell>
          <cell r="Q89">
            <v>0</v>
          </cell>
        </row>
        <row r="90">
          <cell r="C90" t="str">
            <v xml:space="preserve">  TOTAL ACCOUNT</v>
          </cell>
          <cell r="E90">
            <v>36389718</v>
          </cell>
          <cell r="F90">
            <v>14647638</v>
          </cell>
          <cell r="G90">
            <v>7935084</v>
          </cell>
          <cell r="H90">
            <v>9323074</v>
          </cell>
          <cell r="I90">
            <v>31905796</v>
          </cell>
          <cell r="J90">
            <v>2850515</v>
          </cell>
          <cell r="K90">
            <v>932301</v>
          </cell>
          <cell r="L90">
            <v>610899</v>
          </cell>
          <cell r="M90">
            <v>4393715</v>
          </cell>
          <cell r="N90">
            <v>43834</v>
          </cell>
          <cell r="P90">
            <v>46373</v>
          </cell>
          <cell r="Q90">
            <v>90207</v>
          </cell>
        </row>
        <row r="94">
          <cell r="B94" t="str">
            <v>397XXX</v>
          </cell>
          <cell r="C94" t="str">
            <v>Communication Equipment</v>
          </cell>
        </row>
        <row r="95">
          <cell r="A95">
            <v>99</v>
          </cell>
          <cell r="C95" t="str">
            <v xml:space="preserve">     Utility 0</v>
          </cell>
          <cell r="E95">
            <v>40005419</v>
          </cell>
          <cell r="F95">
            <v>5589022</v>
          </cell>
          <cell r="G95">
            <v>2220641</v>
          </cell>
          <cell r="H95">
            <v>32195756</v>
          </cell>
          <cell r="I95">
            <v>40005419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P95">
            <v>0</v>
          </cell>
          <cell r="Q95">
            <v>0</v>
          </cell>
        </row>
        <row r="96">
          <cell r="A96">
            <v>99</v>
          </cell>
          <cell r="C96" t="str">
            <v xml:space="preserve">     Utility 1</v>
          </cell>
          <cell r="E96">
            <v>738026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433540</v>
          </cell>
          <cell r="K96">
            <v>304486</v>
          </cell>
          <cell r="L96">
            <v>0</v>
          </cell>
          <cell r="M96">
            <v>738026</v>
          </cell>
          <cell r="N96">
            <v>0</v>
          </cell>
          <cell r="P96">
            <v>0</v>
          </cell>
          <cell r="Q96">
            <v>0</v>
          </cell>
        </row>
        <row r="97">
          <cell r="A97">
            <v>99</v>
          </cell>
          <cell r="C97" t="str">
            <v xml:space="preserve">     Utility 2</v>
          </cell>
          <cell r="E97">
            <v>551876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551876</v>
          </cell>
          <cell r="P97">
            <v>0</v>
          </cell>
          <cell r="Q97">
            <v>551876</v>
          </cell>
        </row>
        <row r="98">
          <cell r="A98">
            <v>7</v>
          </cell>
          <cell r="C98" t="str">
            <v xml:space="preserve">     Utility 7</v>
          </cell>
          <cell r="E98">
            <v>8870681</v>
          </cell>
          <cell r="F98">
            <v>0</v>
          </cell>
          <cell r="G98">
            <v>0</v>
          </cell>
          <cell r="H98">
            <v>6404011</v>
          </cell>
          <cell r="I98">
            <v>6404011</v>
          </cell>
          <cell r="J98">
            <v>0</v>
          </cell>
          <cell r="K98">
            <v>0</v>
          </cell>
          <cell r="L98">
            <v>1724194</v>
          </cell>
          <cell r="M98">
            <v>1724194</v>
          </cell>
          <cell r="N98">
            <v>0</v>
          </cell>
          <cell r="P98">
            <v>742476</v>
          </cell>
          <cell r="Q98">
            <v>742476</v>
          </cell>
        </row>
        <row r="99">
          <cell r="A99">
            <v>8</v>
          </cell>
          <cell r="C99" t="str">
            <v xml:space="preserve">     Utility 8</v>
          </cell>
          <cell r="E99">
            <v>926079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647163</v>
          </cell>
          <cell r="M99">
            <v>647163</v>
          </cell>
          <cell r="N99">
            <v>0</v>
          </cell>
          <cell r="P99">
            <v>278916</v>
          </cell>
          <cell r="Q99">
            <v>278916</v>
          </cell>
        </row>
        <row r="100">
          <cell r="A100">
            <v>9</v>
          </cell>
          <cell r="C100" t="str">
            <v xml:space="preserve">     Utility 9 - Wa</v>
          </cell>
          <cell r="E100">
            <v>463142</v>
          </cell>
          <cell r="F100">
            <v>365627</v>
          </cell>
          <cell r="G100">
            <v>0</v>
          </cell>
          <cell r="H100">
            <v>0</v>
          </cell>
          <cell r="I100">
            <v>365627</v>
          </cell>
          <cell r="J100">
            <v>97515</v>
          </cell>
          <cell r="K100">
            <v>0</v>
          </cell>
          <cell r="L100">
            <v>0</v>
          </cell>
          <cell r="M100">
            <v>97515</v>
          </cell>
          <cell r="N100">
            <v>0</v>
          </cell>
          <cell r="P100">
            <v>0</v>
          </cell>
          <cell r="Q100">
            <v>0</v>
          </cell>
        </row>
        <row r="101">
          <cell r="A101">
            <v>9</v>
          </cell>
          <cell r="C101" t="str">
            <v xml:space="preserve">     Utility 9 - Idaho</v>
          </cell>
          <cell r="E101">
            <v>4062358</v>
          </cell>
          <cell r="F101">
            <v>0</v>
          </cell>
          <cell r="G101">
            <v>3207029</v>
          </cell>
          <cell r="H101">
            <v>0</v>
          </cell>
          <cell r="I101">
            <v>3207029</v>
          </cell>
          <cell r="J101">
            <v>0</v>
          </cell>
          <cell r="K101">
            <v>855329</v>
          </cell>
          <cell r="L101">
            <v>0</v>
          </cell>
          <cell r="M101">
            <v>855329</v>
          </cell>
          <cell r="N101">
            <v>0</v>
          </cell>
          <cell r="P101">
            <v>0</v>
          </cell>
          <cell r="Q101">
            <v>0</v>
          </cell>
        </row>
        <row r="102">
          <cell r="A102">
            <v>9</v>
          </cell>
          <cell r="C102" t="str">
            <v xml:space="preserve">     Utility 9 - Allocated</v>
          </cell>
          <cell r="E102">
            <v>7292379</v>
          </cell>
          <cell r="F102">
            <v>0</v>
          </cell>
          <cell r="G102">
            <v>0</v>
          </cell>
          <cell r="H102">
            <v>5756969</v>
          </cell>
          <cell r="I102">
            <v>5756969</v>
          </cell>
          <cell r="J102">
            <v>0</v>
          </cell>
          <cell r="K102">
            <v>0</v>
          </cell>
          <cell r="L102">
            <v>1535410</v>
          </cell>
          <cell r="M102">
            <v>1535410</v>
          </cell>
          <cell r="N102">
            <v>0</v>
          </cell>
          <cell r="P102">
            <v>0</v>
          </cell>
          <cell r="Q102">
            <v>0</v>
          </cell>
        </row>
        <row r="103">
          <cell r="C103" t="str">
            <v xml:space="preserve">  TOTAL ACCOUNT</v>
          </cell>
          <cell r="E103">
            <v>62909960</v>
          </cell>
          <cell r="F103">
            <v>5954649</v>
          </cell>
          <cell r="G103">
            <v>5427670</v>
          </cell>
          <cell r="H103">
            <v>44356736</v>
          </cell>
          <cell r="I103">
            <v>55739055</v>
          </cell>
          <cell r="J103">
            <v>531055</v>
          </cell>
          <cell r="K103">
            <v>1159815</v>
          </cell>
          <cell r="L103">
            <v>3906767</v>
          </cell>
          <cell r="M103">
            <v>5597637</v>
          </cell>
          <cell r="N103">
            <v>551876</v>
          </cell>
          <cell r="P103">
            <v>1021392</v>
          </cell>
          <cell r="Q103">
            <v>1573268</v>
          </cell>
        </row>
        <row r="106">
          <cell r="B106">
            <v>398000</v>
          </cell>
          <cell r="C106" t="str">
            <v>Miscellaneous Equipment</v>
          </cell>
        </row>
        <row r="107">
          <cell r="A107">
            <v>99</v>
          </cell>
          <cell r="C107" t="str">
            <v xml:space="preserve">     Utility 0</v>
          </cell>
          <cell r="E107">
            <v>8722</v>
          </cell>
          <cell r="F107">
            <v>0</v>
          </cell>
          <cell r="G107">
            <v>2299</v>
          </cell>
          <cell r="H107">
            <v>6423</v>
          </cell>
          <cell r="I107">
            <v>8722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P107">
            <v>0</v>
          </cell>
          <cell r="Q107">
            <v>0</v>
          </cell>
        </row>
        <row r="108">
          <cell r="A108">
            <v>99</v>
          </cell>
          <cell r="C108" t="str">
            <v xml:space="preserve">     Utility 1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0</v>
          </cell>
        </row>
        <row r="109">
          <cell r="A109">
            <v>99</v>
          </cell>
          <cell r="C109" t="str">
            <v xml:space="preserve">     Utility 2</v>
          </cell>
          <cell r="E109">
            <v>690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690</v>
          </cell>
          <cell r="P109">
            <v>0</v>
          </cell>
          <cell r="Q109">
            <v>690</v>
          </cell>
        </row>
        <row r="110">
          <cell r="A110">
            <v>7</v>
          </cell>
          <cell r="C110" t="str">
            <v xml:space="preserve">     Utility 7</v>
          </cell>
          <cell r="E110">
            <v>460635</v>
          </cell>
          <cell r="F110">
            <v>0</v>
          </cell>
          <cell r="G110">
            <v>0</v>
          </cell>
          <cell r="H110">
            <v>332546</v>
          </cell>
          <cell r="I110">
            <v>332546</v>
          </cell>
          <cell r="J110">
            <v>0</v>
          </cell>
          <cell r="K110">
            <v>0</v>
          </cell>
          <cell r="L110">
            <v>89534</v>
          </cell>
          <cell r="M110">
            <v>89534</v>
          </cell>
          <cell r="N110">
            <v>0</v>
          </cell>
          <cell r="P110">
            <v>38555</v>
          </cell>
          <cell r="Q110">
            <v>38555</v>
          </cell>
        </row>
        <row r="111">
          <cell r="A111">
            <v>9</v>
          </cell>
          <cell r="C111" t="str">
            <v xml:space="preserve">     Utility 9 - Wa</v>
          </cell>
          <cell r="E111">
            <v>1710</v>
          </cell>
          <cell r="F111">
            <v>1350</v>
          </cell>
          <cell r="G111">
            <v>0</v>
          </cell>
          <cell r="H111">
            <v>0</v>
          </cell>
          <cell r="I111">
            <v>1350</v>
          </cell>
          <cell r="J111">
            <v>360</v>
          </cell>
          <cell r="K111">
            <v>0</v>
          </cell>
          <cell r="L111">
            <v>0</v>
          </cell>
          <cell r="M111">
            <v>360</v>
          </cell>
          <cell r="N111">
            <v>0</v>
          </cell>
          <cell r="P111">
            <v>0</v>
          </cell>
          <cell r="Q111">
            <v>0</v>
          </cell>
        </row>
        <row r="112">
          <cell r="A112">
            <v>9</v>
          </cell>
          <cell r="C112" t="str">
            <v xml:space="preserve">     Utility 9 - Idaho</v>
          </cell>
          <cell r="E112">
            <v>2276</v>
          </cell>
          <cell r="F112">
            <v>0</v>
          </cell>
          <cell r="G112">
            <v>1797</v>
          </cell>
          <cell r="H112">
            <v>0</v>
          </cell>
          <cell r="I112">
            <v>1797</v>
          </cell>
          <cell r="J112">
            <v>0</v>
          </cell>
          <cell r="K112">
            <v>479</v>
          </cell>
          <cell r="L112">
            <v>0</v>
          </cell>
          <cell r="M112">
            <v>479</v>
          </cell>
          <cell r="N112">
            <v>0</v>
          </cell>
          <cell r="P112">
            <v>0</v>
          </cell>
          <cell r="Q112">
            <v>0</v>
          </cell>
        </row>
        <row r="113">
          <cell r="A113">
            <v>9</v>
          </cell>
          <cell r="C113" t="str">
            <v xml:space="preserve">     Utility 9 - Allocated</v>
          </cell>
          <cell r="E113">
            <v>6995</v>
          </cell>
          <cell r="F113">
            <v>0</v>
          </cell>
          <cell r="G113">
            <v>0</v>
          </cell>
          <cell r="H113">
            <v>5522</v>
          </cell>
          <cell r="I113">
            <v>5522</v>
          </cell>
          <cell r="J113">
            <v>0</v>
          </cell>
          <cell r="K113">
            <v>0</v>
          </cell>
          <cell r="L113">
            <v>1473</v>
          </cell>
          <cell r="M113">
            <v>1473</v>
          </cell>
          <cell r="N113">
            <v>0</v>
          </cell>
          <cell r="P113">
            <v>0</v>
          </cell>
          <cell r="Q113">
            <v>0</v>
          </cell>
        </row>
        <row r="114">
          <cell r="C114" t="str">
            <v xml:space="preserve">  TOTAL ACCOUNT</v>
          </cell>
          <cell r="E114">
            <v>481028</v>
          </cell>
          <cell r="F114">
            <v>1350</v>
          </cell>
          <cell r="G114">
            <v>4096</v>
          </cell>
          <cell r="H114">
            <v>344491</v>
          </cell>
          <cell r="I114">
            <v>349937</v>
          </cell>
          <cell r="J114">
            <v>360</v>
          </cell>
          <cell r="K114">
            <v>479</v>
          </cell>
          <cell r="L114">
            <v>91007</v>
          </cell>
          <cell r="M114">
            <v>91846</v>
          </cell>
          <cell r="N114">
            <v>690</v>
          </cell>
          <cell r="P114">
            <v>38555</v>
          </cell>
          <cell r="Q114">
            <v>39245</v>
          </cell>
        </row>
        <row r="116">
          <cell r="C116" t="str">
            <v>TOTAL GENERAL PLANT</v>
          </cell>
          <cell r="E116">
            <v>245495862</v>
          </cell>
          <cell r="F116">
            <v>32104767</v>
          </cell>
          <cell r="G116">
            <v>22568472</v>
          </cell>
          <cell r="H116">
            <v>133893534</v>
          </cell>
          <cell r="I116">
            <v>188566773</v>
          </cell>
          <cell r="J116">
            <v>9918266</v>
          </cell>
          <cell r="K116">
            <v>4880533</v>
          </cell>
          <cell r="L116">
            <v>25531407</v>
          </cell>
          <cell r="M116">
            <v>40330206</v>
          </cell>
          <cell r="N116">
            <v>7819144</v>
          </cell>
          <cell r="P116">
            <v>8779738</v>
          </cell>
          <cell r="Q116">
            <v>16598882</v>
          </cell>
        </row>
        <row r="119">
          <cell r="A119" t="str">
            <v>ALLOCATION RATIOS:</v>
          </cell>
        </row>
        <row r="120">
          <cell r="A120" t="str">
            <v>G-ALL</v>
          </cell>
          <cell r="B120">
            <v>7</v>
          </cell>
          <cell r="C120" t="str">
            <v>Elec/Gas North/Oregon 4-Factor</v>
          </cell>
          <cell r="F120">
            <v>1</v>
          </cell>
          <cell r="H120">
            <v>0.72192999999999996</v>
          </cell>
          <cell r="L120">
            <v>0.19436999999999999</v>
          </cell>
          <cell r="P120">
            <v>8.3699999999999997E-2</v>
          </cell>
        </row>
        <row r="121">
          <cell r="A121" t="str">
            <v>G-ALL</v>
          </cell>
          <cell r="B121">
            <v>8</v>
          </cell>
          <cell r="C121" t="str">
            <v>Gas North/Oregon 4-Factor</v>
          </cell>
          <cell r="F121">
            <v>1</v>
          </cell>
          <cell r="H121">
            <v>0</v>
          </cell>
          <cell r="L121">
            <v>0.69882</v>
          </cell>
          <cell r="P121">
            <v>0.30118</v>
          </cell>
        </row>
        <row r="122">
          <cell r="A122" t="str">
            <v>G-ALL</v>
          </cell>
          <cell r="B122">
            <v>9</v>
          </cell>
          <cell r="C122" t="str">
            <v xml:space="preserve">Elec/Gas North 4-Factor </v>
          </cell>
          <cell r="F122">
            <v>1</v>
          </cell>
          <cell r="H122">
            <v>0.78944999999999999</v>
          </cell>
          <cell r="L122">
            <v>0.21054999999999999</v>
          </cell>
          <cell r="P122">
            <v>0</v>
          </cell>
        </row>
        <row r="123">
          <cell r="A123" t="str">
            <v>G-ALL</v>
          </cell>
          <cell r="B123">
            <v>99</v>
          </cell>
          <cell r="C123" t="str">
            <v>Not Allocated</v>
          </cell>
          <cell r="F123">
            <v>0</v>
          </cell>
          <cell r="H123">
            <v>0</v>
          </cell>
          <cell r="L123">
            <v>0</v>
          </cell>
          <cell r="P123">
            <v>0</v>
          </cell>
        </row>
      </sheetData>
      <sheetData sheetId="19">
        <row r="2">
          <cell r="A2" t="str">
            <v>ACCUMULATED DEPRECIATION</v>
          </cell>
          <cell r="E2" t="str">
            <v>Report ID:</v>
          </cell>
        </row>
        <row r="3">
          <cell r="A3" t="str">
            <v xml:space="preserve">  COMMON GENERAL PLANT</v>
          </cell>
          <cell r="E3" t="str">
            <v>C-ADP-12A</v>
          </cell>
        </row>
        <row r="4">
          <cell r="A4" t="str">
            <v>For Twelve Months Ended December 31, 2010</v>
          </cell>
        </row>
        <row r="5">
          <cell r="A5" t="str">
            <v>Average of Monthly Averages Basis</v>
          </cell>
          <cell r="H5" t="str">
            <v>Total</v>
          </cell>
          <cell r="I5" t="str">
            <v>Total</v>
          </cell>
        </row>
        <row r="6">
          <cell r="A6" t="str">
            <v>Ref/Basis</v>
          </cell>
          <cell r="B6" t="str">
            <v>Account</v>
          </cell>
          <cell r="C6" t="str">
            <v>Description</v>
          </cell>
          <cell r="F6" t="str">
            <v xml:space="preserve">Total General </v>
          </cell>
          <cell r="G6" t="str">
            <v>Total Electric</v>
          </cell>
          <cell r="H6" t="str">
            <v>Gas North</v>
          </cell>
          <cell r="I6" t="str">
            <v>Oregon Gas</v>
          </cell>
        </row>
        <row r="8">
          <cell r="C8" t="str">
            <v>Accum Deprec - General Plant</v>
          </cell>
        </row>
        <row r="9">
          <cell r="A9">
            <v>99</v>
          </cell>
          <cell r="B9" t="str">
            <v>108X06</v>
          </cell>
          <cell r="C9" t="str">
            <v xml:space="preserve">     Utility 0</v>
          </cell>
          <cell r="F9">
            <v>39840502</v>
          </cell>
          <cell r="G9">
            <v>39840502</v>
          </cell>
          <cell r="H9">
            <v>0</v>
          </cell>
          <cell r="I9">
            <v>0</v>
          </cell>
        </row>
        <row r="10">
          <cell r="A10">
            <v>99</v>
          </cell>
          <cell r="B10" t="str">
            <v>108X06</v>
          </cell>
          <cell r="C10" t="str">
            <v xml:space="preserve">     Utility 1 - Allocated</v>
          </cell>
          <cell r="F10">
            <v>631950</v>
          </cell>
          <cell r="G10">
            <v>0</v>
          </cell>
          <cell r="H10">
            <v>631950</v>
          </cell>
          <cell r="I10">
            <v>0</v>
          </cell>
        </row>
        <row r="11">
          <cell r="A11">
            <v>99</v>
          </cell>
          <cell r="B11" t="str">
            <v>108X06</v>
          </cell>
          <cell r="C11" t="str">
            <v xml:space="preserve">     Utility 1 - Washington</v>
          </cell>
          <cell r="F11">
            <v>2506866</v>
          </cell>
          <cell r="G11">
            <v>0</v>
          </cell>
          <cell r="H11">
            <v>2506866</v>
          </cell>
          <cell r="I11">
            <v>0</v>
          </cell>
        </row>
        <row r="12">
          <cell r="A12">
            <v>99</v>
          </cell>
          <cell r="B12" t="str">
            <v>108X06</v>
          </cell>
          <cell r="C12" t="str">
            <v xml:space="preserve">     Utility 1 - Idaho</v>
          </cell>
          <cell r="F12">
            <v>860345</v>
          </cell>
          <cell r="G12">
            <v>0</v>
          </cell>
          <cell r="H12">
            <v>860345</v>
          </cell>
          <cell r="I12">
            <v>0</v>
          </cell>
        </row>
        <row r="13">
          <cell r="A13">
            <v>99</v>
          </cell>
          <cell r="B13" t="str">
            <v>108X06</v>
          </cell>
          <cell r="C13" t="str">
            <v xml:space="preserve">     Utility 2</v>
          </cell>
          <cell r="F13">
            <v>2332908</v>
          </cell>
          <cell r="G13">
            <v>0</v>
          </cell>
          <cell r="H13">
            <v>0</v>
          </cell>
          <cell r="I13">
            <v>2332908</v>
          </cell>
        </row>
        <row r="14">
          <cell r="A14">
            <v>7</v>
          </cell>
          <cell r="B14" t="str">
            <v>108X06</v>
          </cell>
          <cell r="C14" t="str">
            <v xml:space="preserve">     Utility 7</v>
          </cell>
          <cell r="F14">
            <v>13975092</v>
          </cell>
          <cell r="G14">
            <v>10089038</v>
          </cell>
          <cell r="H14">
            <v>2716339</v>
          </cell>
          <cell r="I14">
            <v>1169715</v>
          </cell>
        </row>
        <row r="15">
          <cell r="A15">
            <v>7</v>
          </cell>
          <cell r="B15" t="str">
            <v>108X06</v>
          </cell>
          <cell r="C15" t="str">
            <v xml:space="preserve">     Utility 7 - Asset Recovery Obligation (Note 1)</v>
          </cell>
          <cell r="F15">
            <v>-349693</v>
          </cell>
          <cell r="G15">
            <v>-252454</v>
          </cell>
          <cell r="H15">
            <v>-67970</v>
          </cell>
          <cell r="I15">
            <v>-29269</v>
          </cell>
        </row>
        <row r="16">
          <cell r="A16">
            <v>8</v>
          </cell>
          <cell r="B16" t="str">
            <v>108X06</v>
          </cell>
          <cell r="C16" t="str">
            <v xml:space="preserve">     Utility 8</v>
          </cell>
          <cell r="F16">
            <v>929083</v>
          </cell>
          <cell r="G16">
            <v>0</v>
          </cell>
          <cell r="H16">
            <v>649262</v>
          </cell>
          <cell r="I16">
            <v>279821</v>
          </cell>
        </row>
        <row r="17">
          <cell r="A17">
            <v>9</v>
          </cell>
          <cell r="B17" t="str">
            <v>108X06</v>
          </cell>
          <cell r="C17" t="str">
            <v xml:space="preserve">     Utility 9</v>
          </cell>
          <cell r="F17">
            <v>15560957</v>
          </cell>
          <cell r="G17">
            <v>12284598</v>
          </cell>
          <cell r="H17">
            <v>3276359</v>
          </cell>
          <cell r="I17">
            <v>0</v>
          </cell>
        </row>
        <row r="18">
          <cell r="C18" t="str">
            <v>Total</v>
          </cell>
          <cell r="F18">
            <v>76288010</v>
          </cell>
          <cell r="G18">
            <v>61961684</v>
          </cell>
          <cell r="H18">
            <v>10573151</v>
          </cell>
          <cell r="I18">
            <v>3753175</v>
          </cell>
        </row>
        <row r="21">
          <cell r="C21" t="str">
            <v>Accum Deprec - General Plant, Transportation</v>
          </cell>
        </row>
        <row r="22">
          <cell r="A22">
            <v>99</v>
          </cell>
          <cell r="B22" t="str">
            <v>108X07</v>
          </cell>
          <cell r="C22" t="str">
            <v xml:space="preserve">     Utility 0</v>
          </cell>
          <cell r="F22">
            <v>5709331</v>
          </cell>
          <cell r="G22">
            <v>5709331</v>
          </cell>
          <cell r="H22">
            <v>0</v>
          </cell>
          <cell r="I22">
            <v>0</v>
          </cell>
        </row>
        <row r="23">
          <cell r="A23">
            <v>99</v>
          </cell>
          <cell r="B23" t="str">
            <v>108X07</v>
          </cell>
          <cell r="C23" t="str">
            <v xml:space="preserve">     Utility 1 - Allocated</v>
          </cell>
          <cell r="F23">
            <v>210900</v>
          </cell>
          <cell r="G23">
            <v>0</v>
          </cell>
          <cell r="H23">
            <v>210900</v>
          </cell>
          <cell r="I23">
            <v>0</v>
          </cell>
        </row>
        <row r="24">
          <cell r="A24">
            <v>99</v>
          </cell>
          <cell r="B24" t="str">
            <v>108X07</v>
          </cell>
          <cell r="C24" t="str">
            <v xml:space="preserve">     Utility 1 - Washington</v>
          </cell>
          <cell r="F24">
            <v>440801</v>
          </cell>
          <cell r="G24">
            <v>0</v>
          </cell>
          <cell r="H24">
            <v>440801</v>
          </cell>
          <cell r="I24">
            <v>0</v>
          </cell>
        </row>
        <row r="25">
          <cell r="A25">
            <v>99</v>
          </cell>
          <cell r="B25" t="str">
            <v>108X07</v>
          </cell>
          <cell r="C25" t="str">
            <v xml:space="preserve">     Utility 1 - Idaho</v>
          </cell>
          <cell r="F25">
            <v>193406</v>
          </cell>
          <cell r="G25">
            <v>0</v>
          </cell>
          <cell r="H25">
            <v>193406</v>
          </cell>
          <cell r="I25">
            <v>0</v>
          </cell>
        </row>
        <row r="26">
          <cell r="A26">
            <v>99</v>
          </cell>
          <cell r="B26" t="str">
            <v>108X07</v>
          </cell>
          <cell r="C26" t="str">
            <v xml:space="preserve">     Utility 2</v>
          </cell>
          <cell r="F26">
            <v>1009570</v>
          </cell>
          <cell r="G26">
            <v>0</v>
          </cell>
          <cell r="H26">
            <v>0</v>
          </cell>
          <cell r="I26">
            <v>1009570</v>
          </cell>
        </row>
        <row r="27">
          <cell r="A27">
            <v>7</v>
          </cell>
          <cell r="B27" t="str">
            <v>108X07</v>
          </cell>
          <cell r="C27" t="str">
            <v xml:space="preserve">     Utility 7</v>
          </cell>
          <cell r="F27">
            <v>20088</v>
          </cell>
          <cell r="G27">
            <v>14502</v>
          </cell>
          <cell r="H27">
            <v>3905</v>
          </cell>
          <cell r="I27">
            <v>1681</v>
          </cell>
        </row>
        <row r="28">
          <cell r="A28">
            <v>9</v>
          </cell>
          <cell r="B28" t="str">
            <v>108X07</v>
          </cell>
          <cell r="C28" t="str">
            <v xml:space="preserve">     Utility 9</v>
          </cell>
          <cell r="F28">
            <v>727363</v>
          </cell>
          <cell r="G28">
            <v>574217</v>
          </cell>
          <cell r="H28">
            <v>153146</v>
          </cell>
          <cell r="I28">
            <v>0</v>
          </cell>
        </row>
        <row r="29">
          <cell r="C29" t="str">
            <v>Total</v>
          </cell>
          <cell r="F29">
            <v>8311459</v>
          </cell>
          <cell r="G29">
            <v>6298050</v>
          </cell>
          <cell r="H29">
            <v>1002158</v>
          </cell>
          <cell r="I29">
            <v>1011251</v>
          </cell>
        </row>
        <row r="32">
          <cell r="A32" t="str">
            <v>ALLOCATION RATIOS:</v>
          </cell>
        </row>
        <row r="33">
          <cell r="A33" t="str">
            <v>G-ALL</v>
          </cell>
          <cell r="B33">
            <v>7</v>
          </cell>
          <cell r="C33" t="str">
            <v>Elec/Gas North/Oregon 4-Factor</v>
          </cell>
          <cell r="F33">
            <v>1</v>
          </cell>
          <cell r="G33">
            <v>0.72192999999999996</v>
          </cell>
          <cell r="H33">
            <v>0.19436999999999999</v>
          </cell>
          <cell r="I33">
            <v>8.3699999999999997E-2</v>
          </cell>
        </row>
        <row r="34">
          <cell r="A34" t="str">
            <v>G-ALL</v>
          </cell>
          <cell r="B34">
            <v>8</v>
          </cell>
          <cell r="C34" t="str">
            <v>Gas North/Oregon 4-Factor</v>
          </cell>
          <cell r="F34">
            <v>1</v>
          </cell>
          <cell r="G34">
            <v>0</v>
          </cell>
          <cell r="H34">
            <v>0.69882</v>
          </cell>
          <cell r="I34">
            <v>0.30118</v>
          </cell>
        </row>
        <row r="35">
          <cell r="A35" t="str">
            <v>G-ALL</v>
          </cell>
          <cell r="B35">
            <v>9</v>
          </cell>
          <cell r="C35" t="str">
            <v xml:space="preserve">Elec/Gas North 4-Factor </v>
          </cell>
          <cell r="F35">
            <v>1</v>
          </cell>
          <cell r="G35">
            <v>0.78944999999999999</v>
          </cell>
          <cell r="H35">
            <v>0.21054999999999999</v>
          </cell>
          <cell r="I35">
            <v>0</v>
          </cell>
        </row>
        <row r="36">
          <cell r="A36" t="str">
            <v>G-ALL</v>
          </cell>
          <cell r="B36">
            <v>99</v>
          </cell>
          <cell r="C36" t="str">
            <v>Not Allocated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</sheetData>
      <sheetData sheetId="20">
        <row r="2">
          <cell r="A2" t="str">
            <v>GAS ACCUMULATED DEPRECIATION AND</v>
          </cell>
        </row>
        <row r="3">
          <cell r="A3" t="str">
            <v xml:space="preserve">  DEPRECIATION EXPENSE</v>
          </cell>
        </row>
        <row r="4">
          <cell r="A4" t="str">
            <v>For Twelve Months Ended December 31, 2010</v>
          </cell>
        </row>
        <row r="5">
          <cell r="A5" t="str">
            <v>Average of Monthly Averages Basis</v>
          </cell>
        </row>
        <row r="6">
          <cell r="A6" t="str">
            <v>Ref/Basis</v>
          </cell>
        </row>
        <row r="9">
          <cell r="A9" t="str">
            <v>G-PLT</v>
          </cell>
        </row>
        <row r="10">
          <cell r="A10" t="str">
            <v>G-PLT</v>
          </cell>
        </row>
        <row r="20">
          <cell r="A20">
            <v>1</v>
          </cell>
        </row>
        <row r="21">
          <cell r="A21">
            <v>1</v>
          </cell>
        </row>
      </sheetData>
      <sheetData sheetId="21">
        <row r="2">
          <cell r="A2" t="str">
            <v>COMMON INTANGIBLE PLANT</v>
          </cell>
          <cell r="E2" t="str">
            <v>Report ID:</v>
          </cell>
        </row>
        <row r="3">
          <cell r="A3" t="str">
            <v>For Twelve Months Ended December 31, 2010</v>
          </cell>
          <cell r="E3" t="str">
            <v>C-IPL-12A</v>
          </cell>
        </row>
        <row r="4">
          <cell r="A4" t="str">
            <v>Average of Monthly Averages Basis</v>
          </cell>
          <cell r="F4" t="str">
            <v>******************* ELECTRIC *******************</v>
          </cell>
          <cell r="J4" t="str">
            <v>****************** GAS NORTH ******************</v>
          </cell>
          <cell r="N4" t="str">
            <v>************** OREGON **************</v>
          </cell>
        </row>
        <row r="5">
          <cell r="A5" t="str">
            <v>Ref/Basis</v>
          </cell>
          <cell r="B5" t="str">
            <v>Account</v>
          </cell>
          <cell r="C5" t="str">
            <v>Description</v>
          </cell>
          <cell r="E5" t="str">
            <v>Total</v>
          </cell>
          <cell r="F5" t="str">
            <v>Direct - Wa</v>
          </cell>
          <cell r="G5" t="str">
            <v>Direct - Idaho</v>
          </cell>
          <cell r="H5" t="str">
            <v>Allocated</v>
          </cell>
          <cell r="I5" t="str">
            <v>Total</v>
          </cell>
          <cell r="J5" t="str">
            <v>Direct - Wa</v>
          </cell>
          <cell r="K5" t="str">
            <v>Direct - Idaho</v>
          </cell>
          <cell r="L5" t="str">
            <v>Allocated</v>
          </cell>
          <cell r="M5" t="str">
            <v>Total</v>
          </cell>
          <cell r="N5" t="str">
            <v>Direct</v>
          </cell>
          <cell r="O5" t="str">
            <v>Direct - Calif</v>
          </cell>
          <cell r="P5" t="str">
            <v>Allocated</v>
          </cell>
        </row>
        <row r="7">
          <cell r="B7">
            <v>303000</v>
          </cell>
          <cell r="C7" t="str">
            <v>Intangible Plant</v>
          </cell>
        </row>
        <row r="8">
          <cell r="A8">
            <v>99</v>
          </cell>
          <cell r="C8" t="str">
            <v xml:space="preserve">     Utility 1</v>
          </cell>
          <cell r="E8">
            <v>872591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704141</v>
          </cell>
          <cell r="K8">
            <v>168450</v>
          </cell>
          <cell r="L8">
            <v>0</v>
          </cell>
          <cell r="M8">
            <v>872591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7</v>
          </cell>
          <cell r="C9" t="str">
            <v xml:space="preserve">     Utility 7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A10">
            <v>9</v>
          </cell>
          <cell r="C10" t="str">
            <v xml:space="preserve">     Utility 9</v>
          </cell>
          <cell r="E10">
            <v>194058</v>
          </cell>
          <cell r="F10">
            <v>0</v>
          </cell>
          <cell r="G10">
            <v>0</v>
          </cell>
          <cell r="H10">
            <v>153199</v>
          </cell>
          <cell r="I10">
            <v>153199</v>
          </cell>
          <cell r="J10">
            <v>0</v>
          </cell>
          <cell r="K10">
            <v>0</v>
          </cell>
          <cell r="L10">
            <v>40859</v>
          </cell>
          <cell r="M10">
            <v>40859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 xml:space="preserve">  TOTAL ACCOUNT</v>
          </cell>
          <cell r="E11">
            <v>1066649</v>
          </cell>
          <cell r="F11">
            <v>0</v>
          </cell>
          <cell r="G11">
            <v>0</v>
          </cell>
          <cell r="H11">
            <v>153199</v>
          </cell>
          <cell r="I11">
            <v>153199</v>
          </cell>
          <cell r="J11">
            <v>704141</v>
          </cell>
          <cell r="K11">
            <v>168450</v>
          </cell>
          <cell r="L11">
            <v>40859</v>
          </cell>
          <cell r="M11">
            <v>913450</v>
          </cell>
          <cell r="N11">
            <v>0</v>
          </cell>
          <cell r="O11">
            <v>0</v>
          </cell>
          <cell r="P11">
            <v>0</v>
          </cell>
        </row>
        <row r="13">
          <cell r="B13">
            <v>303100</v>
          </cell>
          <cell r="C13" t="str">
            <v>Misc Intangible Plant--Mainframe Software</v>
          </cell>
        </row>
        <row r="14">
          <cell r="A14">
            <v>99</v>
          </cell>
          <cell r="C14" t="str">
            <v xml:space="preserve">     Utility 0</v>
          </cell>
          <cell r="E14">
            <v>804754</v>
          </cell>
          <cell r="F14">
            <v>24152</v>
          </cell>
          <cell r="G14">
            <v>0</v>
          </cell>
          <cell r="H14">
            <v>780602</v>
          </cell>
          <cell r="I14">
            <v>804754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>
            <v>99</v>
          </cell>
          <cell r="C15" t="str">
            <v xml:space="preserve">     Utility 2</v>
          </cell>
          <cell r="E15">
            <v>46440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46440</v>
          </cell>
          <cell r="O15">
            <v>0</v>
          </cell>
          <cell r="P15">
            <v>0</v>
          </cell>
        </row>
        <row r="16">
          <cell r="A16">
            <v>7</v>
          </cell>
          <cell r="C16" t="str">
            <v xml:space="preserve">     Utility 7</v>
          </cell>
          <cell r="E16">
            <v>26486694</v>
          </cell>
          <cell r="F16">
            <v>0</v>
          </cell>
          <cell r="G16">
            <v>0</v>
          </cell>
          <cell r="H16">
            <v>19121539</v>
          </cell>
          <cell r="I16">
            <v>19121539</v>
          </cell>
          <cell r="J16">
            <v>0</v>
          </cell>
          <cell r="K16">
            <v>0</v>
          </cell>
          <cell r="L16">
            <v>5148219</v>
          </cell>
          <cell r="M16">
            <v>5148219</v>
          </cell>
          <cell r="N16">
            <v>0</v>
          </cell>
          <cell r="O16">
            <v>0</v>
          </cell>
          <cell r="P16">
            <v>2216936</v>
          </cell>
        </row>
        <row r="17">
          <cell r="A17">
            <v>8</v>
          </cell>
          <cell r="C17" t="str">
            <v xml:space="preserve">     Utility 8</v>
          </cell>
          <cell r="E17">
            <v>700954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489841</v>
          </cell>
          <cell r="M17">
            <v>489841</v>
          </cell>
          <cell r="N17">
            <v>0</v>
          </cell>
          <cell r="O17">
            <v>0</v>
          </cell>
          <cell r="P17">
            <v>211113</v>
          </cell>
        </row>
        <row r="18">
          <cell r="C18" t="str">
            <v xml:space="preserve">  TOTAL ACCOUNT</v>
          </cell>
          <cell r="E18">
            <v>28038842</v>
          </cell>
          <cell r="F18">
            <v>24152</v>
          </cell>
          <cell r="G18">
            <v>0</v>
          </cell>
          <cell r="H18">
            <v>19902141</v>
          </cell>
          <cell r="I18">
            <v>19926293</v>
          </cell>
          <cell r="J18">
            <v>0</v>
          </cell>
          <cell r="K18">
            <v>0</v>
          </cell>
          <cell r="L18">
            <v>5638060</v>
          </cell>
          <cell r="M18">
            <v>5638060</v>
          </cell>
          <cell r="N18">
            <v>46440</v>
          </cell>
          <cell r="O18">
            <v>0</v>
          </cell>
          <cell r="P18">
            <v>2428049</v>
          </cell>
        </row>
        <row r="20">
          <cell r="B20">
            <v>303110</v>
          </cell>
          <cell r="C20" t="str">
            <v>Misc Intangible Plant--PC Software</v>
          </cell>
        </row>
        <row r="21">
          <cell r="A21">
            <v>99</v>
          </cell>
          <cell r="C21" t="str">
            <v xml:space="preserve">     Utility 0</v>
          </cell>
          <cell r="E21">
            <v>680873</v>
          </cell>
          <cell r="F21">
            <v>0</v>
          </cell>
          <cell r="G21">
            <v>0</v>
          </cell>
          <cell r="H21">
            <v>680873</v>
          </cell>
          <cell r="I21">
            <v>680873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A22">
            <v>99</v>
          </cell>
          <cell r="C22" t="str">
            <v xml:space="preserve">     Utility 1</v>
          </cell>
          <cell r="E22">
            <v>19003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19003</v>
          </cell>
          <cell r="M22">
            <v>19003</v>
          </cell>
          <cell r="N22">
            <v>0</v>
          </cell>
          <cell r="O22">
            <v>0</v>
          </cell>
          <cell r="P22">
            <v>0</v>
          </cell>
        </row>
        <row r="23">
          <cell r="A23">
            <v>99</v>
          </cell>
          <cell r="C23" t="str">
            <v xml:space="preserve">     Utility 2</v>
          </cell>
          <cell r="E23">
            <v>1195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1195</v>
          </cell>
          <cell r="P23">
            <v>0</v>
          </cell>
        </row>
        <row r="24">
          <cell r="A24">
            <v>7</v>
          </cell>
          <cell r="C24" t="str">
            <v xml:space="preserve">     Utility 7</v>
          </cell>
          <cell r="E24">
            <v>8543349</v>
          </cell>
          <cell r="F24">
            <v>0</v>
          </cell>
          <cell r="G24">
            <v>0</v>
          </cell>
          <cell r="H24">
            <v>6167700</v>
          </cell>
          <cell r="I24">
            <v>6167700</v>
          </cell>
          <cell r="J24">
            <v>0</v>
          </cell>
          <cell r="K24">
            <v>0</v>
          </cell>
          <cell r="L24">
            <v>1660571</v>
          </cell>
          <cell r="M24">
            <v>1660571</v>
          </cell>
          <cell r="N24">
            <v>0</v>
          </cell>
          <cell r="O24">
            <v>0</v>
          </cell>
          <cell r="P24">
            <v>715078</v>
          </cell>
        </row>
        <row r="25">
          <cell r="A25">
            <v>8</v>
          </cell>
          <cell r="C25" t="str">
            <v xml:space="preserve">     Utility 8</v>
          </cell>
          <cell r="E25">
            <v>505947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353566</v>
          </cell>
          <cell r="M25">
            <v>353566</v>
          </cell>
          <cell r="N25">
            <v>0</v>
          </cell>
          <cell r="O25">
            <v>0</v>
          </cell>
          <cell r="P25">
            <v>152381</v>
          </cell>
        </row>
        <row r="26">
          <cell r="C26" t="str">
            <v xml:space="preserve">  TOTAL ACCOUNT</v>
          </cell>
          <cell r="E26">
            <v>9750367</v>
          </cell>
          <cell r="F26">
            <v>0</v>
          </cell>
          <cell r="G26">
            <v>0</v>
          </cell>
          <cell r="H26">
            <v>6848573</v>
          </cell>
          <cell r="I26">
            <v>6848573</v>
          </cell>
          <cell r="J26">
            <v>0</v>
          </cell>
          <cell r="K26">
            <v>0</v>
          </cell>
          <cell r="L26">
            <v>2033140</v>
          </cell>
          <cell r="M26">
            <v>2033140</v>
          </cell>
          <cell r="N26">
            <v>1195</v>
          </cell>
          <cell r="O26">
            <v>0</v>
          </cell>
          <cell r="P26">
            <v>867459</v>
          </cell>
        </row>
        <row r="29">
          <cell r="C29" t="str">
            <v>TOTAL</v>
          </cell>
          <cell r="E29">
            <v>38855858</v>
          </cell>
          <cell r="F29">
            <v>24152</v>
          </cell>
          <cell r="G29">
            <v>0</v>
          </cell>
          <cell r="H29">
            <v>26903913</v>
          </cell>
          <cell r="I29">
            <v>26928065</v>
          </cell>
          <cell r="J29">
            <v>704141</v>
          </cell>
          <cell r="K29">
            <v>168450</v>
          </cell>
          <cell r="L29">
            <v>7712059</v>
          </cell>
          <cell r="M29">
            <v>8584650</v>
          </cell>
          <cell r="N29">
            <v>47635</v>
          </cell>
          <cell r="O29">
            <v>0</v>
          </cell>
          <cell r="P29">
            <v>3295508</v>
          </cell>
        </row>
        <row r="30">
          <cell r="O30">
            <v>0</v>
          </cell>
        </row>
        <row r="31">
          <cell r="A31" t="str">
            <v>ALLOCATION RATIOS:</v>
          </cell>
        </row>
        <row r="32">
          <cell r="A32" t="str">
            <v>G-ALL</v>
          </cell>
          <cell r="B32">
            <v>7</v>
          </cell>
          <cell r="C32" t="str">
            <v>Elec/Gas North/Oregon 4-Factor</v>
          </cell>
          <cell r="E32">
            <v>1</v>
          </cell>
          <cell r="H32">
            <v>0.72192999999999996</v>
          </cell>
          <cell r="L32">
            <v>0.19436999999999999</v>
          </cell>
          <cell r="P32">
            <v>8.3699999999999997E-2</v>
          </cell>
        </row>
        <row r="33">
          <cell r="A33" t="str">
            <v>G-ALL</v>
          </cell>
          <cell r="B33">
            <v>8</v>
          </cell>
          <cell r="C33" t="str">
            <v>Gas North/Oregon 4-Factor</v>
          </cell>
          <cell r="E33">
            <v>1</v>
          </cell>
          <cell r="H33">
            <v>0</v>
          </cell>
          <cell r="L33">
            <v>0.69882</v>
          </cell>
          <cell r="P33">
            <v>0.30118</v>
          </cell>
        </row>
        <row r="34">
          <cell r="A34" t="str">
            <v>G-ALL</v>
          </cell>
          <cell r="B34">
            <v>9</v>
          </cell>
          <cell r="C34" t="str">
            <v xml:space="preserve">Elec/Gas North 4-Factor </v>
          </cell>
          <cell r="E34">
            <v>1</v>
          </cell>
          <cell r="H34">
            <v>0.78944999999999999</v>
          </cell>
          <cell r="L34">
            <v>0.21054999999999999</v>
          </cell>
          <cell r="P34">
            <v>0</v>
          </cell>
        </row>
        <row r="35">
          <cell r="A35" t="str">
            <v>G-ALL</v>
          </cell>
          <cell r="B35">
            <v>99</v>
          </cell>
          <cell r="C35" t="str">
            <v>Not Allocated</v>
          </cell>
          <cell r="E35">
            <v>0</v>
          </cell>
          <cell r="H35">
            <v>0</v>
          </cell>
          <cell r="L35">
            <v>0</v>
          </cell>
          <cell r="P35">
            <v>0</v>
          </cell>
        </row>
      </sheetData>
      <sheetData sheetId="22">
        <row r="2">
          <cell r="A2" t="str">
            <v>ACCUMULATED AMORTIZATION</v>
          </cell>
          <cell r="E2" t="str">
            <v>Report ID:</v>
          </cell>
        </row>
        <row r="3">
          <cell r="A3" t="str">
            <v xml:space="preserve">  COMMON PLANT</v>
          </cell>
          <cell r="E3" t="str">
            <v>C-AAM-12A</v>
          </cell>
        </row>
        <row r="4">
          <cell r="A4" t="str">
            <v>For Twelve Months Ended December 31, 2010</v>
          </cell>
        </row>
        <row r="5">
          <cell r="A5" t="str">
            <v>Average of Monthly Averages Basis</v>
          </cell>
          <cell r="G5" t="str">
            <v>Allocation</v>
          </cell>
          <cell r="H5" t="str">
            <v>Allocation</v>
          </cell>
          <cell r="I5" t="str">
            <v>Allocation</v>
          </cell>
        </row>
        <row r="6">
          <cell r="A6" t="str">
            <v>Ref/Basis</v>
          </cell>
          <cell r="B6" t="str">
            <v>Account</v>
          </cell>
          <cell r="C6" t="str">
            <v>Description</v>
          </cell>
          <cell r="F6" t="str">
            <v>Total</v>
          </cell>
          <cell r="G6" t="str">
            <v>To Electric</v>
          </cell>
          <cell r="H6" t="str">
            <v>to Gas North</v>
          </cell>
          <cell r="I6" t="str">
            <v>to Oregon</v>
          </cell>
        </row>
        <row r="8">
          <cell r="C8" t="str">
            <v>Accum Amort--Intangible Plt (111X30, 111X31, 111X32)</v>
          </cell>
        </row>
        <row r="9">
          <cell r="A9">
            <v>99</v>
          </cell>
          <cell r="C9" t="str">
            <v xml:space="preserve">     Utility 0</v>
          </cell>
          <cell r="F9">
            <v>853755</v>
          </cell>
          <cell r="G9">
            <v>853755</v>
          </cell>
          <cell r="H9">
            <v>0</v>
          </cell>
          <cell r="I9">
            <v>0</v>
          </cell>
        </row>
        <row r="10">
          <cell r="A10">
            <v>99</v>
          </cell>
          <cell r="C10" t="str">
            <v xml:space="preserve">     Utility 1</v>
          </cell>
          <cell r="F10">
            <v>7826</v>
          </cell>
          <cell r="G10">
            <v>0</v>
          </cell>
          <cell r="H10">
            <v>7826</v>
          </cell>
          <cell r="I10">
            <v>0</v>
          </cell>
        </row>
        <row r="11">
          <cell r="A11">
            <v>99</v>
          </cell>
          <cell r="C11" t="str">
            <v xml:space="preserve">     Utility 2 - Oregon</v>
          </cell>
          <cell r="F11">
            <v>28367</v>
          </cell>
          <cell r="G11">
            <v>0</v>
          </cell>
          <cell r="H11">
            <v>0</v>
          </cell>
          <cell r="I11">
            <v>28367</v>
          </cell>
        </row>
        <row r="12">
          <cell r="A12">
            <v>7</v>
          </cell>
          <cell r="C12" t="str">
            <v xml:space="preserve">     Utility 7</v>
          </cell>
          <cell r="F12">
            <v>18154325</v>
          </cell>
          <cell r="G12">
            <v>13106152</v>
          </cell>
          <cell r="H12">
            <v>3528656</v>
          </cell>
          <cell r="I12">
            <v>1519517</v>
          </cell>
        </row>
        <row r="13">
          <cell r="A13">
            <v>8</v>
          </cell>
          <cell r="C13" t="str">
            <v xml:space="preserve">     Utility 8</v>
          </cell>
          <cell r="F13">
            <v>528063</v>
          </cell>
          <cell r="G13">
            <v>0</v>
          </cell>
          <cell r="H13">
            <v>369021</v>
          </cell>
          <cell r="I13">
            <v>159042</v>
          </cell>
        </row>
        <row r="14">
          <cell r="A14">
            <v>9</v>
          </cell>
          <cell r="C14" t="str">
            <v xml:space="preserve">     Utility 9</v>
          </cell>
          <cell r="F14">
            <v>23853</v>
          </cell>
          <cell r="G14">
            <v>18831</v>
          </cell>
          <cell r="H14">
            <v>5022</v>
          </cell>
          <cell r="I14">
            <v>0</v>
          </cell>
        </row>
        <row r="15">
          <cell r="C15" t="str">
            <v>Total</v>
          </cell>
          <cell r="F15">
            <v>19596189</v>
          </cell>
          <cell r="G15">
            <v>13978738</v>
          </cell>
          <cell r="H15">
            <v>3910525</v>
          </cell>
          <cell r="I15">
            <v>1706926</v>
          </cell>
        </row>
        <row r="17">
          <cell r="C17" t="str">
            <v>Accum Amort--Leasehold Improvements (111X50, 111X60)</v>
          </cell>
        </row>
        <row r="18">
          <cell r="A18">
            <v>99</v>
          </cell>
          <cell r="C18" t="str">
            <v xml:space="preserve">     Utility 1</v>
          </cell>
          <cell r="F18">
            <v>1863</v>
          </cell>
          <cell r="G18">
            <v>0</v>
          </cell>
          <cell r="H18">
            <v>1863</v>
          </cell>
          <cell r="I18">
            <v>0</v>
          </cell>
        </row>
        <row r="19">
          <cell r="A19">
            <v>99</v>
          </cell>
          <cell r="C19" t="str">
            <v xml:space="preserve">     Utility 2 - Oregon</v>
          </cell>
          <cell r="F19">
            <v>37599</v>
          </cell>
          <cell r="G19">
            <v>0</v>
          </cell>
          <cell r="H19">
            <v>0</v>
          </cell>
          <cell r="I19">
            <v>37599</v>
          </cell>
        </row>
        <row r="20">
          <cell r="A20">
            <v>7</v>
          </cell>
          <cell r="C20" t="str">
            <v xml:space="preserve">     Utility 7</v>
          </cell>
          <cell r="F20">
            <v>107403</v>
          </cell>
          <cell r="G20">
            <v>77537</v>
          </cell>
          <cell r="H20">
            <v>20876</v>
          </cell>
          <cell r="I20">
            <v>8990</v>
          </cell>
        </row>
        <row r="21">
          <cell r="A21">
            <v>9</v>
          </cell>
          <cell r="C21" t="str">
            <v xml:space="preserve">     Utility 9</v>
          </cell>
          <cell r="F21">
            <v>12869</v>
          </cell>
          <cell r="G21">
            <v>10159</v>
          </cell>
          <cell r="H21">
            <v>2710</v>
          </cell>
          <cell r="I21">
            <v>0</v>
          </cell>
        </row>
        <row r="22">
          <cell r="C22" t="str">
            <v>Total</v>
          </cell>
          <cell r="F22">
            <v>159734</v>
          </cell>
          <cell r="G22">
            <v>87696</v>
          </cell>
          <cell r="H22">
            <v>25449</v>
          </cell>
          <cell r="I22">
            <v>46589</v>
          </cell>
        </row>
        <row r="24">
          <cell r="A24" t="str">
            <v>ALLOCATION RATIOS:</v>
          </cell>
        </row>
        <row r="25">
          <cell r="A25" t="str">
            <v>G-ALL</v>
          </cell>
          <cell r="B25">
            <v>7</v>
          </cell>
          <cell r="C25" t="str">
            <v>Elec/Gas North/Oregon 4-Factor</v>
          </cell>
          <cell r="F25">
            <v>1</v>
          </cell>
          <cell r="G25">
            <v>0.72192999999999996</v>
          </cell>
          <cell r="H25">
            <v>0.19436999999999999</v>
          </cell>
          <cell r="I25">
            <v>8.3699999999999997E-2</v>
          </cell>
        </row>
        <row r="26">
          <cell r="A26" t="str">
            <v>G-ALL</v>
          </cell>
          <cell r="B26">
            <v>8</v>
          </cell>
          <cell r="C26" t="str">
            <v>Gas North/Oregon 4-Factor</v>
          </cell>
          <cell r="F26">
            <v>1</v>
          </cell>
          <cell r="G26">
            <v>0</v>
          </cell>
          <cell r="H26">
            <v>0.69882</v>
          </cell>
          <cell r="I26">
            <v>0.30118</v>
          </cell>
        </row>
        <row r="27">
          <cell r="A27" t="str">
            <v>G-ALL</v>
          </cell>
          <cell r="B27">
            <v>9</v>
          </cell>
          <cell r="C27" t="str">
            <v xml:space="preserve">Elec/Gas North 4-Factor </v>
          </cell>
          <cell r="F27">
            <v>1</v>
          </cell>
          <cell r="G27">
            <v>0.78944999999999999</v>
          </cell>
          <cell r="H27">
            <v>0.21054999999999999</v>
          </cell>
          <cell r="I27">
            <v>0</v>
          </cell>
        </row>
        <row r="28">
          <cell r="A28" t="str">
            <v>G-ALL</v>
          </cell>
          <cell r="B28">
            <v>99</v>
          </cell>
          <cell r="C28" t="str">
            <v>Not Allocated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</sheetData>
      <sheetData sheetId="23">
        <row r="2">
          <cell r="A2" t="str">
            <v>GAS ACCUMULATED AMORTIZATION AND</v>
          </cell>
        </row>
        <row r="3">
          <cell r="A3" t="str">
            <v xml:space="preserve">  AMORTIZATION EXPENSE</v>
          </cell>
        </row>
        <row r="4">
          <cell r="A4" t="str">
            <v>For Twelve Months Ended December 31, 2010</v>
          </cell>
        </row>
        <row r="5">
          <cell r="A5" t="str">
            <v>Average of Monthly Averages Basis</v>
          </cell>
        </row>
        <row r="6">
          <cell r="A6" t="str">
            <v>Ref/Basis</v>
          </cell>
        </row>
        <row r="9">
          <cell r="A9" t="str">
            <v>G-PLT</v>
          </cell>
        </row>
        <row r="10">
          <cell r="A10" t="str">
            <v>G-PLT</v>
          </cell>
        </row>
        <row r="11">
          <cell r="A11" t="str">
            <v>G-PLT</v>
          </cell>
        </row>
        <row r="18">
          <cell r="A18" t="str">
            <v>C-AAM</v>
          </cell>
        </row>
        <row r="22">
          <cell r="A22">
            <v>4</v>
          </cell>
        </row>
        <row r="23">
          <cell r="A23">
            <v>4</v>
          </cell>
        </row>
        <row r="26">
          <cell r="A26" t="str">
            <v>ALLOCATION RATIOS:</v>
          </cell>
        </row>
        <row r="27">
          <cell r="A27" t="str">
            <v>G-ALL</v>
          </cell>
        </row>
      </sheetData>
      <sheetData sheetId="24"/>
      <sheetData sheetId="25">
        <row r="2">
          <cell r="A2" t="str">
            <v>GAS RATE OF RETURN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Ref/Basis</v>
          </cell>
        </row>
        <row r="7">
          <cell r="A7" t="str">
            <v>G-OPS</v>
          </cell>
        </row>
        <row r="13">
          <cell r="A13" t="str">
            <v>G-APL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G-CHK"/>
      <sheetName val="G-ALL"/>
      <sheetName val="G-OPS"/>
      <sheetName val="G-804"/>
      <sheetName val="G-903"/>
      <sheetName val="G-908"/>
      <sheetName val="G-INT"/>
      <sheetName val="G-FIT"/>
      <sheetName val="G-SCM"/>
      <sheetName val="G-DTE"/>
      <sheetName val="G-OTX"/>
      <sheetName val="G-PLT"/>
      <sheetName val="G-APL"/>
      <sheetName val="G-DEPX"/>
      <sheetName val="G-AMTX"/>
      <sheetName val="G-ADEP"/>
      <sheetName val="G-AAMT"/>
      <sheetName val="C-GPL"/>
      <sheetName val="C-IPL"/>
      <sheetName val="C-DTX"/>
      <sheetName val="C-WKC"/>
      <sheetName val="G-ROR"/>
    </sheetNames>
    <sheetDataSet>
      <sheetData sheetId="0"/>
      <sheetData sheetId="1">
        <row r="2">
          <cell r="H2">
            <v>12</v>
          </cell>
        </row>
        <row r="3">
          <cell r="H3" t="str">
            <v>A</v>
          </cell>
        </row>
        <row r="4">
          <cell r="H4" t="str">
            <v>For Twelve Months Ended December 31, 2011</v>
          </cell>
        </row>
        <row r="5">
          <cell r="H5" t="str">
            <v>Average of Monthly Averages Basis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Labor"/>
      <sheetName val="Macro1"/>
    </sheetNames>
    <sheetDataSet>
      <sheetData sheetId="0" refreshError="1"/>
      <sheetData sheetId="1">
        <row r="69">
          <cell r="A69" t="str">
            <v>Recover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ownloaded-Data"/>
      <sheetName val="Data"/>
      <sheetName val="ProdTaxCredit"/>
      <sheetName val="SFAS143AccDep"/>
      <sheetName val="E-CHK"/>
      <sheetName val="SpecialAdjustments"/>
      <sheetName val="E-ALL"/>
      <sheetName val="E-OPS"/>
      <sheetName val="E-555"/>
      <sheetName val="E-557"/>
      <sheetName val="E-903"/>
      <sheetName val="E-908"/>
      <sheetName val="E-INT"/>
      <sheetName val="E-FIT"/>
      <sheetName val="E-SCM"/>
      <sheetName val="E-DTE"/>
      <sheetName val="E-OTX"/>
      <sheetName val="E-PLT"/>
      <sheetName val="E-APL"/>
      <sheetName val="E-CDA"/>
      <sheetName val="E-SPR"/>
      <sheetName val="C-AMT"/>
      <sheetName val="C-DEP"/>
      <sheetName val="C-GPL"/>
      <sheetName val="C-ADP"/>
      <sheetName val="E-ADP"/>
      <sheetName val="C-IPL"/>
      <sheetName val="C-AAM"/>
      <sheetName val="E-CAM"/>
      <sheetName val="C-DTX"/>
      <sheetName val="E-ROR"/>
    </sheetNames>
    <sheetDataSet>
      <sheetData sheetId="0" refreshError="1"/>
      <sheetData sheetId="1" refreshError="1"/>
      <sheetData sheetId="2">
        <row r="2">
          <cell r="H2">
            <v>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2"/>
      <sheetName val="Exh 3"/>
      <sheetName val="ERM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Jurisdictional Equity Ratio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APR6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o database"/>
    </sheetNames>
    <definedNames>
      <definedName name="_xlnm.Database" refersTo="='roo database'!$A$7:$M$1952"/>
    </definedNames>
    <sheetDataSet>
      <sheetData sheetId="0">
        <row r="7">
          <cell r="A7" t="str">
            <v>RecType</v>
          </cell>
          <cell r="B7" t="str">
            <v>Utility</v>
          </cell>
          <cell r="C7" t="str">
            <v>Main</v>
          </cell>
          <cell r="D7" t="str">
            <v>Sub</v>
          </cell>
          <cell r="E7" t="str">
            <v>WO</v>
          </cell>
          <cell r="F7" t="str">
            <v>Loc</v>
          </cell>
          <cell r="G7" t="str">
            <v>Key</v>
          </cell>
          <cell r="H7" t="str">
            <v>Tamt</v>
          </cell>
          <cell r="I7" t="str">
            <v>Aamt</v>
          </cell>
          <cell r="J7" t="str">
            <v>DWamt</v>
          </cell>
          <cell r="K7" t="str">
            <v>DIamt</v>
          </cell>
          <cell r="L7" t="str">
            <v>DFamt</v>
          </cell>
        </row>
        <row r="8">
          <cell r="A8">
            <v>1</v>
          </cell>
          <cell r="B8">
            <v>0</v>
          </cell>
          <cell r="C8">
            <v>400</v>
          </cell>
          <cell r="D8" t="str">
            <v xml:space="preserve">  </v>
          </cell>
          <cell r="E8" t="str">
            <v xml:space="preserve">    </v>
          </cell>
          <cell r="F8" t="str">
            <v xml:space="preserve">   </v>
          </cell>
          <cell r="G8">
            <v>10400</v>
          </cell>
          <cell r="H8">
            <v>-268562</v>
          </cell>
          <cell r="I8">
            <v>0</v>
          </cell>
          <cell r="J8">
            <v>-132576</v>
          </cell>
          <cell r="K8">
            <v>-135986</v>
          </cell>
          <cell r="L8">
            <v>0</v>
          </cell>
        </row>
        <row r="9">
          <cell r="A9">
            <v>2</v>
          </cell>
          <cell r="B9">
            <v>0</v>
          </cell>
          <cell r="C9">
            <v>400</v>
          </cell>
          <cell r="D9" t="str">
            <v xml:space="preserve">  </v>
          </cell>
          <cell r="E9" t="str">
            <v xml:space="preserve">    </v>
          </cell>
          <cell r="F9" t="str">
            <v xml:space="preserve">   </v>
          </cell>
          <cell r="G9">
            <v>20400</v>
          </cell>
          <cell r="H9">
            <v>-1687885</v>
          </cell>
          <cell r="I9">
            <v>0</v>
          </cell>
          <cell r="J9">
            <v>-1048336</v>
          </cell>
          <cell r="K9">
            <v>-639549</v>
          </cell>
          <cell r="L9">
            <v>0</v>
          </cell>
        </row>
        <row r="10">
          <cell r="A10">
            <v>1</v>
          </cell>
          <cell r="B10">
            <v>0</v>
          </cell>
          <cell r="C10">
            <v>405</v>
          </cell>
          <cell r="D10" t="str">
            <v xml:space="preserve">  </v>
          </cell>
          <cell r="E10" t="str">
            <v xml:space="preserve">    </v>
          </cell>
          <cell r="F10" t="str">
            <v xml:space="preserve">   </v>
          </cell>
          <cell r="G10">
            <v>10405</v>
          </cell>
          <cell r="H10">
            <v>561566</v>
          </cell>
          <cell r="I10">
            <v>0</v>
          </cell>
          <cell r="J10">
            <v>210994</v>
          </cell>
          <cell r="K10">
            <v>350572</v>
          </cell>
          <cell r="L10">
            <v>0</v>
          </cell>
        </row>
        <row r="11">
          <cell r="A11">
            <v>2</v>
          </cell>
          <cell r="B11">
            <v>0</v>
          </cell>
          <cell r="C11">
            <v>405</v>
          </cell>
          <cell r="D11" t="str">
            <v xml:space="preserve">  </v>
          </cell>
          <cell r="E11" t="str">
            <v xml:space="preserve">    </v>
          </cell>
          <cell r="F11" t="str">
            <v xml:space="preserve">   </v>
          </cell>
          <cell r="G11">
            <v>20405</v>
          </cell>
          <cell r="H11">
            <v>6591834</v>
          </cell>
          <cell r="I11">
            <v>0</v>
          </cell>
          <cell r="J11">
            <v>2531928</v>
          </cell>
          <cell r="K11">
            <v>4059906</v>
          </cell>
          <cell r="L11">
            <v>0</v>
          </cell>
        </row>
        <row r="12">
          <cell r="A12">
            <v>1</v>
          </cell>
          <cell r="B12">
            <v>0</v>
          </cell>
          <cell r="C12">
            <v>406</v>
          </cell>
          <cell r="D12" t="str">
            <v xml:space="preserve">  </v>
          </cell>
          <cell r="E12" t="str">
            <v xml:space="preserve">    </v>
          </cell>
          <cell r="F12" t="str">
            <v xml:space="preserve">   </v>
          </cell>
          <cell r="G12">
            <v>10406</v>
          </cell>
          <cell r="H12">
            <v>8254</v>
          </cell>
          <cell r="I12">
            <v>0</v>
          </cell>
          <cell r="J12">
            <v>2645</v>
          </cell>
          <cell r="K12">
            <v>5609</v>
          </cell>
          <cell r="L12">
            <v>0</v>
          </cell>
        </row>
        <row r="13">
          <cell r="A13">
            <v>2</v>
          </cell>
          <cell r="B13">
            <v>0</v>
          </cell>
          <cell r="C13">
            <v>406</v>
          </cell>
          <cell r="D13" t="str">
            <v xml:space="preserve">  </v>
          </cell>
          <cell r="E13" t="str">
            <v xml:space="preserve">    </v>
          </cell>
          <cell r="F13" t="str">
            <v xml:space="preserve">   </v>
          </cell>
          <cell r="G13">
            <v>20406</v>
          </cell>
          <cell r="H13">
            <v>99048</v>
          </cell>
          <cell r="I13">
            <v>0</v>
          </cell>
          <cell r="J13">
            <v>31740</v>
          </cell>
          <cell r="K13">
            <v>67308</v>
          </cell>
          <cell r="L13">
            <v>0</v>
          </cell>
        </row>
        <row r="14">
          <cell r="A14">
            <v>1</v>
          </cell>
          <cell r="B14">
            <v>0</v>
          </cell>
          <cell r="C14">
            <v>440</v>
          </cell>
          <cell r="D14" t="str">
            <v xml:space="preserve">  </v>
          </cell>
          <cell r="E14" t="str">
            <v xml:space="preserve">    </v>
          </cell>
          <cell r="F14" t="str">
            <v xml:space="preserve">   </v>
          </cell>
          <cell r="G14">
            <v>10440</v>
          </cell>
          <cell r="H14">
            <v>-16443297.189999999</v>
          </cell>
          <cell r="I14">
            <v>0</v>
          </cell>
          <cell r="J14">
            <v>-11333256.33</v>
          </cell>
          <cell r="K14">
            <v>-5110040.8600000003</v>
          </cell>
          <cell r="L14">
            <v>0</v>
          </cell>
        </row>
        <row r="15">
          <cell r="A15">
            <v>2</v>
          </cell>
          <cell r="B15">
            <v>0</v>
          </cell>
          <cell r="C15">
            <v>440</v>
          </cell>
          <cell r="D15" t="str">
            <v xml:space="preserve">  </v>
          </cell>
          <cell r="E15" t="str">
            <v xml:space="preserve">    </v>
          </cell>
          <cell r="F15" t="str">
            <v xml:space="preserve">   </v>
          </cell>
          <cell r="G15">
            <v>20440</v>
          </cell>
          <cell r="H15">
            <v>-156399388.72999999</v>
          </cell>
          <cell r="I15">
            <v>0</v>
          </cell>
          <cell r="J15">
            <v>-108444310.06</v>
          </cell>
          <cell r="K15">
            <v>-47955078.670000002</v>
          </cell>
          <cell r="L15">
            <v>0</v>
          </cell>
        </row>
        <row r="16">
          <cell r="A16">
            <v>1</v>
          </cell>
          <cell r="B16">
            <v>0</v>
          </cell>
          <cell r="C16">
            <v>444</v>
          </cell>
          <cell r="D16" t="str">
            <v xml:space="preserve">  </v>
          </cell>
          <cell r="E16" t="str">
            <v xml:space="preserve">    </v>
          </cell>
          <cell r="F16" t="str">
            <v xml:space="preserve">   </v>
          </cell>
          <cell r="G16">
            <v>10444</v>
          </cell>
          <cell r="H16">
            <v>-291330.40000000002</v>
          </cell>
          <cell r="I16">
            <v>0</v>
          </cell>
          <cell r="J16">
            <v>-209112.63</v>
          </cell>
          <cell r="K16">
            <v>-82217.77</v>
          </cell>
          <cell r="L16">
            <v>0</v>
          </cell>
        </row>
        <row r="17">
          <cell r="A17">
            <v>2</v>
          </cell>
          <cell r="B17">
            <v>0</v>
          </cell>
          <cell r="C17">
            <v>444</v>
          </cell>
          <cell r="D17" t="str">
            <v xml:space="preserve">  </v>
          </cell>
          <cell r="E17" t="str">
            <v xml:space="preserve">    </v>
          </cell>
          <cell r="F17" t="str">
            <v xml:space="preserve">   </v>
          </cell>
          <cell r="G17">
            <v>20444</v>
          </cell>
          <cell r="H17">
            <v>-3387424.28</v>
          </cell>
          <cell r="I17">
            <v>0</v>
          </cell>
          <cell r="J17">
            <v>-2430130.85</v>
          </cell>
          <cell r="K17">
            <v>-957293.43</v>
          </cell>
          <cell r="L17">
            <v>0</v>
          </cell>
        </row>
        <row r="18">
          <cell r="A18">
            <v>1</v>
          </cell>
          <cell r="B18">
            <v>0</v>
          </cell>
          <cell r="C18">
            <v>447</v>
          </cell>
          <cell r="D18" t="str">
            <v xml:space="preserve">  </v>
          </cell>
          <cell r="E18" t="str">
            <v xml:space="preserve">    </v>
          </cell>
          <cell r="F18" t="str">
            <v xml:space="preserve">   </v>
          </cell>
          <cell r="G18">
            <v>10447</v>
          </cell>
          <cell r="H18">
            <v>-46328276.350000001</v>
          </cell>
          <cell r="I18">
            <v>-46328276.350000001</v>
          </cell>
          <cell r="J18">
            <v>0</v>
          </cell>
          <cell r="K18">
            <v>0</v>
          </cell>
          <cell r="L18">
            <v>0</v>
          </cell>
        </row>
        <row r="19">
          <cell r="A19">
            <v>2</v>
          </cell>
          <cell r="B19">
            <v>0</v>
          </cell>
          <cell r="C19">
            <v>447</v>
          </cell>
          <cell r="D19" t="str">
            <v xml:space="preserve">  </v>
          </cell>
          <cell r="E19" t="str">
            <v xml:space="preserve">    </v>
          </cell>
          <cell r="F19" t="str">
            <v xml:space="preserve">   </v>
          </cell>
          <cell r="G19">
            <v>20447</v>
          </cell>
          <cell r="H19">
            <v>-457340917.98000002</v>
          </cell>
          <cell r="I19">
            <v>-457340917.98000002</v>
          </cell>
          <cell r="J19">
            <v>0</v>
          </cell>
          <cell r="K19">
            <v>0</v>
          </cell>
          <cell r="L19">
            <v>0</v>
          </cell>
        </row>
        <row r="20">
          <cell r="A20">
            <v>1</v>
          </cell>
          <cell r="B20">
            <v>0</v>
          </cell>
          <cell r="C20">
            <v>448</v>
          </cell>
          <cell r="D20" t="str">
            <v xml:space="preserve">  </v>
          </cell>
          <cell r="E20" t="str">
            <v xml:space="preserve">    </v>
          </cell>
          <cell r="F20" t="str">
            <v xml:space="preserve">   </v>
          </cell>
          <cell r="G20">
            <v>10448</v>
          </cell>
          <cell r="H20">
            <v>-68609.88</v>
          </cell>
          <cell r="I20">
            <v>0</v>
          </cell>
          <cell r="J20">
            <v>-59222.25</v>
          </cell>
          <cell r="K20">
            <v>-9387.6299999999992</v>
          </cell>
          <cell r="L20">
            <v>0</v>
          </cell>
        </row>
        <row r="21">
          <cell r="A21">
            <v>2</v>
          </cell>
          <cell r="B21">
            <v>0</v>
          </cell>
          <cell r="C21">
            <v>448</v>
          </cell>
          <cell r="D21" t="str">
            <v xml:space="preserve">  </v>
          </cell>
          <cell r="E21" t="str">
            <v xml:space="preserve">    </v>
          </cell>
          <cell r="F21" t="str">
            <v xml:space="preserve">   </v>
          </cell>
          <cell r="G21">
            <v>20448</v>
          </cell>
          <cell r="H21">
            <v>-713870.76</v>
          </cell>
          <cell r="I21">
            <v>0</v>
          </cell>
          <cell r="J21">
            <v>-639734.32999999996</v>
          </cell>
          <cell r="K21">
            <v>-74136.429999999993</v>
          </cell>
          <cell r="L21">
            <v>0</v>
          </cell>
        </row>
        <row r="22">
          <cell r="A22">
            <v>1</v>
          </cell>
          <cell r="B22">
            <v>0</v>
          </cell>
          <cell r="C22">
            <v>451</v>
          </cell>
          <cell r="D22" t="str">
            <v xml:space="preserve">  </v>
          </cell>
          <cell r="E22" t="str">
            <v xml:space="preserve">    </v>
          </cell>
          <cell r="F22" t="str">
            <v xml:space="preserve">   </v>
          </cell>
          <cell r="G22">
            <v>10451</v>
          </cell>
          <cell r="H22">
            <v>-99203.78</v>
          </cell>
          <cell r="I22">
            <v>0</v>
          </cell>
          <cell r="J22">
            <v>-70713.600000000006</v>
          </cell>
          <cell r="K22">
            <v>-28490.18</v>
          </cell>
          <cell r="L22">
            <v>0</v>
          </cell>
        </row>
        <row r="23">
          <cell r="A23">
            <v>2</v>
          </cell>
          <cell r="B23">
            <v>0</v>
          </cell>
          <cell r="C23">
            <v>451</v>
          </cell>
          <cell r="D23" t="str">
            <v xml:space="preserve">  </v>
          </cell>
          <cell r="E23" t="str">
            <v xml:space="preserve">    </v>
          </cell>
          <cell r="F23" t="str">
            <v xml:space="preserve">   </v>
          </cell>
          <cell r="G23">
            <v>20451</v>
          </cell>
          <cell r="H23">
            <v>-1807615.23</v>
          </cell>
          <cell r="I23">
            <v>0</v>
          </cell>
          <cell r="J23">
            <v>-1295944.6599999999</v>
          </cell>
          <cell r="K23">
            <v>-511670.57</v>
          </cell>
          <cell r="L23">
            <v>0</v>
          </cell>
        </row>
        <row r="24">
          <cell r="A24">
            <v>1</v>
          </cell>
          <cell r="B24">
            <v>0</v>
          </cell>
          <cell r="C24">
            <v>453</v>
          </cell>
          <cell r="D24" t="str">
            <v xml:space="preserve">  </v>
          </cell>
          <cell r="E24" t="str">
            <v xml:space="preserve">    </v>
          </cell>
          <cell r="F24" t="str">
            <v xml:space="preserve">   </v>
          </cell>
          <cell r="G24">
            <v>10453</v>
          </cell>
          <cell r="H24">
            <v>-74869.36</v>
          </cell>
          <cell r="I24">
            <v>-74869.36</v>
          </cell>
          <cell r="J24">
            <v>0</v>
          </cell>
          <cell r="K24">
            <v>0</v>
          </cell>
          <cell r="L24">
            <v>0</v>
          </cell>
        </row>
        <row r="25">
          <cell r="A25">
            <v>2</v>
          </cell>
          <cell r="B25">
            <v>0</v>
          </cell>
          <cell r="C25">
            <v>453</v>
          </cell>
          <cell r="D25" t="str">
            <v xml:space="preserve">  </v>
          </cell>
          <cell r="E25" t="str">
            <v xml:space="preserve">    </v>
          </cell>
          <cell r="F25" t="str">
            <v xml:space="preserve">   </v>
          </cell>
          <cell r="G25">
            <v>20453</v>
          </cell>
          <cell r="H25">
            <v>-448426.22</v>
          </cell>
          <cell r="I25">
            <v>-448426.22</v>
          </cell>
          <cell r="J25">
            <v>0</v>
          </cell>
          <cell r="K25">
            <v>0</v>
          </cell>
          <cell r="L25">
            <v>0</v>
          </cell>
        </row>
        <row r="26">
          <cell r="A26">
            <v>1</v>
          </cell>
          <cell r="B26">
            <v>0</v>
          </cell>
          <cell r="C26">
            <v>454</v>
          </cell>
          <cell r="D26" t="str">
            <v xml:space="preserve">  </v>
          </cell>
          <cell r="E26" t="str">
            <v xml:space="preserve">    </v>
          </cell>
          <cell r="F26" t="str">
            <v xml:space="preserve">   </v>
          </cell>
          <cell r="G26">
            <v>10454</v>
          </cell>
          <cell r="H26">
            <v>-801790.55</v>
          </cell>
          <cell r="I26">
            <v>-86767.35</v>
          </cell>
          <cell r="J26">
            <v>-410060</v>
          </cell>
          <cell r="K26">
            <v>-304963.20000000001</v>
          </cell>
          <cell r="L26">
            <v>0</v>
          </cell>
        </row>
        <row r="27">
          <cell r="A27">
            <v>2</v>
          </cell>
          <cell r="B27">
            <v>0</v>
          </cell>
          <cell r="C27">
            <v>454</v>
          </cell>
          <cell r="D27" t="str">
            <v xml:space="preserve">  </v>
          </cell>
          <cell r="E27" t="str">
            <v xml:space="preserve">    </v>
          </cell>
          <cell r="F27" t="str">
            <v xml:space="preserve">   </v>
          </cell>
          <cell r="G27">
            <v>20454</v>
          </cell>
          <cell r="H27">
            <v>-2039709.16</v>
          </cell>
          <cell r="I27">
            <v>-638322.59</v>
          </cell>
          <cell r="J27">
            <v>-961242.87</v>
          </cell>
          <cell r="K27">
            <v>-440143.7</v>
          </cell>
          <cell r="L27">
            <v>0</v>
          </cell>
        </row>
        <row r="28">
          <cell r="A28">
            <v>1</v>
          </cell>
          <cell r="B28">
            <v>0</v>
          </cell>
          <cell r="C28">
            <v>500</v>
          </cell>
          <cell r="D28" t="str">
            <v xml:space="preserve">  </v>
          </cell>
          <cell r="E28" t="str">
            <v xml:space="preserve">    </v>
          </cell>
          <cell r="F28" t="str">
            <v xml:space="preserve">   </v>
          </cell>
          <cell r="G28">
            <v>10500</v>
          </cell>
          <cell r="H28">
            <v>62864.02</v>
          </cell>
          <cell r="I28">
            <v>62864.02</v>
          </cell>
          <cell r="J28">
            <v>0</v>
          </cell>
          <cell r="K28">
            <v>0</v>
          </cell>
          <cell r="L28">
            <v>0</v>
          </cell>
        </row>
        <row r="29">
          <cell r="A29">
            <v>2</v>
          </cell>
          <cell r="B29">
            <v>0</v>
          </cell>
          <cell r="C29">
            <v>500</v>
          </cell>
          <cell r="D29" t="str">
            <v xml:space="preserve">  </v>
          </cell>
          <cell r="E29" t="str">
            <v xml:space="preserve">    </v>
          </cell>
          <cell r="F29" t="str">
            <v xml:space="preserve">   </v>
          </cell>
          <cell r="G29">
            <v>20500</v>
          </cell>
          <cell r="H29">
            <v>684356.75</v>
          </cell>
          <cell r="I29">
            <v>684356.75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1</v>
          </cell>
          <cell r="B30">
            <v>0</v>
          </cell>
          <cell r="C30">
            <v>501</v>
          </cell>
          <cell r="D30" t="str">
            <v xml:space="preserve">  </v>
          </cell>
          <cell r="E30" t="str">
            <v xml:space="preserve">    </v>
          </cell>
          <cell r="F30" t="str">
            <v xml:space="preserve">   </v>
          </cell>
          <cell r="G30">
            <v>10501</v>
          </cell>
          <cell r="H30">
            <v>4159147.75</v>
          </cell>
          <cell r="I30">
            <v>4159147.75</v>
          </cell>
          <cell r="J30">
            <v>0</v>
          </cell>
          <cell r="K30">
            <v>0</v>
          </cell>
          <cell r="L30">
            <v>0</v>
          </cell>
        </row>
        <row r="31">
          <cell r="A31">
            <v>2</v>
          </cell>
          <cell r="B31">
            <v>0</v>
          </cell>
          <cell r="C31">
            <v>501</v>
          </cell>
          <cell r="D31" t="str">
            <v xml:space="preserve">  </v>
          </cell>
          <cell r="E31" t="str">
            <v xml:space="preserve">    </v>
          </cell>
          <cell r="F31" t="str">
            <v xml:space="preserve">   </v>
          </cell>
          <cell r="G31">
            <v>20501</v>
          </cell>
          <cell r="H31">
            <v>36889838.32</v>
          </cell>
          <cell r="I31">
            <v>36889838.32</v>
          </cell>
          <cell r="J31">
            <v>0</v>
          </cell>
          <cell r="K31">
            <v>0</v>
          </cell>
          <cell r="L31">
            <v>0</v>
          </cell>
        </row>
        <row r="32">
          <cell r="A32">
            <v>1</v>
          </cell>
          <cell r="B32">
            <v>0</v>
          </cell>
          <cell r="C32">
            <v>502</v>
          </cell>
          <cell r="D32" t="str">
            <v xml:space="preserve">  </v>
          </cell>
          <cell r="E32" t="str">
            <v xml:space="preserve">    </v>
          </cell>
          <cell r="F32" t="str">
            <v xml:space="preserve">   </v>
          </cell>
          <cell r="G32">
            <v>10502</v>
          </cell>
          <cell r="H32">
            <v>135565.85</v>
          </cell>
          <cell r="I32">
            <v>135565.85</v>
          </cell>
          <cell r="J32">
            <v>0</v>
          </cell>
          <cell r="K32">
            <v>0</v>
          </cell>
          <cell r="L32">
            <v>0</v>
          </cell>
        </row>
        <row r="33">
          <cell r="A33">
            <v>2</v>
          </cell>
          <cell r="B33">
            <v>0</v>
          </cell>
          <cell r="C33">
            <v>502</v>
          </cell>
          <cell r="D33" t="str">
            <v xml:space="preserve">  </v>
          </cell>
          <cell r="E33" t="str">
            <v xml:space="preserve">    </v>
          </cell>
          <cell r="F33" t="str">
            <v xml:space="preserve">   </v>
          </cell>
          <cell r="G33">
            <v>20502</v>
          </cell>
          <cell r="H33">
            <v>1592806.88</v>
          </cell>
          <cell r="I33">
            <v>1592806.88</v>
          </cell>
          <cell r="J33">
            <v>0</v>
          </cell>
          <cell r="K33">
            <v>0</v>
          </cell>
          <cell r="L33">
            <v>0</v>
          </cell>
        </row>
        <row r="34">
          <cell r="A34">
            <v>1</v>
          </cell>
          <cell r="B34">
            <v>0</v>
          </cell>
          <cell r="C34">
            <v>503</v>
          </cell>
          <cell r="D34" t="str">
            <v xml:space="preserve">  </v>
          </cell>
          <cell r="E34" t="str">
            <v xml:space="preserve">    </v>
          </cell>
          <cell r="F34" t="str">
            <v xml:space="preserve">   </v>
          </cell>
          <cell r="G34">
            <v>10503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>
            <v>2</v>
          </cell>
          <cell r="B35">
            <v>0</v>
          </cell>
          <cell r="C35">
            <v>503</v>
          </cell>
          <cell r="D35" t="str">
            <v xml:space="preserve">  </v>
          </cell>
          <cell r="E35" t="str">
            <v xml:space="preserve">    </v>
          </cell>
          <cell r="F35" t="str">
            <v xml:space="preserve">   </v>
          </cell>
          <cell r="G35">
            <v>20503</v>
          </cell>
          <cell r="H35">
            <v>-205.82</v>
          </cell>
          <cell r="I35">
            <v>-205.82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1</v>
          </cell>
          <cell r="B36">
            <v>0</v>
          </cell>
          <cell r="C36">
            <v>505</v>
          </cell>
          <cell r="D36" t="str">
            <v xml:space="preserve">  </v>
          </cell>
          <cell r="E36" t="str">
            <v xml:space="preserve">    </v>
          </cell>
          <cell r="F36" t="str">
            <v xml:space="preserve">   </v>
          </cell>
          <cell r="G36">
            <v>10505</v>
          </cell>
          <cell r="H36">
            <v>110991.78</v>
          </cell>
          <cell r="I36">
            <v>110991.78</v>
          </cell>
          <cell r="J36">
            <v>0</v>
          </cell>
          <cell r="K36">
            <v>0</v>
          </cell>
          <cell r="L36">
            <v>0</v>
          </cell>
        </row>
        <row r="37">
          <cell r="A37">
            <v>2</v>
          </cell>
          <cell r="B37">
            <v>0</v>
          </cell>
          <cell r="C37">
            <v>505</v>
          </cell>
          <cell r="D37" t="str">
            <v xml:space="preserve">  </v>
          </cell>
          <cell r="E37" t="str">
            <v xml:space="preserve">    </v>
          </cell>
          <cell r="F37" t="str">
            <v xml:space="preserve">   </v>
          </cell>
          <cell r="G37">
            <v>20505</v>
          </cell>
          <cell r="H37">
            <v>1158945.78</v>
          </cell>
          <cell r="I37">
            <v>1158945.78</v>
          </cell>
          <cell r="J37">
            <v>0</v>
          </cell>
          <cell r="K37">
            <v>0</v>
          </cell>
          <cell r="L37">
            <v>0</v>
          </cell>
        </row>
        <row r="38">
          <cell r="A38">
            <v>1</v>
          </cell>
          <cell r="B38">
            <v>0</v>
          </cell>
          <cell r="C38">
            <v>506</v>
          </cell>
          <cell r="D38" t="str">
            <v xml:space="preserve">  </v>
          </cell>
          <cell r="E38" t="str">
            <v xml:space="preserve">    </v>
          </cell>
          <cell r="F38" t="str">
            <v xml:space="preserve">   </v>
          </cell>
          <cell r="G38">
            <v>10506</v>
          </cell>
          <cell r="H38">
            <v>222699.84</v>
          </cell>
          <cell r="I38">
            <v>222699.84</v>
          </cell>
          <cell r="J38">
            <v>0</v>
          </cell>
          <cell r="K38">
            <v>0</v>
          </cell>
          <cell r="L38">
            <v>0</v>
          </cell>
        </row>
        <row r="39">
          <cell r="A39">
            <v>2</v>
          </cell>
          <cell r="B39">
            <v>0</v>
          </cell>
          <cell r="C39">
            <v>506</v>
          </cell>
          <cell r="D39" t="str">
            <v xml:space="preserve">  </v>
          </cell>
          <cell r="E39" t="str">
            <v xml:space="preserve">    </v>
          </cell>
          <cell r="F39" t="str">
            <v xml:space="preserve">   </v>
          </cell>
          <cell r="G39">
            <v>20506</v>
          </cell>
          <cell r="H39">
            <v>2029663.84</v>
          </cell>
          <cell r="I39">
            <v>2029663.84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1</v>
          </cell>
          <cell r="B40">
            <v>0</v>
          </cell>
          <cell r="C40">
            <v>507</v>
          </cell>
          <cell r="D40" t="str">
            <v xml:space="preserve">  </v>
          </cell>
          <cell r="E40" t="str">
            <v xml:space="preserve">    </v>
          </cell>
          <cell r="F40" t="str">
            <v xml:space="preserve">   </v>
          </cell>
          <cell r="G40">
            <v>10507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A41">
            <v>2</v>
          </cell>
          <cell r="B41">
            <v>0</v>
          </cell>
          <cell r="C41">
            <v>507</v>
          </cell>
          <cell r="D41" t="str">
            <v xml:space="preserve">  </v>
          </cell>
          <cell r="E41" t="str">
            <v xml:space="preserve">    </v>
          </cell>
          <cell r="F41" t="str">
            <v xml:space="preserve">   </v>
          </cell>
          <cell r="G41">
            <v>20507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>
            <v>1</v>
          </cell>
          <cell r="B42">
            <v>0</v>
          </cell>
          <cell r="C42">
            <v>510</v>
          </cell>
          <cell r="D42" t="str">
            <v xml:space="preserve">  </v>
          </cell>
          <cell r="E42" t="str">
            <v xml:space="preserve">    </v>
          </cell>
          <cell r="F42" t="str">
            <v xml:space="preserve">   </v>
          </cell>
          <cell r="G42">
            <v>10510</v>
          </cell>
          <cell r="H42">
            <v>79463.73</v>
          </cell>
          <cell r="I42">
            <v>79463.73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2</v>
          </cell>
          <cell r="B43">
            <v>0</v>
          </cell>
          <cell r="C43">
            <v>510</v>
          </cell>
          <cell r="D43" t="str">
            <v xml:space="preserve">  </v>
          </cell>
          <cell r="E43" t="str">
            <v xml:space="preserve">    </v>
          </cell>
          <cell r="F43" t="str">
            <v xml:space="preserve">   </v>
          </cell>
          <cell r="G43">
            <v>20510</v>
          </cell>
          <cell r="H43">
            <v>656085.86</v>
          </cell>
          <cell r="I43">
            <v>656085.86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1</v>
          </cell>
          <cell r="B44">
            <v>0</v>
          </cell>
          <cell r="C44">
            <v>511</v>
          </cell>
          <cell r="D44" t="str">
            <v xml:space="preserve">  </v>
          </cell>
          <cell r="E44" t="str">
            <v xml:space="preserve">    </v>
          </cell>
          <cell r="F44" t="str">
            <v xml:space="preserve">   </v>
          </cell>
          <cell r="G44">
            <v>10511</v>
          </cell>
          <cell r="H44">
            <v>54215.02</v>
          </cell>
          <cell r="I44">
            <v>54215.02</v>
          </cell>
          <cell r="J44">
            <v>0</v>
          </cell>
          <cell r="K44">
            <v>0</v>
          </cell>
          <cell r="L44">
            <v>0</v>
          </cell>
        </row>
        <row r="45">
          <cell r="A45">
            <v>2</v>
          </cell>
          <cell r="B45">
            <v>0</v>
          </cell>
          <cell r="C45">
            <v>511</v>
          </cell>
          <cell r="D45" t="str">
            <v xml:space="preserve">  </v>
          </cell>
          <cell r="E45" t="str">
            <v xml:space="preserve">    </v>
          </cell>
          <cell r="F45" t="str">
            <v xml:space="preserve">   </v>
          </cell>
          <cell r="G45">
            <v>20511</v>
          </cell>
          <cell r="H45">
            <v>504651.11</v>
          </cell>
          <cell r="I45">
            <v>504651.11</v>
          </cell>
          <cell r="J45">
            <v>0</v>
          </cell>
          <cell r="K45">
            <v>0</v>
          </cell>
          <cell r="L45">
            <v>0</v>
          </cell>
        </row>
        <row r="46">
          <cell r="A46">
            <v>1</v>
          </cell>
          <cell r="B46">
            <v>0</v>
          </cell>
          <cell r="C46">
            <v>512</v>
          </cell>
          <cell r="D46" t="str">
            <v xml:space="preserve">  </v>
          </cell>
          <cell r="E46" t="str">
            <v xml:space="preserve">    </v>
          </cell>
          <cell r="F46" t="str">
            <v xml:space="preserve">   </v>
          </cell>
          <cell r="G46">
            <v>10512</v>
          </cell>
          <cell r="H46">
            <v>480808.42</v>
          </cell>
          <cell r="I46">
            <v>480808.42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B47">
            <v>0</v>
          </cell>
          <cell r="C47">
            <v>512</v>
          </cell>
          <cell r="D47" t="str">
            <v xml:space="preserve">  </v>
          </cell>
          <cell r="E47" t="str">
            <v xml:space="preserve">    </v>
          </cell>
          <cell r="F47" t="str">
            <v xml:space="preserve">   </v>
          </cell>
          <cell r="G47">
            <v>20512</v>
          </cell>
          <cell r="H47">
            <v>3840190.12</v>
          </cell>
          <cell r="I47">
            <v>3840190.12</v>
          </cell>
          <cell r="J47">
            <v>0</v>
          </cell>
          <cell r="K47">
            <v>0</v>
          </cell>
          <cell r="L47">
            <v>0</v>
          </cell>
        </row>
        <row r="48">
          <cell r="A48">
            <v>1</v>
          </cell>
          <cell r="B48">
            <v>0</v>
          </cell>
          <cell r="C48">
            <v>513</v>
          </cell>
          <cell r="D48" t="str">
            <v xml:space="preserve">  </v>
          </cell>
          <cell r="E48" t="str">
            <v xml:space="preserve">    </v>
          </cell>
          <cell r="F48" t="str">
            <v xml:space="preserve">   </v>
          </cell>
          <cell r="G48">
            <v>10513</v>
          </cell>
          <cell r="H48">
            <v>47535.199999999997</v>
          </cell>
          <cell r="I48">
            <v>47535.199999999997</v>
          </cell>
          <cell r="J48">
            <v>0</v>
          </cell>
          <cell r="K48">
            <v>0</v>
          </cell>
          <cell r="L48">
            <v>0</v>
          </cell>
        </row>
        <row r="49">
          <cell r="A49">
            <v>2</v>
          </cell>
          <cell r="B49">
            <v>0</v>
          </cell>
          <cell r="C49">
            <v>513</v>
          </cell>
          <cell r="D49" t="str">
            <v xml:space="preserve">  </v>
          </cell>
          <cell r="E49" t="str">
            <v xml:space="preserve">    </v>
          </cell>
          <cell r="F49" t="str">
            <v xml:space="preserve">   </v>
          </cell>
          <cell r="G49">
            <v>20513</v>
          </cell>
          <cell r="H49">
            <v>674530.89</v>
          </cell>
          <cell r="I49">
            <v>674530.89</v>
          </cell>
          <cell r="J49">
            <v>0</v>
          </cell>
          <cell r="K49">
            <v>0</v>
          </cell>
          <cell r="L49">
            <v>0</v>
          </cell>
        </row>
        <row r="50">
          <cell r="A50">
            <v>1</v>
          </cell>
          <cell r="B50">
            <v>0</v>
          </cell>
          <cell r="C50">
            <v>514</v>
          </cell>
          <cell r="D50" t="str">
            <v xml:space="preserve">  </v>
          </cell>
          <cell r="E50" t="str">
            <v xml:space="preserve">    </v>
          </cell>
          <cell r="F50" t="str">
            <v xml:space="preserve">   </v>
          </cell>
          <cell r="G50">
            <v>10514</v>
          </cell>
          <cell r="H50">
            <v>62258.51</v>
          </cell>
          <cell r="I50">
            <v>62258.51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2</v>
          </cell>
          <cell r="B51">
            <v>0</v>
          </cell>
          <cell r="C51">
            <v>514</v>
          </cell>
          <cell r="D51" t="str">
            <v xml:space="preserve">  </v>
          </cell>
          <cell r="E51" t="str">
            <v xml:space="preserve">    </v>
          </cell>
          <cell r="F51" t="str">
            <v xml:space="preserve">   </v>
          </cell>
          <cell r="G51">
            <v>20514</v>
          </cell>
          <cell r="H51">
            <v>592804.17000000004</v>
          </cell>
          <cell r="I51">
            <v>592804.17000000004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1</v>
          </cell>
          <cell r="B52">
            <v>0</v>
          </cell>
          <cell r="C52">
            <v>535</v>
          </cell>
          <cell r="D52" t="str">
            <v xml:space="preserve">  </v>
          </cell>
          <cell r="E52" t="str">
            <v xml:space="preserve">    </v>
          </cell>
          <cell r="F52" t="str">
            <v xml:space="preserve">   </v>
          </cell>
          <cell r="G52">
            <v>10535</v>
          </cell>
          <cell r="H52">
            <v>73871.66</v>
          </cell>
          <cell r="I52">
            <v>73871.66</v>
          </cell>
          <cell r="J52">
            <v>0</v>
          </cell>
          <cell r="K52">
            <v>0</v>
          </cell>
          <cell r="L52">
            <v>0</v>
          </cell>
        </row>
        <row r="53">
          <cell r="A53">
            <v>2</v>
          </cell>
          <cell r="B53">
            <v>0</v>
          </cell>
          <cell r="C53">
            <v>535</v>
          </cell>
          <cell r="D53" t="str">
            <v xml:space="preserve">  </v>
          </cell>
          <cell r="E53" t="str">
            <v xml:space="preserve">    </v>
          </cell>
          <cell r="F53" t="str">
            <v xml:space="preserve">   </v>
          </cell>
          <cell r="G53">
            <v>20535</v>
          </cell>
          <cell r="H53">
            <v>1265384.21</v>
          </cell>
          <cell r="I53">
            <v>1265384.21</v>
          </cell>
          <cell r="J53">
            <v>0</v>
          </cell>
          <cell r="K53">
            <v>0</v>
          </cell>
          <cell r="L53">
            <v>0</v>
          </cell>
        </row>
        <row r="54">
          <cell r="A54">
            <v>1</v>
          </cell>
          <cell r="B54">
            <v>0</v>
          </cell>
          <cell r="C54">
            <v>536</v>
          </cell>
          <cell r="D54" t="str">
            <v xml:space="preserve">  </v>
          </cell>
          <cell r="E54" t="str">
            <v xml:space="preserve">    </v>
          </cell>
          <cell r="F54" t="str">
            <v xml:space="preserve">   </v>
          </cell>
          <cell r="G54">
            <v>10536</v>
          </cell>
          <cell r="H54">
            <v>53801.97</v>
          </cell>
          <cell r="I54">
            <v>53801.97</v>
          </cell>
          <cell r="J54">
            <v>0</v>
          </cell>
          <cell r="K54">
            <v>0</v>
          </cell>
          <cell r="L54">
            <v>0</v>
          </cell>
        </row>
        <row r="55">
          <cell r="A55">
            <v>2</v>
          </cell>
          <cell r="B55">
            <v>0</v>
          </cell>
          <cell r="C55">
            <v>536</v>
          </cell>
          <cell r="D55" t="str">
            <v xml:space="preserve">  </v>
          </cell>
          <cell r="E55" t="str">
            <v xml:space="preserve">    </v>
          </cell>
          <cell r="F55" t="str">
            <v xml:space="preserve">   </v>
          </cell>
          <cell r="G55">
            <v>20536</v>
          </cell>
          <cell r="H55">
            <v>653503.19999999995</v>
          </cell>
          <cell r="I55">
            <v>653503.19999999995</v>
          </cell>
          <cell r="J55">
            <v>0</v>
          </cell>
          <cell r="K55">
            <v>0</v>
          </cell>
          <cell r="L55">
            <v>0</v>
          </cell>
        </row>
        <row r="56">
          <cell r="A56">
            <v>1</v>
          </cell>
          <cell r="B56">
            <v>0</v>
          </cell>
          <cell r="C56">
            <v>537</v>
          </cell>
          <cell r="D56" t="str">
            <v xml:space="preserve">  </v>
          </cell>
          <cell r="E56" t="str">
            <v xml:space="preserve">    </v>
          </cell>
          <cell r="F56" t="str">
            <v xml:space="preserve">   </v>
          </cell>
          <cell r="G56">
            <v>10537</v>
          </cell>
          <cell r="H56">
            <v>26866.17</v>
          </cell>
          <cell r="I56">
            <v>26866.17</v>
          </cell>
          <cell r="J56">
            <v>0</v>
          </cell>
          <cell r="K56">
            <v>0</v>
          </cell>
          <cell r="L56">
            <v>0</v>
          </cell>
        </row>
        <row r="57">
          <cell r="A57">
            <v>2</v>
          </cell>
          <cell r="B57">
            <v>0</v>
          </cell>
          <cell r="C57">
            <v>537</v>
          </cell>
          <cell r="D57" t="str">
            <v xml:space="preserve">  </v>
          </cell>
          <cell r="E57" t="str">
            <v xml:space="preserve">    </v>
          </cell>
          <cell r="F57" t="str">
            <v xml:space="preserve">   </v>
          </cell>
          <cell r="G57">
            <v>20537</v>
          </cell>
          <cell r="H57">
            <v>288062.42</v>
          </cell>
          <cell r="I57">
            <v>288062.42</v>
          </cell>
          <cell r="J57">
            <v>0</v>
          </cell>
          <cell r="K57">
            <v>0</v>
          </cell>
          <cell r="L57">
            <v>0</v>
          </cell>
        </row>
        <row r="58">
          <cell r="A58">
            <v>1</v>
          </cell>
          <cell r="B58">
            <v>0</v>
          </cell>
          <cell r="C58">
            <v>538</v>
          </cell>
          <cell r="D58" t="str">
            <v xml:space="preserve">  </v>
          </cell>
          <cell r="E58" t="str">
            <v xml:space="preserve">    </v>
          </cell>
          <cell r="F58" t="str">
            <v xml:space="preserve">   </v>
          </cell>
          <cell r="G58">
            <v>10538</v>
          </cell>
          <cell r="H58">
            <v>186290.15</v>
          </cell>
          <cell r="I58">
            <v>186290.15</v>
          </cell>
          <cell r="J58">
            <v>0</v>
          </cell>
          <cell r="K58">
            <v>0</v>
          </cell>
          <cell r="L58">
            <v>0</v>
          </cell>
        </row>
        <row r="59">
          <cell r="A59">
            <v>2</v>
          </cell>
          <cell r="B59">
            <v>0</v>
          </cell>
          <cell r="C59">
            <v>538</v>
          </cell>
          <cell r="D59" t="str">
            <v xml:space="preserve">  </v>
          </cell>
          <cell r="E59" t="str">
            <v xml:space="preserve">    </v>
          </cell>
          <cell r="F59" t="str">
            <v xml:space="preserve">   </v>
          </cell>
          <cell r="G59">
            <v>20538</v>
          </cell>
          <cell r="H59">
            <v>2911145.71</v>
          </cell>
          <cell r="I59">
            <v>2911145.71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1</v>
          </cell>
          <cell r="B60">
            <v>0</v>
          </cell>
          <cell r="C60">
            <v>539</v>
          </cell>
          <cell r="D60" t="str">
            <v xml:space="preserve">  </v>
          </cell>
          <cell r="E60" t="str">
            <v xml:space="preserve">    </v>
          </cell>
          <cell r="F60" t="str">
            <v xml:space="preserve">   </v>
          </cell>
          <cell r="G60">
            <v>10539</v>
          </cell>
          <cell r="H60">
            <v>159189.51</v>
          </cell>
          <cell r="I60">
            <v>159189.51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2</v>
          </cell>
          <cell r="B61">
            <v>0</v>
          </cell>
          <cell r="C61">
            <v>539</v>
          </cell>
          <cell r="D61" t="str">
            <v xml:space="preserve">  </v>
          </cell>
          <cell r="E61" t="str">
            <v xml:space="preserve">    </v>
          </cell>
          <cell r="F61" t="str">
            <v xml:space="preserve">   </v>
          </cell>
          <cell r="G61">
            <v>20539</v>
          </cell>
          <cell r="H61">
            <v>573554.77</v>
          </cell>
          <cell r="I61">
            <v>573554.77</v>
          </cell>
          <cell r="J61">
            <v>0</v>
          </cell>
          <cell r="K61">
            <v>0</v>
          </cell>
          <cell r="L61">
            <v>0</v>
          </cell>
        </row>
        <row r="62">
          <cell r="A62">
            <v>1</v>
          </cell>
          <cell r="B62">
            <v>0</v>
          </cell>
          <cell r="C62">
            <v>540</v>
          </cell>
          <cell r="D62" t="str">
            <v xml:space="preserve">  </v>
          </cell>
          <cell r="E62" t="str">
            <v xml:space="preserve">    </v>
          </cell>
          <cell r="F62" t="str">
            <v xml:space="preserve">   </v>
          </cell>
          <cell r="G62">
            <v>10540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>
            <v>2</v>
          </cell>
          <cell r="B63">
            <v>0</v>
          </cell>
          <cell r="C63">
            <v>540</v>
          </cell>
          <cell r="D63" t="str">
            <v xml:space="preserve">  </v>
          </cell>
          <cell r="E63" t="str">
            <v xml:space="preserve">    </v>
          </cell>
          <cell r="F63" t="str">
            <v xml:space="preserve">   </v>
          </cell>
          <cell r="G63">
            <v>20540</v>
          </cell>
          <cell r="H63">
            <v>528256.22</v>
          </cell>
          <cell r="I63">
            <v>528256.22</v>
          </cell>
          <cell r="J63">
            <v>0</v>
          </cell>
          <cell r="K63">
            <v>0</v>
          </cell>
          <cell r="L63">
            <v>0</v>
          </cell>
        </row>
        <row r="64">
          <cell r="A64">
            <v>1</v>
          </cell>
          <cell r="B64">
            <v>0</v>
          </cell>
          <cell r="C64">
            <v>541</v>
          </cell>
          <cell r="D64" t="str">
            <v xml:space="preserve">  </v>
          </cell>
          <cell r="E64" t="str">
            <v xml:space="preserve">    </v>
          </cell>
          <cell r="F64" t="str">
            <v xml:space="preserve">   </v>
          </cell>
          <cell r="G64">
            <v>10541</v>
          </cell>
          <cell r="H64">
            <v>10998.85</v>
          </cell>
          <cell r="I64">
            <v>10998.85</v>
          </cell>
          <cell r="J64">
            <v>0</v>
          </cell>
          <cell r="K64">
            <v>0</v>
          </cell>
          <cell r="L64">
            <v>0</v>
          </cell>
        </row>
        <row r="65">
          <cell r="A65">
            <v>2</v>
          </cell>
          <cell r="B65">
            <v>0</v>
          </cell>
          <cell r="C65">
            <v>541</v>
          </cell>
          <cell r="D65" t="str">
            <v xml:space="preserve">  </v>
          </cell>
          <cell r="E65" t="str">
            <v xml:space="preserve">    </v>
          </cell>
          <cell r="F65" t="str">
            <v xml:space="preserve">   </v>
          </cell>
          <cell r="G65">
            <v>20541</v>
          </cell>
          <cell r="H65">
            <v>332245.28000000003</v>
          </cell>
          <cell r="I65">
            <v>332245.28000000003</v>
          </cell>
          <cell r="J65">
            <v>0</v>
          </cell>
          <cell r="K65">
            <v>0</v>
          </cell>
          <cell r="L65">
            <v>0</v>
          </cell>
        </row>
        <row r="66">
          <cell r="A66">
            <v>1</v>
          </cell>
          <cell r="B66">
            <v>0</v>
          </cell>
          <cell r="C66">
            <v>542</v>
          </cell>
          <cell r="D66" t="str">
            <v xml:space="preserve">  </v>
          </cell>
          <cell r="E66" t="str">
            <v xml:space="preserve">    </v>
          </cell>
          <cell r="F66" t="str">
            <v xml:space="preserve">   </v>
          </cell>
          <cell r="G66">
            <v>10542</v>
          </cell>
          <cell r="H66">
            <v>49825.42</v>
          </cell>
          <cell r="I66">
            <v>49825.42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2</v>
          </cell>
          <cell r="B67">
            <v>0</v>
          </cell>
          <cell r="C67">
            <v>542</v>
          </cell>
          <cell r="D67" t="str">
            <v xml:space="preserve">  </v>
          </cell>
          <cell r="E67" t="str">
            <v xml:space="preserve">    </v>
          </cell>
          <cell r="F67" t="str">
            <v xml:space="preserve">   </v>
          </cell>
          <cell r="G67">
            <v>20542</v>
          </cell>
          <cell r="H67">
            <v>494165.51</v>
          </cell>
          <cell r="I67">
            <v>494165.51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1</v>
          </cell>
          <cell r="B68">
            <v>0</v>
          </cell>
          <cell r="C68">
            <v>543</v>
          </cell>
          <cell r="D68" t="str">
            <v xml:space="preserve">  </v>
          </cell>
          <cell r="E68" t="str">
            <v xml:space="preserve">    </v>
          </cell>
          <cell r="F68" t="str">
            <v xml:space="preserve">   </v>
          </cell>
          <cell r="G68">
            <v>10543</v>
          </cell>
          <cell r="H68">
            <v>51721.440000000002</v>
          </cell>
          <cell r="I68">
            <v>51721.440000000002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2</v>
          </cell>
          <cell r="B69">
            <v>0</v>
          </cell>
          <cell r="C69">
            <v>543</v>
          </cell>
          <cell r="D69" t="str">
            <v xml:space="preserve">  </v>
          </cell>
          <cell r="E69" t="str">
            <v xml:space="preserve">    </v>
          </cell>
          <cell r="F69" t="str">
            <v xml:space="preserve">   </v>
          </cell>
          <cell r="G69">
            <v>20543</v>
          </cell>
          <cell r="H69">
            <v>1231669.26</v>
          </cell>
          <cell r="I69">
            <v>1231669.26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1</v>
          </cell>
          <cell r="B70">
            <v>0</v>
          </cell>
          <cell r="C70">
            <v>544</v>
          </cell>
          <cell r="D70" t="str">
            <v xml:space="preserve">  </v>
          </cell>
          <cell r="E70" t="str">
            <v xml:space="preserve">    </v>
          </cell>
          <cell r="F70" t="str">
            <v xml:space="preserve">   </v>
          </cell>
          <cell r="G70">
            <v>10544</v>
          </cell>
          <cell r="H70">
            <v>48974.11</v>
          </cell>
          <cell r="I70">
            <v>48974.11</v>
          </cell>
          <cell r="J70">
            <v>0</v>
          </cell>
          <cell r="K70">
            <v>0</v>
          </cell>
          <cell r="L70">
            <v>0</v>
          </cell>
        </row>
        <row r="71">
          <cell r="A71">
            <v>2</v>
          </cell>
          <cell r="B71">
            <v>0</v>
          </cell>
          <cell r="C71">
            <v>544</v>
          </cell>
          <cell r="D71" t="str">
            <v xml:space="preserve">  </v>
          </cell>
          <cell r="E71" t="str">
            <v xml:space="preserve">    </v>
          </cell>
          <cell r="F71" t="str">
            <v xml:space="preserve">   </v>
          </cell>
          <cell r="G71">
            <v>20544</v>
          </cell>
          <cell r="H71">
            <v>1170819.6299999999</v>
          </cell>
          <cell r="I71">
            <v>1170819.6299999999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1</v>
          </cell>
          <cell r="B72">
            <v>0</v>
          </cell>
          <cell r="C72">
            <v>545</v>
          </cell>
          <cell r="D72" t="str">
            <v xml:space="preserve">  </v>
          </cell>
          <cell r="E72" t="str">
            <v xml:space="preserve">    </v>
          </cell>
          <cell r="F72" t="str">
            <v xml:space="preserve">   </v>
          </cell>
          <cell r="G72">
            <v>10545</v>
          </cell>
          <cell r="H72">
            <v>56222.83</v>
          </cell>
          <cell r="I72">
            <v>56222.83</v>
          </cell>
          <cell r="J72">
            <v>0</v>
          </cell>
          <cell r="K72">
            <v>0</v>
          </cell>
          <cell r="L72">
            <v>0</v>
          </cell>
        </row>
        <row r="73">
          <cell r="A73">
            <v>2</v>
          </cell>
          <cell r="B73">
            <v>0</v>
          </cell>
          <cell r="C73">
            <v>545</v>
          </cell>
          <cell r="D73" t="str">
            <v xml:space="preserve">  </v>
          </cell>
          <cell r="E73" t="str">
            <v xml:space="preserve">    </v>
          </cell>
          <cell r="F73" t="str">
            <v xml:space="preserve">   </v>
          </cell>
          <cell r="G73">
            <v>20545</v>
          </cell>
          <cell r="H73">
            <v>102639.05</v>
          </cell>
          <cell r="I73">
            <v>102639.05</v>
          </cell>
          <cell r="J73">
            <v>0</v>
          </cell>
          <cell r="K73">
            <v>0</v>
          </cell>
          <cell r="L73">
            <v>0</v>
          </cell>
        </row>
        <row r="74">
          <cell r="A74">
            <v>1</v>
          </cell>
          <cell r="B74">
            <v>0</v>
          </cell>
          <cell r="C74">
            <v>547</v>
          </cell>
          <cell r="D74" t="str">
            <v xml:space="preserve">  </v>
          </cell>
          <cell r="E74" t="str">
            <v xml:space="preserve">    </v>
          </cell>
          <cell r="F74" t="str">
            <v xml:space="preserve">   </v>
          </cell>
          <cell r="G74">
            <v>10547</v>
          </cell>
          <cell r="H74">
            <v>778692.02</v>
          </cell>
          <cell r="I74">
            <v>778692.02</v>
          </cell>
          <cell r="J74">
            <v>0</v>
          </cell>
          <cell r="K74">
            <v>0</v>
          </cell>
          <cell r="L74">
            <v>0</v>
          </cell>
        </row>
        <row r="75">
          <cell r="A75">
            <v>2</v>
          </cell>
          <cell r="B75">
            <v>0</v>
          </cell>
          <cell r="C75">
            <v>547</v>
          </cell>
          <cell r="D75" t="str">
            <v xml:space="preserve">  </v>
          </cell>
          <cell r="E75" t="str">
            <v xml:space="preserve">    </v>
          </cell>
          <cell r="F75" t="str">
            <v xml:space="preserve">   </v>
          </cell>
          <cell r="G75">
            <v>20547</v>
          </cell>
          <cell r="H75">
            <v>7391346.2199999997</v>
          </cell>
          <cell r="I75">
            <v>7391346.2199999997</v>
          </cell>
          <cell r="J75">
            <v>0</v>
          </cell>
          <cell r="K75">
            <v>0</v>
          </cell>
          <cell r="L75">
            <v>0</v>
          </cell>
        </row>
        <row r="76">
          <cell r="A76">
            <v>1</v>
          </cell>
          <cell r="B76">
            <v>0</v>
          </cell>
          <cell r="C76">
            <v>548</v>
          </cell>
          <cell r="D76" t="str">
            <v xml:space="preserve">  </v>
          </cell>
          <cell r="E76" t="str">
            <v xml:space="preserve">    </v>
          </cell>
          <cell r="F76" t="str">
            <v xml:space="preserve">   </v>
          </cell>
          <cell r="G76">
            <v>10548</v>
          </cell>
          <cell r="H76">
            <v>18870.16</v>
          </cell>
          <cell r="I76">
            <v>18870.16</v>
          </cell>
          <cell r="J76">
            <v>0</v>
          </cell>
          <cell r="K76">
            <v>0</v>
          </cell>
          <cell r="L76">
            <v>0</v>
          </cell>
        </row>
        <row r="77">
          <cell r="A77">
            <v>2</v>
          </cell>
          <cell r="B77">
            <v>0</v>
          </cell>
          <cell r="C77">
            <v>548</v>
          </cell>
          <cell r="D77" t="str">
            <v xml:space="preserve">  </v>
          </cell>
          <cell r="E77" t="str">
            <v xml:space="preserve">    </v>
          </cell>
          <cell r="F77" t="str">
            <v xml:space="preserve">   </v>
          </cell>
          <cell r="G77">
            <v>20548</v>
          </cell>
          <cell r="H77">
            <v>223987.46</v>
          </cell>
          <cell r="I77">
            <v>223987.46</v>
          </cell>
          <cell r="J77">
            <v>0</v>
          </cell>
          <cell r="K77">
            <v>0</v>
          </cell>
          <cell r="L77">
            <v>0</v>
          </cell>
        </row>
        <row r="78">
          <cell r="A78">
            <v>1</v>
          </cell>
          <cell r="B78">
            <v>0</v>
          </cell>
          <cell r="C78">
            <v>549</v>
          </cell>
          <cell r="D78" t="str">
            <v xml:space="preserve">  </v>
          </cell>
          <cell r="E78" t="str">
            <v xml:space="preserve">    </v>
          </cell>
          <cell r="F78" t="str">
            <v xml:space="preserve">   </v>
          </cell>
          <cell r="G78">
            <v>10549</v>
          </cell>
          <cell r="H78">
            <v>38368.46</v>
          </cell>
          <cell r="I78">
            <v>38368.46</v>
          </cell>
          <cell r="J78">
            <v>0</v>
          </cell>
          <cell r="K78">
            <v>0</v>
          </cell>
          <cell r="L78">
            <v>0</v>
          </cell>
        </row>
        <row r="79">
          <cell r="A79">
            <v>2</v>
          </cell>
          <cell r="B79">
            <v>0</v>
          </cell>
          <cell r="C79">
            <v>549</v>
          </cell>
          <cell r="D79" t="str">
            <v xml:space="preserve">  </v>
          </cell>
          <cell r="E79" t="str">
            <v xml:space="preserve">    </v>
          </cell>
          <cell r="F79" t="str">
            <v xml:space="preserve">   </v>
          </cell>
          <cell r="G79">
            <v>20549</v>
          </cell>
          <cell r="H79">
            <v>258749.16</v>
          </cell>
          <cell r="I79">
            <v>258749.16</v>
          </cell>
          <cell r="J79">
            <v>0</v>
          </cell>
          <cell r="K79">
            <v>0</v>
          </cell>
          <cell r="L79">
            <v>0</v>
          </cell>
        </row>
        <row r="80">
          <cell r="A80">
            <v>1</v>
          </cell>
          <cell r="B80">
            <v>0</v>
          </cell>
          <cell r="C80">
            <v>550</v>
          </cell>
          <cell r="D80" t="str">
            <v xml:space="preserve">  </v>
          </cell>
          <cell r="E80" t="str">
            <v xml:space="preserve">    </v>
          </cell>
          <cell r="F80" t="str">
            <v xml:space="preserve">   </v>
          </cell>
          <cell r="G80">
            <v>10550</v>
          </cell>
          <cell r="H80">
            <v>486030.47</v>
          </cell>
          <cell r="I80">
            <v>486030.47</v>
          </cell>
          <cell r="J80">
            <v>0</v>
          </cell>
          <cell r="K80">
            <v>0</v>
          </cell>
          <cell r="L80">
            <v>0</v>
          </cell>
        </row>
        <row r="81">
          <cell r="A81">
            <v>2</v>
          </cell>
          <cell r="B81">
            <v>0</v>
          </cell>
          <cell r="C81">
            <v>550</v>
          </cell>
          <cell r="D81" t="str">
            <v xml:space="preserve">  </v>
          </cell>
          <cell r="E81" t="str">
            <v xml:space="preserve">    </v>
          </cell>
          <cell r="F81" t="str">
            <v xml:space="preserve">   </v>
          </cell>
          <cell r="G81">
            <v>20550</v>
          </cell>
          <cell r="H81">
            <v>5668613.6399999997</v>
          </cell>
          <cell r="I81">
            <v>5668613.6399999997</v>
          </cell>
          <cell r="J81">
            <v>0</v>
          </cell>
          <cell r="K81">
            <v>0</v>
          </cell>
          <cell r="L81">
            <v>0</v>
          </cell>
        </row>
        <row r="82">
          <cell r="A82">
            <v>1</v>
          </cell>
          <cell r="B82">
            <v>0</v>
          </cell>
          <cell r="C82">
            <v>551</v>
          </cell>
          <cell r="D82" t="str">
            <v xml:space="preserve">  </v>
          </cell>
          <cell r="E82" t="str">
            <v xml:space="preserve">    </v>
          </cell>
          <cell r="F82" t="str">
            <v xml:space="preserve">   </v>
          </cell>
          <cell r="G82">
            <v>10551</v>
          </cell>
          <cell r="H82">
            <v>4673.34</v>
          </cell>
          <cell r="I82">
            <v>4673.34</v>
          </cell>
          <cell r="J82">
            <v>0</v>
          </cell>
          <cell r="K82">
            <v>0</v>
          </cell>
          <cell r="L82">
            <v>0</v>
          </cell>
        </row>
        <row r="83">
          <cell r="A83">
            <v>2</v>
          </cell>
          <cell r="B83">
            <v>0</v>
          </cell>
          <cell r="C83">
            <v>551</v>
          </cell>
          <cell r="D83" t="str">
            <v xml:space="preserve">  </v>
          </cell>
          <cell r="E83" t="str">
            <v xml:space="preserve">    </v>
          </cell>
          <cell r="F83" t="str">
            <v xml:space="preserve">   </v>
          </cell>
          <cell r="G83">
            <v>20551</v>
          </cell>
          <cell r="H83">
            <v>69604.95</v>
          </cell>
          <cell r="I83">
            <v>69604.95</v>
          </cell>
          <cell r="J83">
            <v>0</v>
          </cell>
          <cell r="K83">
            <v>0</v>
          </cell>
          <cell r="L83">
            <v>0</v>
          </cell>
        </row>
        <row r="84">
          <cell r="A84">
            <v>1</v>
          </cell>
          <cell r="B84">
            <v>0</v>
          </cell>
          <cell r="C84">
            <v>552</v>
          </cell>
          <cell r="D84" t="str">
            <v xml:space="preserve">  </v>
          </cell>
          <cell r="E84" t="str">
            <v xml:space="preserve">    </v>
          </cell>
          <cell r="F84" t="str">
            <v xml:space="preserve">   </v>
          </cell>
          <cell r="G84">
            <v>10552</v>
          </cell>
          <cell r="H84">
            <v>75</v>
          </cell>
          <cell r="I84">
            <v>75</v>
          </cell>
          <cell r="J84">
            <v>0</v>
          </cell>
          <cell r="K84">
            <v>0</v>
          </cell>
          <cell r="L84">
            <v>0</v>
          </cell>
        </row>
        <row r="85">
          <cell r="A85">
            <v>2</v>
          </cell>
          <cell r="B85">
            <v>0</v>
          </cell>
          <cell r="C85">
            <v>552</v>
          </cell>
          <cell r="D85" t="str">
            <v xml:space="preserve">  </v>
          </cell>
          <cell r="E85" t="str">
            <v xml:space="preserve">    </v>
          </cell>
          <cell r="F85" t="str">
            <v xml:space="preserve">   </v>
          </cell>
          <cell r="G85">
            <v>20552</v>
          </cell>
          <cell r="H85">
            <v>1692.1</v>
          </cell>
          <cell r="I85">
            <v>1692.1</v>
          </cell>
          <cell r="J85">
            <v>0</v>
          </cell>
          <cell r="K85">
            <v>0</v>
          </cell>
          <cell r="L85">
            <v>0</v>
          </cell>
        </row>
        <row r="86">
          <cell r="A86">
            <v>1</v>
          </cell>
          <cell r="B86">
            <v>0</v>
          </cell>
          <cell r="C86">
            <v>553</v>
          </cell>
          <cell r="D86" t="str">
            <v xml:space="preserve">  </v>
          </cell>
          <cell r="E86" t="str">
            <v xml:space="preserve">    </v>
          </cell>
          <cell r="F86" t="str">
            <v xml:space="preserve">   </v>
          </cell>
          <cell r="G86">
            <v>10553</v>
          </cell>
          <cell r="H86">
            <v>45137.09</v>
          </cell>
          <cell r="I86">
            <v>45137.09</v>
          </cell>
          <cell r="J86">
            <v>0</v>
          </cell>
          <cell r="K86">
            <v>0</v>
          </cell>
          <cell r="L86">
            <v>0</v>
          </cell>
        </row>
        <row r="87">
          <cell r="A87">
            <v>2</v>
          </cell>
          <cell r="B87">
            <v>0</v>
          </cell>
          <cell r="C87">
            <v>553</v>
          </cell>
          <cell r="D87" t="str">
            <v xml:space="preserve">  </v>
          </cell>
          <cell r="E87" t="str">
            <v xml:space="preserve">    </v>
          </cell>
          <cell r="F87" t="str">
            <v xml:space="preserve">   </v>
          </cell>
          <cell r="G87">
            <v>20553</v>
          </cell>
          <cell r="H87">
            <v>583205.34</v>
          </cell>
          <cell r="I87">
            <v>583205.34</v>
          </cell>
          <cell r="J87">
            <v>0</v>
          </cell>
          <cell r="K87">
            <v>0</v>
          </cell>
          <cell r="L87">
            <v>0</v>
          </cell>
        </row>
        <row r="88">
          <cell r="A88">
            <v>1</v>
          </cell>
          <cell r="B88">
            <v>0</v>
          </cell>
          <cell r="C88">
            <v>554</v>
          </cell>
          <cell r="D88" t="str">
            <v xml:space="preserve">  </v>
          </cell>
          <cell r="E88" t="str">
            <v xml:space="preserve">    </v>
          </cell>
          <cell r="F88" t="str">
            <v xml:space="preserve">   </v>
          </cell>
          <cell r="G88">
            <v>10554</v>
          </cell>
          <cell r="H88">
            <v>5055.87</v>
          </cell>
          <cell r="I88">
            <v>5055.87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2</v>
          </cell>
          <cell r="B89">
            <v>0</v>
          </cell>
          <cell r="C89">
            <v>554</v>
          </cell>
          <cell r="D89" t="str">
            <v xml:space="preserve">  </v>
          </cell>
          <cell r="E89" t="str">
            <v xml:space="preserve">    </v>
          </cell>
          <cell r="F89" t="str">
            <v xml:space="preserve">   </v>
          </cell>
          <cell r="G89">
            <v>20554</v>
          </cell>
          <cell r="H89">
            <v>21462.99</v>
          </cell>
          <cell r="I89">
            <v>21462.99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1</v>
          </cell>
          <cell r="B90">
            <v>0</v>
          </cell>
          <cell r="C90">
            <v>555</v>
          </cell>
          <cell r="D90" t="str">
            <v xml:space="preserve">  </v>
          </cell>
          <cell r="E90" t="str">
            <v xml:space="preserve">    </v>
          </cell>
          <cell r="F90" t="str">
            <v xml:space="preserve">   </v>
          </cell>
          <cell r="G90">
            <v>10555</v>
          </cell>
          <cell r="H90">
            <v>51666888.43</v>
          </cell>
          <cell r="I90">
            <v>51666888.43</v>
          </cell>
          <cell r="J90">
            <v>0</v>
          </cell>
          <cell r="K90">
            <v>0</v>
          </cell>
          <cell r="L90">
            <v>0</v>
          </cell>
        </row>
        <row r="91">
          <cell r="A91">
            <v>2</v>
          </cell>
          <cell r="B91">
            <v>0</v>
          </cell>
          <cell r="C91">
            <v>555</v>
          </cell>
          <cell r="D91" t="str">
            <v xml:space="preserve">  </v>
          </cell>
          <cell r="E91" t="str">
            <v xml:space="preserve">    </v>
          </cell>
          <cell r="F91" t="str">
            <v xml:space="preserve">   </v>
          </cell>
          <cell r="G91">
            <v>20555</v>
          </cell>
          <cell r="H91">
            <v>470604443.04000002</v>
          </cell>
          <cell r="I91">
            <v>470563045.04000002</v>
          </cell>
          <cell r="J91">
            <v>41398</v>
          </cell>
          <cell r="K91">
            <v>0</v>
          </cell>
          <cell r="L91">
            <v>0</v>
          </cell>
        </row>
        <row r="92">
          <cell r="A92">
            <v>1</v>
          </cell>
          <cell r="B92">
            <v>0</v>
          </cell>
          <cell r="C92">
            <v>556</v>
          </cell>
          <cell r="D92" t="str">
            <v xml:space="preserve">  </v>
          </cell>
          <cell r="E92" t="str">
            <v xml:space="preserve">    </v>
          </cell>
          <cell r="F92" t="str">
            <v xml:space="preserve">   </v>
          </cell>
          <cell r="G92">
            <v>10556</v>
          </cell>
          <cell r="H92">
            <v>45505.77</v>
          </cell>
          <cell r="I92">
            <v>45505.77</v>
          </cell>
          <cell r="J92">
            <v>0</v>
          </cell>
          <cell r="K92">
            <v>0</v>
          </cell>
          <cell r="L92">
            <v>0</v>
          </cell>
        </row>
        <row r="93">
          <cell r="A93">
            <v>2</v>
          </cell>
          <cell r="B93">
            <v>0</v>
          </cell>
          <cell r="C93">
            <v>556</v>
          </cell>
          <cell r="D93" t="str">
            <v xml:space="preserve">  </v>
          </cell>
          <cell r="E93" t="str">
            <v xml:space="preserve">    </v>
          </cell>
          <cell r="F93" t="str">
            <v xml:space="preserve">   </v>
          </cell>
          <cell r="G93">
            <v>20556</v>
          </cell>
          <cell r="H93">
            <v>734961.84</v>
          </cell>
          <cell r="I93">
            <v>734961.84</v>
          </cell>
          <cell r="J93">
            <v>0</v>
          </cell>
          <cell r="K93">
            <v>0</v>
          </cell>
          <cell r="L93">
            <v>0</v>
          </cell>
        </row>
        <row r="94">
          <cell r="A94">
            <v>1</v>
          </cell>
          <cell r="B94">
            <v>0</v>
          </cell>
          <cell r="C94">
            <v>557</v>
          </cell>
          <cell r="D94" t="str">
            <v xml:space="preserve">  </v>
          </cell>
          <cell r="E94" t="str">
            <v xml:space="preserve">    </v>
          </cell>
          <cell r="F94" t="str">
            <v xml:space="preserve">   </v>
          </cell>
          <cell r="G94">
            <v>10557</v>
          </cell>
          <cell r="H94">
            <v>252611.34</v>
          </cell>
          <cell r="I94">
            <v>938509.34</v>
          </cell>
          <cell r="J94">
            <v>0</v>
          </cell>
          <cell r="K94">
            <v>-685898</v>
          </cell>
          <cell r="L94">
            <v>0</v>
          </cell>
        </row>
        <row r="95">
          <cell r="A95">
            <v>2</v>
          </cell>
          <cell r="B95">
            <v>0</v>
          </cell>
          <cell r="C95">
            <v>557</v>
          </cell>
          <cell r="D95" t="str">
            <v xml:space="preserve">  </v>
          </cell>
          <cell r="E95" t="str">
            <v xml:space="preserve">    </v>
          </cell>
          <cell r="F95" t="str">
            <v xml:space="preserve">   </v>
          </cell>
          <cell r="G95">
            <v>20557</v>
          </cell>
          <cell r="H95">
            <v>2121301.58</v>
          </cell>
          <cell r="I95">
            <v>4964358.58</v>
          </cell>
          <cell r="J95">
            <v>0</v>
          </cell>
          <cell r="K95">
            <v>-2843057</v>
          </cell>
          <cell r="L95">
            <v>0</v>
          </cell>
        </row>
        <row r="96">
          <cell r="A96">
            <v>1</v>
          </cell>
          <cell r="B96">
            <v>0</v>
          </cell>
          <cell r="C96">
            <v>560</v>
          </cell>
          <cell r="D96" t="str">
            <v xml:space="preserve">  </v>
          </cell>
          <cell r="E96" t="str">
            <v xml:space="preserve">    </v>
          </cell>
          <cell r="F96" t="str">
            <v xml:space="preserve">   </v>
          </cell>
          <cell r="G96">
            <v>10560</v>
          </cell>
          <cell r="H96">
            <v>74584.25</v>
          </cell>
          <cell r="I96">
            <v>74584.25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2</v>
          </cell>
          <cell r="B97">
            <v>0</v>
          </cell>
          <cell r="C97">
            <v>560</v>
          </cell>
          <cell r="D97" t="str">
            <v xml:space="preserve">  </v>
          </cell>
          <cell r="E97" t="str">
            <v xml:space="preserve">    </v>
          </cell>
          <cell r="F97" t="str">
            <v xml:space="preserve">   </v>
          </cell>
          <cell r="G97">
            <v>20560</v>
          </cell>
          <cell r="H97">
            <v>1043995.54</v>
          </cell>
          <cell r="I97">
            <v>1043995.54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1</v>
          </cell>
          <cell r="B98">
            <v>0</v>
          </cell>
          <cell r="C98">
            <v>561</v>
          </cell>
          <cell r="D98" t="str">
            <v xml:space="preserve">  </v>
          </cell>
          <cell r="E98" t="str">
            <v xml:space="preserve">    </v>
          </cell>
          <cell r="F98" t="str">
            <v xml:space="preserve">   </v>
          </cell>
          <cell r="G98">
            <v>10561</v>
          </cell>
          <cell r="H98">
            <v>72190.06</v>
          </cell>
          <cell r="I98">
            <v>72190.06</v>
          </cell>
          <cell r="J98">
            <v>0</v>
          </cell>
          <cell r="K98">
            <v>0</v>
          </cell>
          <cell r="L98">
            <v>0</v>
          </cell>
        </row>
        <row r="99">
          <cell r="A99">
            <v>2</v>
          </cell>
          <cell r="B99">
            <v>0</v>
          </cell>
          <cell r="C99">
            <v>561</v>
          </cell>
          <cell r="D99" t="str">
            <v xml:space="preserve">  </v>
          </cell>
          <cell r="E99" t="str">
            <v xml:space="preserve">    </v>
          </cell>
          <cell r="F99" t="str">
            <v xml:space="preserve">   </v>
          </cell>
          <cell r="G99">
            <v>20561</v>
          </cell>
          <cell r="H99">
            <v>853246.14</v>
          </cell>
          <cell r="I99">
            <v>853246.14</v>
          </cell>
          <cell r="J99">
            <v>0</v>
          </cell>
          <cell r="K99">
            <v>0</v>
          </cell>
          <cell r="L99">
            <v>0</v>
          </cell>
        </row>
        <row r="100">
          <cell r="A100">
            <v>1</v>
          </cell>
          <cell r="B100">
            <v>0</v>
          </cell>
          <cell r="C100">
            <v>562</v>
          </cell>
          <cell r="D100" t="str">
            <v xml:space="preserve">  </v>
          </cell>
          <cell r="E100" t="str">
            <v xml:space="preserve">    </v>
          </cell>
          <cell r="F100" t="str">
            <v xml:space="preserve">   </v>
          </cell>
          <cell r="G100">
            <v>10562</v>
          </cell>
          <cell r="H100">
            <v>25073.25</v>
          </cell>
          <cell r="I100">
            <v>25073.25</v>
          </cell>
          <cell r="J100">
            <v>0</v>
          </cell>
          <cell r="K100">
            <v>0</v>
          </cell>
          <cell r="L100">
            <v>0</v>
          </cell>
        </row>
        <row r="101">
          <cell r="A101">
            <v>2</v>
          </cell>
          <cell r="B101">
            <v>0</v>
          </cell>
          <cell r="C101">
            <v>562</v>
          </cell>
          <cell r="D101" t="str">
            <v xml:space="preserve">  </v>
          </cell>
          <cell r="E101" t="str">
            <v xml:space="preserve">    </v>
          </cell>
          <cell r="F101" t="str">
            <v xml:space="preserve">   </v>
          </cell>
          <cell r="G101">
            <v>20562</v>
          </cell>
          <cell r="H101">
            <v>290310.93</v>
          </cell>
          <cell r="I101">
            <v>290310.93</v>
          </cell>
          <cell r="J101">
            <v>0</v>
          </cell>
          <cell r="K101">
            <v>0</v>
          </cell>
          <cell r="L101">
            <v>0</v>
          </cell>
        </row>
        <row r="102">
          <cell r="A102">
            <v>1</v>
          </cell>
          <cell r="B102">
            <v>0</v>
          </cell>
          <cell r="C102">
            <v>563</v>
          </cell>
          <cell r="D102" t="str">
            <v xml:space="preserve">  </v>
          </cell>
          <cell r="E102" t="str">
            <v xml:space="preserve">    </v>
          </cell>
          <cell r="F102" t="str">
            <v xml:space="preserve">   </v>
          </cell>
          <cell r="G102">
            <v>10563</v>
          </cell>
          <cell r="H102">
            <v>19378.71</v>
          </cell>
          <cell r="I102">
            <v>19378.71</v>
          </cell>
          <cell r="J102">
            <v>0</v>
          </cell>
          <cell r="K102">
            <v>0</v>
          </cell>
          <cell r="L102">
            <v>0</v>
          </cell>
        </row>
        <row r="103">
          <cell r="A103">
            <v>2</v>
          </cell>
          <cell r="B103">
            <v>0</v>
          </cell>
          <cell r="C103">
            <v>563</v>
          </cell>
          <cell r="D103" t="str">
            <v xml:space="preserve">  </v>
          </cell>
          <cell r="E103" t="str">
            <v xml:space="preserve">    </v>
          </cell>
          <cell r="F103" t="str">
            <v xml:space="preserve">   </v>
          </cell>
          <cell r="G103">
            <v>20563</v>
          </cell>
          <cell r="H103">
            <v>154069.44</v>
          </cell>
          <cell r="I103">
            <v>154069.44</v>
          </cell>
          <cell r="J103">
            <v>0</v>
          </cell>
          <cell r="K103">
            <v>0</v>
          </cell>
          <cell r="L103">
            <v>0</v>
          </cell>
        </row>
        <row r="104">
          <cell r="A104">
            <v>1</v>
          </cell>
          <cell r="B104">
            <v>0</v>
          </cell>
          <cell r="C104">
            <v>564</v>
          </cell>
          <cell r="D104" t="str">
            <v xml:space="preserve">  </v>
          </cell>
          <cell r="E104" t="str">
            <v xml:space="preserve">    </v>
          </cell>
          <cell r="F104" t="str">
            <v xml:space="preserve">   </v>
          </cell>
          <cell r="G104">
            <v>10564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A105">
            <v>2</v>
          </cell>
          <cell r="B105">
            <v>0</v>
          </cell>
          <cell r="C105">
            <v>564</v>
          </cell>
          <cell r="D105" t="str">
            <v xml:space="preserve">  </v>
          </cell>
          <cell r="E105" t="str">
            <v xml:space="preserve">    </v>
          </cell>
          <cell r="F105" t="str">
            <v xml:space="preserve">   </v>
          </cell>
          <cell r="G105">
            <v>20564</v>
          </cell>
          <cell r="H105">
            <v>4475.1099999999997</v>
          </cell>
          <cell r="I105">
            <v>4475.1099999999997</v>
          </cell>
          <cell r="J105">
            <v>0</v>
          </cell>
          <cell r="K105">
            <v>0</v>
          </cell>
          <cell r="L105">
            <v>0</v>
          </cell>
        </row>
        <row r="106">
          <cell r="A106">
            <v>1</v>
          </cell>
          <cell r="B106">
            <v>0</v>
          </cell>
          <cell r="C106">
            <v>565</v>
          </cell>
          <cell r="D106" t="str">
            <v xml:space="preserve">  </v>
          </cell>
          <cell r="E106" t="str">
            <v xml:space="preserve">    </v>
          </cell>
          <cell r="F106" t="str">
            <v xml:space="preserve">   </v>
          </cell>
          <cell r="G106">
            <v>10565</v>
          </cell>
          <cell r="H106">
            <v>1046387.11</v>
          </cell>
          <cell r="I106">
            <v>1046387.11</v>
          </cell>
          <cell r="J106">
            <v>0</v>
          </cell>
          <cell r="K106">
            <v>0</v>
          </cell>
          <cell r="L106">
            <v>0</v>
          </cell>
        </row>
        <row r="107">
          <cell r="A107">
            <v>2</v>
          </cell>
          <cell r="B107">
            <v>0</v>
          </cell>
          <cell r="C107">
            <v>565</v>
          </cell>
          <cell r="D107" t="str">
            <v xml:space="preserve">  </v>
          </cell>
          <cell r="E107" t="str">
            <v xml:space="preserve">    </v>
          </cell>
          <cell r="F107" t="str">
            <v xml:space="preserve">   </v>
          </cell>
          <cell r="G107">
            <v>20565</v>
          </cell>
          <cell r="H107">
            <v>13340001.050000001</v>
          </cell>
          <cell r="I107">
            <v>13340001.050000001</v>
          </cell>
          <cell r="J107">
            <v>0</v>
          </cell>
          <cell r="K107">
            <v>0</v>
          </cell>
          <cell r="L107">
            <v>0</v>
          </cell>
        </row>
        <row r="108">
          <cell r="A108">
            <v>1</v>
          </cell>
          <cell r="B108">
            <v>0</v>
          </cell>
          <cell r="C108">
            <v>566</v>
          </cell>
          <cell r="D108" t="str">
            <v xml:space="preserve">  </v>
          </cell>
          <cell r="E108" t="str">
            <v xml:space="preserve">    </v>
          </cell>
          <cell r="F108" t="str">
            <v xml:space="preserve">   </v>
          </cell>
          <cell r="G108">
            <v>10566</v>
          </cell>
          <cell r="H108">
            <v>64432.66</v>
          </cell>
          <cell r="I108">
            <v>64432.66</v>
          </cell>
          <cell r="J108">
            <v>0</v>
          </cell>
          <cell r="K108">
            <v>0</v>
          </cell>
          <cell r="L108">
            <v>0</v>
          </cell>
        </row>
        <row r="109">
          <cell r="A109">
            <v>2</v>
          </cell>
          <cell r="B109">
            <v>0</v>
          </cell>
          <cell r="C109">
            <v>566</v>
          </cell>
          <cell r="D109" t="str">
            <v xml:space="preserve">  </v>
          </cell>
          <cell r="E109" t="str">
            <v xml:space="preserve">    </v>
          </cell>
          <cell r="F109" t="str">
            <v xml:space="preserve">   </v>
          </cell>
          <cell r="G109">
            <v>20566</v>
          </cell>
          <cell r="H109">
            <v>248863</v>
          </cell>
          <cell r="I109">
            <v>248863</v>
          </cell>
          <cell r="J109">
            <v>0</v>
          </cell>
          <cell r="K109">
            <v>0</v>
          </cell>
          <cell r="L109">
            <v>0</v>
          </cell>
        </row>
        <row r="110">
          <cell r="A110">
            <v>1</v>
          </cell>
          <cell r="B110">
            <v>0</v>
          </cell>
          <cell r="C110">
            <v>567</v>
          </cell>
          <cell r="D110" t="str">
            <v xml:space="preserve">  </v>
          </cell>
          <cell r="E110" t="str">
            <v xml:space="preserve">    </v>
          </cell>
          <cell r="F110" t="str">
            <v xml:space="preserve">   </v>
          </cell>
          <cell r="G110">
            <v>10567</v>
          </cell>
          <cell r="H110">
            <v>8675.48</v>
          </cell>
          <cell r="I110">
            <v>8675.48</v>
          </cell>
          <cell r="J110">
            <v>0</v>
          </cell>
          <cell r="K110">
            <v>0</v>
          </cell>
          <cell r="L110">
            <v>0</v>
          </cell>
        </row>
        <row r="111">
          <cell r="A111">
            <v>2</v>
          </cell>
          <cell r="B111">
            <v>0</v>
          </cell>
          <cell r="C111">
            <v>567</v>
          </cell>
          <cell r="D111" t="str">
            <v xml:space="preserve">  </v>
          </cell>
          <cell r="E111" t="str">
            <v xml:space="preserve">    </v>
          </cell>
          <cell r="F111" t="str">
            <v xml:space="preserve">   </v>
          </cell>
          <cell r="G111">
            <v>20567</v>
          </cell>
          <cell r="H111">
            <v>102028.66</v>
          </cell>
          <cell r="I111">
            <v>102028.66</v>
          </cell>
          <cell r="J111">
            <v>0</v>
          </cell>
          <cell r="K111">
            <v>0</v>
          </cell>
          <cell r="L111">
            <v>0</v>
          </cell>
        </row>
        <row r="112">
          <cell r="A112">
            <v>1</v>
          </cell>
          <cell r="B112">
            <v>0</v>
          </cell>
          <cell r="C112">
            <v>568</v>
          </cell>
          <cell r="D112" t="str">
            <v xml:space="preserve">  </v>
          </cell>
          <cell r="E112" t="str">
            <v xml:space="preserve">    </v>
          </cell>
          <cell r="F112" t="str">
            <v xml:space="preserve">   </v>
          </cell>
          <cell r="G112">
            <v>10568</v>
          </cell>
          <cell r="H112">
            <v>16059.39</v>
          </cell>
          <cell r="I112">
            <v>16059.39</v>
          </cell>
          <cell r="J112">
            <v>0</v>
          </cell>
          <cell r="K112">
            <v>0</v>
          </cell>
          <cell r="L112">
            <v>0</v>
          </cell>
        </row>
        <row r="113">
          <cell r="A113">
            <v>2</v>
          </cell>
          <cell r="B113">
            <v>0</v>
          </cell>
          <cell r="C113">
            <v>568</v>
          </cell>
          <cell r="D113" t="str">
            <v xml:space="preserve">  </v>
          </cell>
          <cell r="E113" t="str">
            <v xml:space="preserve">    </v>
          </cell>
          <cell r="F113" t="str">
            <v xml:space="preserve">   </v>
          </cell>
          <cell r="G113">
            <v>20568</v>
          </cell>
          <cell r="H113">
            <v>131293.65</v>
          </cell>
          <cell r="I113">
            <v>131293.65</v>
          </cell>
          <cell r="J113">
            <v>0</v>
          </cell>
          <cell r="K113">
            <v>0</v>
          </cell>
          <cell r="L113">
            <v>0</v>
          </cell>
        </row>
        <row r="114">
          <cell r="A114">
            <v>1</v>
          </cell>
          <cell r="B114">
            <v>0</v>
          </cell>
          <cell r="C114">
            <v>569</v>
          </cell>
          <cell r="D114" t="str">
            <v xml:space="preserve">  </v>
          </cell>
          <cell r="E114" t="str">
            <v xml:space="preserve">    </v>
          </cell>
          <cell r="F114" t="str">
            <v xml:space="preserve">   </v>
          </cell>
          <cell r="G114">
            <v>10569</v>
          </cell>
          <cell r="H114">
            <v>19875.509999999998</v>
          </cell>
          <cell r="I114">
            <v>19875.509999999998</v>
          </cell>
          <cell r="J114">
            <v>0</v>
          </cell>
          <cell r="K114">
            <v>0</v>
          </cell>
          <cell r="L114">
            <v>0</v>
          </cell>
        </row>
        <row r="115">
          <cell r="A115">
            <v>2</v>
          </cell>
          <cell r="B115">
            <v>0</v>
          </cell>
          <cell r="C115">
            <v>569</v>
          </cell>
          <cell r="D115" t="str">
            <v xml:space="preserve">  </v>
          </cell>
          <cell r="E115" t="str">
            <v xml:space="preserve">    </v>
          </cell>
          <cell r="F115" t="str">
            <v xml:space="preserve">   </v>
          </cell>
          <cell r="G115">
            <v>20569</v>
          </cell>
          <cell r="H115">
            <v>27440.37</v>
          </cell>
          <cell r="I115">
            <v>27440.37</v>
          </cell>
          <cell r="J115">
            <v>0</v>
          </cell>
          <cell r="K115">
            <v>0</v>
          </cell>
          <cell r="L115">
            <v>0</v>
          </cell>
        </row>
        <row r="116">
          <cell r="A116">
            <v>1</v>
          </cell>
          <cell r="B116">
            <v>0</v>
          </cell>
          <cell r="C116">
            <v>570</v>
          </cell>
          <cell r="D116" t="str">
            <v xml:space="preserve">  </v>
          </cell>
          <cell r="E116" t="str">
            <v xml:space="preserve">    </v>
          </cell>
          <cell r="F116" t="str">
            <v xml:space="preserve">   </v>
          </cell>
          <cell r="G116">
            <v>10570</v>
          </cell>
          <cell r="H116">
            <v>253937.46</v>
          </cell>
          <cell r="I116">
            <v>253937.46</v>
          </cell>
          <cell r="J116">
            <v>0</v>
          </cell>
          <cell r="K116">
            <v>0</v>
          </cell>
          <cell r="L116">
            <v>0</v>
          </cell>
        </row>
        <row r="117">
          <cell r="A117">
            <v>2</v>
          </cell>
          <cell r="B117">
            <v>0</v>
          </cell>
          <cell r="C117">
            <v>570</v>
          </cell>
          <cell r="D117" t="str">
            <v xml:space="preserve">  </v>
          </cell>
          <cell r="E117" t="str">
            <v xml:space="preserve">    </v>
          </cell>
          <cell r="F117" t="str">
            <v xml:space="preserve">   </v>
          </cell>
          <cell r="G117">
            <v>20570</v>
          </cell>
          <cell r="H117">
            <v>830692.3</v>
          </cell>
          <cell r="I117">
            <v>830692.3</v>
          </cell>
          <cell r="J117">
            <v>0</v>
          </cell>
          <cell r="K117">
            <v>0</v>
          </cell>
          <cell r="L117">
            <v>0</v>
          </cell>
        </row>
        <row r="118">
          <cell r="A118">
            <v>1</v>
          </cell>
          <cell r="B118">
            <v>0</v>
          </cell>
          <cell r="C118">
            <v>571</v>
          </cell>
          <cell r="D118" t="str">
            <v xml:space="preserve">  </v>
          </cell>
          <cell r="E118" t="str">
            <v xml:space="preserve">    </v>
          </cell>
          <cell r="F118" t="str">
            <v xml:space="preserve">   </v>
          </cell>
          <cell r="G118">
            <v>10571</v>
          </cell>
          <cell r="H118">
            <v>305961.34000000003</v>
          </cell>
          <cell r="I118">
            <v>305961.34000000003</v>
          </cell>
          <cell r="J118">
            <v>0</v>
          </cell>
          <cell r="K118">
            <v>0</v>
          </cell>
          <cell r="L118">
            <v>0</v>
          </cell>
        </row>
        <row r="119">
          <cell r="A119">
            <v>2</v>
          </cell>
          <cell r="B119">
            <v>0</v>
          </cell>
          <cell r="C119">
            <v>571</v>
          </cell>
          <cell r="D119" t="str">
            <v xml:space="preserve">  </v>
          </cell>
          <cell r="E119" t="str">
            <v xml:space="preserve">    </v>
          </cell>
          <cell r="F119" t="str">
            <v xml:space="preserve">   </v>
          </cell>
          <cell r="G119">
            <v>20571</v>
          </cell>
          <cell r="H119">
            <v>1178179.22</v>
          </cell>
          <cell r="I119">
            <v>1178179.22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1</v>
          </cell>
          <cell r="B120">
            <v>0</v>
          </cell>
          <cell r="C120">
            <v>572</v>
          </cell>
          <cell r="D120" t="str">
            <v xml:space="preserve">  </v>
          </cell>
          <cell r="E120" t="str">
            <v xml:space="preserve">    </v>
          </cell>
          <cell r="F120" t="str">
            <v xml:space="preserve">   </v>
          </cell>
          <cell r="G120">
            <v>10572</v>
          </cell>
          <cell r="H120">
            <v>462.48</v>
          </cell>
          <cell r="I120">
            <v>462.48</v>
          </cell>
          <cell r="J120">
            <v>0</v>
          </cell>
          <cell r="K120">
            <v>0</v>
          </cell>
          <cell r="L120">
            <v>0</v>
          </cell>
        </row>
        <row r="121">
          <cell r="A121">
            <v>2</v>
          </cell>
          <cell r="B121">
            <v>0</v>
          </cell>
          <cell r="C121">
            <v>572</v>
          </cell>
          <cell r="D121" t="str">
            <v xml:space="preserve">  </v>
          </cell>
          <cell r="E121" t="str">
            <v xml:space="preserve">    </v>
          </cell>
          <cell r="F121" t="str">
            <v xml:space="preserve">   </v>
          </cell>
          <cell r="G121">
            <v>20572</v>
          </cell>
          <cell r="H121">
            <v>4543.05</v>
          </cell>
          <cell r="I121">
            <v>4543.05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1</v>
          </cell>
          <cell r="B122">
            <v>0</v>
          </cell>
          <cell r="C122">
            <v>573</v>
          </cell>
          <cell r="D122" t="str">
            <v xml:space="preserve">  </v>
          </cell>
          <cell r="E122" t="str">
            <v xml:space="preserve">    </v>
          </cell>
          <cell r="F122" t="str">
            <v xml:space="preserve">   </v>
          </cell>
          <cell r="G122">
            <v>10573</v>
          </cell>
          <cell r="H122">
            <v>1115.5</v>
          </cell>
          <cell r="I122">
            <v>1115.5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2</v>
          </cell>
          <cell r="B123">
            <v>0</v>
          </cell>
          <cell r="C123">
            <v>573</v>
          </cell>
          <cell r="D123" t="str">
            <v xml:space="preserve">  </v>
          </cell>
          <cell r="E123" t="str">
            <v xml:space="preserve">    </v>
          </cell>
          <cell r="F123" t="str">
            <v xml:space="preserve">   </v>
          </cell>
          <cell r="G123">
            <v>20573</v>
          </cell>
          <cell r="H123">
            <v>12056.28</v>
          </cell>
          <cell r="I123">
            <v>12056.28</v>
          </cell>
          <cell r="J123">
            <v>0</v>
          </cell>
          <cell r="K123">
            <v>0</v>
          </cell>
          <cell r="L123">
            <v>0</v>
          </cell>
        </row>
        <row r="124">
          <cell r="A124">
            <v>1</v>
          </cell>
          <cell r="B124">
            <v>0</v>
          </cell>
          <cell r="C124">
            <v>580</v>
          </cell>
          <cell r="D124" t="str">
            <v xml:space="preserve">  </v>
          </cell>
          <cell r="E124" t="str">
            <v xml:space="preserve">    </v>
          </cell>
          <cell r="F124" t="str">
            <v xml:space="preserve">   </v>
          </cell>
          <cell r="G124">
            <v>10580</v>
          </cell>
          <cell r="H124">
            <v>25379.08</v>
          </cell>
          <cell r="I124">
            <v>19380.07</v>
          </cell>
          <cell r="J124">
            <v>5018.9399999999996</v>
          </cell>
          <cell r="K124">
            <v>980.07</v>
          </cell>
          <cell r="L124">
            <v>0</v>
          </cell>
        </row>
        <row r="125">
          <cell r="A125">
            <v>2</v>
          </cell>
          <cell r="B125">
            <v>0</v>
          </cell>
          <cell r="C125">
            <v>580</v>
          </cell>
          <cell r="D125" t="str">
            <v xml:space="preserve">  </v>
          </cell>
          <cell r="E125" t="str">
            <v xml:space="preserve">    </v>
          </cell>
          <cell r="F125" t="str">
            <v xml:space="preserve">   </v>
          </cell>
          <cell r="G125">
            <v>20580</v>
          </cell>
          <cell r="H125">
            <v>282055.08</v>
          </cell>
          <cell r="I125">
            <v>133978.42000000001</v>
          </cell>
          <cell r="J125">
            <v>135513.91</v>
          </cell>
          <cell r="K125">
            <v>12562.75</v>
          </cell>
          <cell r="L125">
            <v>0</v>
          </cell>
        </row>
        <row r="126">
          <cell r="A126">
            <v>1</v>
          </cell>
          <cell r="B126">
            <v>0</v>
          </cell>
          <cell r="C126">
            <v>581</v>
          </cell>
          <cell r="D126" t="str">
            <v xml:space="preserve">  </v>
          </cell>
          <cell r="E126" t="str">
            <v xml:space="preserve">    </v>
          </cell>
          <cell r="F126" t="str">
            <v xml:space="preserve">   </v>
          </cell>
          <cell r="G126">
            <v>10581</v>
          </cell>
          <cell r="H126">
            <v>4438.7700000000004</v>
          </cell>
          <cell r="I126">
            <v>425.09</v>
          </cell>
          <cell r="J126">
            <v>2859.41</v>
          </cell>
          <cell r="K126">
            <v>1154.27</v>
          </cell>
          <cell r="L126">
            <v>0</v>
          </cell>
        </row>
        <row r="127">
          <cell r="A127">
            <v>2</v>
          </cell>
          <cell r="B127">
            <v>0</v>
          </cell>
          <cell r="C127">
            <v>581</v>
          </cell>
          <cell r="D127" t="str">
            <v xml:space="preserve">  </v>
          </cell>
          <cell r="E127" t="str">
            <v xml:space="preserve">    </v>
          </cell>
          <cell r="F127" t="str">
            <v xml:space="preserve">   </v>
          </cell>
          <cell r="G127">
            <v>20581</v>
          </cell>
          <cell r="H127">
            <v>58550.32</v>
          </cell>
          <cell r="I127">
            <v>10402.02</v>
          </cell>
          <cell r="J127">
            <v>33863.74</v>
          </cell>
          <cell r="K127">
            <v>14284.56</v>
          </cell>
          <cell r="L127">
            <v>0</v>
          </cell>
        </row>
        <row r="128">
          <cell r="A128">
            <v>1</v>
          </cell>
          <cell r="B128">
            <v>0</v>
          </cell>
          <cell r="C128">
            <v>582</v>
          </cell>
          <cell r="D128" t="str">
            <v xml:space="preserve">  </v>
          </cell>
          <cell r="E128" t="str">
            <v xml:space="preserve">    </v>
          </cell>
          <cell r="F128" t="str">
            <v xml:space="preserve">   </v>
          </cell>
          <cell r="G128">
            <v>10582</v>
          </cell>
          <cell r="H128">
            <v>32462.400000000001</v>
          </cell>
          <cell r="I128">
            <v>191.25</v>
          </cell>
          <cell r="J128">
            <v>24395.17</v>
          </cell>
          <cell r="K128">
            <v>7875.98</v>
          </cell>
          <cell r="L128">
            <v>0</v>
          </cell>
        </row>
        <row r="129">
          <cell r="A129">
            <v>2</v>
          </cell>
          <cell r="B129">
            <v>0</v>
          </cell>
          <cell r="C129">
            <v>582</v>
          </cell>
          <cell r="D129" t="str">
            <v xml:space="preserve">  </v>
          </cell>
          <cell r="E129" t="str">
            <v xml:space="preserve">    </v>
          </cell>
          <cell r="F129" t="str">
            <v xml:space="preserve">   </v>
          </cell>
          <cell r="G129">
            <v>20582</v>
          </cell>
          <cell r="H129">
            <v>453936.05</v>
          </cell>
          <cell r="I129">
            <v>11580.71</v>
          </cell>
          <cell r="J129">
            <v>297464.33</v>
          </cell>
          <cell r="K129">
            <v>144891.01</v>
          </cell>
          <cell r="L129">
            <v>0</v>
          </cell>
        </row>
        <row r="130">
          <cell r="A130">
            <v>1</v>
          </cell>
          <cell r="B130">
            <v>0</v>
          </cell>
          <cell r="C130">
            <v>583</v>
          </cell>
          <cell r="D130" t="str">
            <v xml:space="preserve">  </v>
          </cell>
          <cell r="E130" t="str">
            <v xml:space="preserve">    </v>
          </cell>
          <cell r="F130" t="str">
            <v xml:space="preserve">   </v>
          </cell>
          <cell r="G130">
            <v>10583</v>
          </cell>
          <cell r="H130">
            <v>83364.2</v>
          </cell>
          <cell r="I130">
            <v>0</v>
          </cell>
          <cell r="J130">
            <v>64677.279999999999</v>
          </cell>
          <cell r="K130">
            <v>18686.919999999998</v>
          </cell>
          <cell r="L130">
            <v>0</v>
          </cell>
        </row>
        <row r="131">
          <cell r="A131">
            <v>2</v>
          </cell>
          <cell r="B131">
            <v>0</v>
          </cell>
          <cell r="C131">
            <v>583</v>
          </cell>
          <cell r="D131" t="str">
            <v xml:space="preserve">  </v>
          </cell>
          <cell r="E131" t="str">
            <v xml:space="preserve">    </v>
          </cell>
          <cell r="F131" t="str">
            <v xml:space="preserve">   </v>
          </cell>
          <cell r="G131">
            <v>20583</v>
          </cell>
          <cell r="H131">
            <v>989091.45</v>
          </cell>
          <cell r="I131">
            <v>-18.87</v>
          </cell>
          <cell r="J131">
            <v>763964.18</v>
          </cell>
          <cell r="K131">
            <v>225146.14</v>
          </cell>
          <cell r="L131">
            <v>0</v>
          </cell>
        </row>
        <row r="132">
          <cell r="A132">
            <v>1</v>
          </cell>
          <cell r="B132">
            <v>0</v>
          </cell>
          <cell r="C132">
            <v>584</v>
          </cell>
          <cell r="D132" t="str">
            <v xml:space="preserve">  </v>
          </cell>
          <cell r="E132" t="str">
            <v xml:space="preserve">    </v>
          </cell>
          <cell r="F132" t="str">
            <v xml:space="preserve">   </v>
          </cell>
          <cell r="G132">
            <v>10584</v>
          </cell>
          <cell r="H132">
            <v>109381.69</v>
          </cell>
          <cell r="I132">
            <v>787.92</v>
          </cell>
          <cell r="J132">
            <v>67007.75</v>
          </cell>
          <cell r="K132">
            <v>41586.019999999997</v>
          </cell>
          <cell r="L132">
            <v>0</v>
          </cell>
        </row>
        <row r="133">
          <cell r="A133">
            <v>2</v>
          </cell>
          <cell r="B133">
            <v>0</v>
          </cell>
          <cell r="C133">
            <v>584</v>
          </cell>
          <cell r="D133" t="str">
            <v xml:space="preserve">  </v>
          </cell>
          <cell r="E133" t="str">
            <v xml:space="preserve">    </v>
          </cell>
          <cell r="F133" t="str">
            <v xml:space="preserve">   </v>
          </cell>
          <cell r="G133">
            <v>20584</v>
          </cell>
          <cell r="H133">
            <v>1471231.11</v>
          </cell>
          <cell r="I133">
            <v>7767.2</v>
          </cell>
          <cell r="J133">
            <v>889206.87</v>
          </cell>
          <cell r="K133">
            <v>574257.04</v>
          </cell>
          <cell r="L133">
            <v>0</v>
          </cell>
        </row>
        <row r="134">
          <cell r="A134">
            <v>1</v>
          </cell>
          <cell r="B134">
            <v>0</v>
          </cell>
          <cell r="C134">
            <v>585</v>
          </cell>
          <cell r="D134" t="str">
            <v xml:space="preserve">  </v>
          </cell>
          <cell r="E134" t="str">
            <v xml:space="preserve">    </v>
          </cell>
          <cell r="F134" t="str">
            <v xml:space="preserve">   </v>
          </cell>
          <cell r="G134">
            <v>10585</v>
          </cell>
          <cell r="H134">
            <v>27690.67</v>
          </cell>
          <cell r="I134">
            <v>0</v>
          </cell>
          <cell r="J134">
            <v>19118.79</v>
          </cell>
          <cell r="K134">
            <v>8571.8799999999992</v>
          </cell>
          <cell r="L134">
            <v>0</v>
          </cell>
        </row>
        <row r="135">
          <cell r="A135">
            <v>2</v>
          </cell>
          <cell r="B135">
            <v>0</v>
          </cell>
          <cell r="C135">
            <v>585</v>
          </cell>
          <cell r="D135" t="str">
            <v xml:space="preserve">  </v>
          </cell>
          <cell r="E135" t="str">
            <v xml:space="preserve">    </v>
          </cell>
          <cell r="F135" t="str">
            <v xml:space="preserve">   </v>
          </cell>
          <cell r="G135">
            <v>20585</v>
          </cell>
          <cell r="H135">
            <v>240661.99</v>
          </cell>
          <cell r="I135">
            <v>109.87</v>
          </cell>
          <cell r="J135">
            <v>178211.7</v>
          </cell>
          <cell r="K135">
            <v>62340.42</v>
          </cell>
          <cell r="L135">
            <v>0</v>
          </cell>
        </row>
        <row r="136">
          <cell r="A136">
            <v>1</v>
          </cell>
          <cell r="B136">
            <v>0</v>
          </cell>
          <cell r="C136">
            <v>586</v>
          </cell>
          <cell r="D136" t="str">
            <v xml:space="preserve">  </v>
          </cell>
          <cell r="E136" t="str">
            <v xml:space="preserve">    </v>
          </cell>
          <cell r="F136" t="str">
            <v xml:space="preserve">   </v>
          </cell>
          <cell r="G136">
            <v>10586</v>
          </cell>
          <cell r="H136">
            <v>68641.53</v>
          </cell>
          <cell r="I136">
            <v>55557.599999999999</v>
          </cell>
          <cell r="J136">
            <v>-5661.62</v>
          </cell>
          <cell r="K136">
            <v>18745.55</v>
          </cell>
          <cell r="L136">
            <v>0</v>
          </cell>
        </row>
        <row r="137">
          <cell r="A137">
            <v>2</v>
          </cell>
          <cell r="B137">
            <v>0</v>
          </cell>
          <cell r="C137">
            <v>586</v>
          </cell>
          <cell r="D137" t="str">
            <v xml:space="preserve">  </v>
          </cell>
          <cell r="E137" t="str">
            <v xml:space="preserve">    </v>
          </cell>
          <cell r="F137" t="str">
            <v xml:space="preserve">   </v>
          </cell>
          <cell r="G137">
            <v>20586</v>
          </cell>
          <cell r="H137">
            <v>634007.52</v>
          </cell>
          <cell r="I137">
            <v>210577.91</v>
          </cell>
          <cell r="J137">
            <v>321558.71000000002</v>
          </cell>
          <cell r="K137">
            <v>101870.9</v>
          </cell>
          <cell r="L137">
            <v>0</v>
          </cell>
        </row>
        <row r="138">
          <cell r="A138">
            <v>1</v>
          </cell>
          <cell r="B138">
            <v>0</v>
          </cell>
          <cell r="C138">
            <v>587</v>
          </cell>
          <cell r="D138" t="str">
            <v xml:space="preserve">  </v>
          </cell>
          <cell r="E138" t="str">
            <v xml:space="preserve">    </v>
          </cell>
          <cell r="F138" t="str">
            <v xml:space="preserve">   </v>
          </cell>
          <cell r="G138">
            <v>10587</v>
          </cell>
          <cell r="H138">
            <v>52126.879999999997</v>
          </cell>
          <cell r="I138">
            <v>37035.019999999997</v>
          </cell>
          <cell r="J138">
            <v>5466.45</v>
          </cell>
          <cell r="K138">
            <v>9625.41</v>
          </cell>
          <cell r="L138">
            <v>0</v>
          </cell>
        </row>
        <row r="139">
          <cell r="A139">
            <v>2</v>
          </cell>
          <cell r="B139">
            <v>0</v>
          </cell>
          <cell r="C139">
            <v>587</v>
          </cell>
          <cell r="D139" t="str">
            <v xml:space="preserve">  </v>
          </cell>
          <cell r="E139" t="str">
            <v xml:space="preserve">    </v>
          </cell>
          <cell r="F139" t="str">
            <v xml:space="preserve">   </v>
          </cell>
          <cell r="G139">
            <v>20587</v>
          </cell>
          <cell r="H139">
            <v>574147.47</v>
          </cell>
          <cell r="I139">
            <v>328800.15000000002</v>
          </cell>
          <cell r="J139">
            <v>113071.17</v>
          </cell>
          <cell r="K139">
            <v>132276.15</v>
          </cell>
          <cell r="L139">
            <v>0</v>
          </cell>
        </row>
        <row r="140">
          <cell r="A140">
            <v>1</v>
          </cell>
          <cell r="B140">
            <v>0</v>
          </cell>
          <cell r="C140">
            <v>588</v>
          </cell>
          <cell r="D140" t="str">
            <v xml:space="preserve">  </v>
          </cell>
          <cell r="E140" t="str">
            <v xml:space="preserve">    </v>
          </cell>
          <cell r="F140" t="str">
            <v xml:space="preserve">   </v>
          </cell>
          <cell r="G140">
            <v>10588</v>
          </cell>
          <cell r="H140">
            <v>233439.98</v>
          </cell>
          <cell r="I140">
            <v>176298.28</v>
          </cell>
          <cell r="J140">
            <v>41902.46</v>
          </cell>
          <cell r="K140">
            <v>15239.24</v>
          </cell>
          <cell r="L140">
            <v>0</v>
          </cell>
        </row>
        <row r="141">
          <cell r="A141">
            <v>2</v>
          </cell>
          <cell r="B141">
            <v>0</v>
          </cell>
          <cell r="C141">
            <v>588</v>
          </cell>
          <cell r="D141" t="str">
            <v xml:space="preserve">  </v>
          </cell>
          <cell r="E141" t="str">
            <v xml:space="preserve">    </v>
          </cell>
          <cell r="F141" t="str">
            <v xml:space="preserve">   </v>
          </cell>
          <cell r="G141">
            <v>20588</v>
          </cell>
          <cell r="H141">
            <v>1003009.1</v>
          </cell>
          <cell r="I141">
            <v>463048.4</v>
          </cell>
          <cell r="J141">
            <v>408314.95</v>
          </cell>
          <cell r="K141">
            <v>131645.75</v>
          </cell>
          <cell r="L141">
            <v>0</v>
          </cell>
        </row>
        <row r="142">
          <cell r="A142">
            <v>1</v>
          </cell>
          <cell r="B142">
            <v>0</v>
          </cell>
          <cell r="C142">
            <v>589</v>
          </cell>
          <cell r="D142" t="str">
            <v xml:space="preserve">  </v>
          </cell>
          <cell r="E142" t="str">
            <v xml:space="preserve">    </v>
          </cell>
          <cell r="F142" t="str">
            <v xml:space="preserve">   </v>
          </cell>
          <cell r="G142">
            <v>10589</v>
          </cell>
          <cell r="H142">
            <v>14160.02</v>
          </cell>
          <cell r="I142">
            <v>200</v>
          </cell>
          <cell r="J142">
            <v>1813.16</v>
          </cell>
          <cell r="K142">
            <v>12146.86</v>
          </cell>
          <cell r="L142">
            <v>0</v>
          </cell>
        </row>
        <row r="143">
          <cell r="A143">
            <v>2</v>
          </cell>
          <cell r="B143">
            <v>0</v>
          </cell>
          <cell r="C143">
            <v>589</v>
          </cell>
          <cell r="D143" t="str">
            <v xml:space="preserve">  </v>
          </cell>
          <cell r="E143" t="str">
            <v xml:space="preserve">    </v>
          </cell>
          <cell r="F143" t="str">
            <v xml:space="preserve">   </v>
          </cell>
          <cell r="G143">
            <v>20589</v>
          </cell>
          <cell r="H143">
            <v>207840.36</v>
          </cell>
          <cell r="I143">
            <v>179713.24</v>
          </cell>
          <cell r="J143">
            <v>9818.75</v>
          </cell>
          <cell r="K143">
            <v>18308.37</v>
          </cell>
          <cell r="L143">
            <v>0</v>
          </cell>
        </row>
        <row r="144">
          <cell r="A144">
            <v>1</v>
          </cell>
          <cell r="B144">
            <v>0</v>
          </cell>
          <cell r="C144">
            <v>590</v>
          </cell>
          <cell r="D144" t="str">
            <v xml:space="preserve">  </v>
          </cell>
          <cell r="E144" t="str">
            <v xml:space="preserve">    </v>
          </cell>
          <cell r="F144" t="str">
            <v xml:space="preserve">   </v>
          </cell>
          <cell r="G144">
            <v>10590</v>
          </cell>
          <cell r="H144">
            <v>102710.24</v>
          </cell>
          <cell r="I144">
            <v>65427.82</v>
          </cell>
          <cell r="J144">
            <v>28171</v>
          </cell>
          <cell r="K144">
            <v>9111.42</v>
          </cell>
          <cell r="L144">
            <v>0</v>
          </cell>
        </row>
        <row r="145">
          <cell r="A145">
            <v>2</v>
          </cell>
          <cell r="B145">
            <v>0</v>
          </cell>
          <cell r="C145">
            <v>590</v>
          </cell>
          <cell r="D145" t="str">
            <v xml:space="preserve">  </v>
          </cell>
          <cell r="E145" t="str">
            <v xml:space="preserve">    </v>
          </cell>
          <cell r="F145" t="str">
            <v xml:space="preserve">   </v>
          </cell>
          <cell r="G145">
            <v>20590</v>
          </cell>
          <cell r="H145">
            <v>1101025.55</v>
          </cell>
          <cell r="I145">
            <v>678822.74</v>
          </cell>
          <cell r="J145">
            <v>335766.46</v>
          </cell>
          <cell r="K145">
            <v>86436.35</v>
          </cell>
          <cell r="L145">
            <v>0</v>
          </cell>
        </row>
        <row r="146">
          <cell r="A146">
            <v>1</v>
          </cell>
          <cell r="B146">
            <v>0</v>
          </cell>
          <cell r="C146">
            <v>591</v>
          </cell>
          <cell r="D146" t="str">
            <v xml:space="preserve">  </v>
          </cell>
          <cell r="E146" t="str">
            <v xml:space="preserve">    </v>
          </cell>
          <cell r="F146" t="str">
            <v xml:space="preserve">   </v>
          </cell>
          <cell r="G146">
            <v>10591</v>
          </cell>
          <cell r="H146">
            <v>3570.87</v>
          </cell>
          <cell r="I146">
            <v>0</v>
          </cell>
          <cell r="J146">
            <v>3570.87</v>
          </cell>
          <cell r="K146">
            <v>0</v>
          </cell>
          <cell r="L146">
            <v>0</v>
          </cell>
        </row>
        <row r="147">
          <cell r="A147">
            <v>2</v>
          </cell>
          <cell r="B147">
            <v>0</v>
          </cell>
          <cell r="C147">
            <v>591</v>
          </cell>
          <cell r="D147" t="str">
            <v xml:space="preserve">  </v>
          </cell>
          <cell r="E147" t="str">
            <v xml:space="preserve">    </v>
          </cell>
          <cell r="F147" t="str">
            <v xml:space="preserve">   </v>
          </cell>
          <cell r="G147">
            <v>20591</v>
          </cell>
          <cell r="H147">
            <v>45914.11</v>
          </cell>
          <cell r="I147">
            <v>6.95</v>
          </cell>
          <cell r="J147">
            <v>41711.919999999998</v>
          </cell>
          <cell r="K147">
            <v>4195.24</v>
          </cell>
          <cell r="L147">
            <v>0</v>
          </cell>
        </row>
        <row r="148">
          <cell r="A148">
            <v>1</v>
          </cell>
          <cell r="B148">
            <v>0</v>
          </cell>
          <cell r="C148">
            <v>592</v>
          </cell>
          <cell r="D148" t="str">
            <v xml:space="preserve">  </v>
          </cell>
          <cell r="E148" t="str">
            <v xml:space="preserve">    </v>
          </cell>
          <cell r="F148" t="str">
            <v xml:space="preserve">   </v>
          </cell>
          <cell r="G148">
            <v>10592</v>
          </cell>
          <cell r="H148">
            <v>62128</v>
          </cell>
          <cell r="I148">
            <v>10049.07</v>
          </cell>
          <cell r="J148">
            <v>47649.26</v>
          </cell>
          <cell r="K148">
            <v>4429.67</v>
          </cell>
          <cell r="L148">
            <v>0</v>
          </cell>
        </row>
        <row r="149">
          <cell r="A149">
            <v>2</v>
          </cell>
          <cell r="B149">
            <v>0</v>
          </cell>
          <cell r="C149">
            <v>592</v>
          </cell>
          <cell r="D149" t="str">
            <v xml:space="preserve">  </v>
          </cell>
          <cell r="E149" t="str">
            <v xml:space="preserve">    </v>
          </cell>
          <cell r="F149" t="str">
            <v xml:space="preserve">   </v>
          </cell>
          <cell r="G149">
            <v>20592</v>
          </cell>
          <cell r="H149">
            <v>819104.74</v>
          </cell>
          <cell r="I149">
            <v>78685.84</v>
          </cell>
          <cell r="J149">
            <v>566311.61</v>
          </cell>
          <cell r="K149">
            <v>174107.29</v>
          </cell>
          <cell r="L149">
            <v>0</v>
          </cell>
        </row>
        <row r="150">
          <cell r="A150">
            <v>1</v>
          </cell>
          <cell r="B150">
            <v>0</v>
          </cell>
          <cell r="C150">
            <v>593</v>
          </cell>
          <cell r="D150" t="str">
            <v xml:space="preserve">  </v>
          </cell>
          <cell r="E150" t="str">
            <v xml:space="preserve">    </v>
          </cell>
          <cell r="F150" t="str">
            <v xml:space="preserve">   </v>
          </cell>
          <cell r="G150">
            <v>10593</v>
          </cell>
          <cell r="H150">
            <v>728303.79</v>
          </cell>
          <cell r="I150">
            <v>268650.13</v>
          </cell>
          <cell r="J150">
            <v>262196.65000000002</v>
          </cell>
          <cell r="K150">
            <v>197457.01</v>
          </cell>
          <cell r="L150">
            <v>0</v>
          </cell>
        </row>
        <row r="151">
          <cell r="A151">
            <v>2</v>
          </cell>
          <cell r="B151">
            <v>0</v>
          </cell>
          <cell r="C151">
            <v>593</v>
          </cell>
          <cell r="D151" t="str">
            <v xml:space="preserve">  </v>
          </cell>
          <cell r="E151" t="str">
            <v xml:space="preserve">    </v>
          </cell>
          <cell r="F151" t="str">
            <v xml:space="preserve">   </v>
          </cell>
          <cell r="G151">
            <v>20593</v>
          </cell>
          <cell r="H151">
            <v>5949299.2300000004</v>
          </cell>
          <cell r="I151">
            <v>1596494.76</v>
          </cell>
          <cell r="J151">
            <v>2416104.98</v>
          </cell>
          <cell r="K151">
            <v>1936699.49</v>
          </cell>
          <cell r="L151">
            <v>0</v>
          </cell>
        </row>
        <row r="152">
          <cell r="A152">
            <v>1</v>
          </cell>
          <cell r="B152">
            <v>0</v>
          </cell>
          <cell r="C152">
            <v>594</v>
          </cell>
          <cell r="D152" t="str">
            <v xml:space="preserve">  </v>
          </cell>
          <cell r="E152" t="str">
            <v xml:space="preserve">    </v>
          </cell>
          <cell r="F152" t="str">
            <v xml:space="preserve">   </v>
          </cell>
          <cell r="G152">
            <v>10594</v>
          </cell>
          <cell r="H152">
            <v>53226.9</v>
          </cell>
          <cell r="I152">
            <v>0</v>
          </cell>
          <cell r="J152">
            <v>32797.74</v>
          </cell>
          <cell r="K152">
            <v>20429.16</v>
          </cell>
          <cell r="L152">
            <v>0</v>
          </cell>
        </row>
        <row r="153">
          <cell r="A153">
            <v>2</v>
          </cell>
          <cell r="B153">
            <v>0</v>
          </cell>
          <cell r="C153">
            <v>594</v>
          </cell>
          <cell r="D153" t="str">
            <v xml:space="preserve">  </v>
          </cell>
          <cell r="E153" t="str">
            <v xml:space="preserve">    </v>
          </cell>
          <cell r="F153" t="str">
            <v xml:space="preserve">   </v>
          </cell>
          <cell r="G153">
            <v>20594</v>
          </cell>
          <cell r="H153">
            <v>910090.93</v>
          </cell>
          <cell r="I153">
            <v>31.9</v>
          </cell>
          <cell r="J153">
            <v>657171.18999999994</v>
          </cell>
          <cell r="K153">
            <v>252887.84</v>
          </cell>
          <cell r="L153">
            <v>0</v>
          </cell>
        </row>
        <row r="154">
          <cell r="A154">
            <v>1</v>
          </cell>
          <cell r="B154">
            <v>0</v>
          </cell>
          <cell r="C154">
            <v>595</v>
          </cell>
          <cell r="D154" t="str">
            <v xml:space="preserve">  </v>
          </cell>
          <cell r="E154" t="str">
            <v xml:space="preserve">    </v>
          </cell>
          <cell r="F154" t="str">
            <v xml:space="preserve">   </v>
          </cell>
          <cell r="G154">
            <v>10595</v>
          </cell>
          <cell r="H154">
            <v>80015.56</v>
          </cell>
          <cell r="I154">
            <v>22930.36</v>
          </cell>
          <cell r="J154">
            <v>48147.77</v>
          </cell>
          <cell r="K154">
            <v>8937.43</v>
          </cell>
          <cell r="L154">
            <v>0</v>
          </cell>
        </row>
        <row r="155">
          <cell r="A155">
            <v>2</v>
          </cell>
          <cell r="B155">
            <v>0</v>
          </cell>
          <cell r="C155">
            <v>595</v>
          </cell>
          <cell r="D155" t="str">
            <v xml:space="preserve">  </v>
          </cell>
          <cell r="E155" t="str">
            <v xml:space="preserve">    </v>
          </cell>
          <cell r="F155" t="str">
            <v xml:space="preserve">   </v>
          </cell>
          <cell r="G155">
            <v>20595</v>
          </cell>
          <cell r="H155">
            <v>706574.82</v>
          </cell>
          <cell r="I155">
            <v>35312.769999999997</v>
          </cell>
          <cell r="J155">
            <v>533294.43999999994</v>
          </cell>
          <cell r="K155">
            <v>137967.60999999999</v>
          </cell>
          <cell r="L155">
            <v>0</v>
          </cell>
        </row>
        <row r="156">
          <cell r="A156">
            <v>1</v>
          </cell>
          <cell r="B156">
            <v>0</v>
          </cell>
          <cell r="C156">
            <v>596</v>
          </cell>
          <cell r="D156" t="str">
            <v xml:space="preserve">  </v>
          </cell>
          <cell r="E156" t="str">
            <v xml:space="preserve">    </v>
          </cell>
          <cell r="F156" t="str">
            <v xml:space="preserve">   </v>
          </cell>
          <cell r="G156">
            <v>10596</v>
          </cell>
          <cell r="H156">
            <v>21922.12</v>
          </cell>
          <cell r="I156">
            <v>0</v>
          </cell>
          <cell r="J156">
            <v>13378.96</v>
          </cell>
          <cell r="K156">
            <v>8543.16</v>
          </cell>
          <cell r="L156">
            <v>0</v>
          </cell>
        </row>
        <row r="157">
          <cell r="A157">
            <v>2</v>
          </cell>
          <cell r="B157">
            <v>0</v>
          </cell>
          <cell r="C157">
            <v>596</v>
          </cell>
          <cell r="D157" t="str">
            <v xml:space="preserve">  </v>
          </cell>
          <cell r="E157" t="str">
            <v xml:space="preserve">    </v>
          </cell>
          <cell r="F157" t="str">
            <v xml:space="preserve">   </v>
          </cell>
          <cell r="G157">
            <v>20596</v>
          </cell>
          <cell r="H157">
            <v>226185.82</v>
          </cell>
          <cell r="I157">
            <v>580.51</v>
          </cell>
          <cell r="J157">
            <v>144122.95000000001</v>
          </cell>
          <cell r="K157">
            <v>81482.36</v>
          </cell>
          <cell r="L157">
            <v>0</v>
          </cell>
        </row>
        <row r="158">
          <cell r="A158">
            <v>1</v>
          </cell>
          <cell r="B158">
            <v>0</v>
          </cell>
          <cell r="C158">
            <v>597</v>
          </cell>
          <cell r="D158" t="str">
            <v xml:space="preserve">  </v>
          </cell>
          <cell r="E158" t="str">
            <v xml:space="preserve">    </v>
          </cell>
          <cell r="F158" t="str">
            <v xml:space="preserve">   </v>
          </cell>
          <cell r="G158">
            <v>10597</v>
          </cell>
          <cell r="H158">
            <v>2770.47</v>
          </cell>
          <cell r="I158">
            <v>158.08000000000001</v>
          </cell>
          <cell r="J158">
            <v>1442.69</v>
          </cell>
          <cell r="K158">
            <v>1169.7</v>
          </cell>
          <cell r="L158">
            <v>0</v>
          </cell>
        </row>
        <row r="159">
          <cell r="A159">
            <v>2</v>
          </cell>
          <cell r="B159">
            <v>0</v>
          </cell>
          <cell r="C159">
            <v>597</v>
          </cell>
          <cell r="D159" t="str">
            <v xml:space="preserve">  </v>
          </cell>
          <cell r="E159" t="str">
            <v xml:space="preserve">    </v>
          </cell>
          <cell r="F159" t="str">
            <v xml:space="preserve">   </v>
          </cell>
          <cell r="G159">
            <v>20597</v>
          </cell>
          <cell r="H159">
            <v>79733.89</v>
          </cell>
          <cell r="I159">
            <v>817.43</v>
          </cell>
          <cell r="J159">
            <v>62137.26</v>
          </cell>
          <cell r="K159">
            <v>16779.2</v>
          </cell>
          <cell r="L159">
            <v>0</v>
          </cell>
        </row>
        <row r="160">
          <cell r="A160">
            <v>1</v>
          </cell>
          <cell r="B160">
            <v>0</v>
          </cell>
          <cell r="C160">
            <v>598</v>
          </cell>
          <cell r="D160" t="str">
            <v xml:space="preserve">  </v>
          </cell>
          <cell r="E160" t="str">
            <v xml:space="preserve">    </v>
          </cell>
          <cell r="F160" t="str">
            <v xml:space="preserve">   </v>
          </cell>
          <cell r="G160">
            <v>10598</v>
          </cell>
          <cell r="H160">
            <v>172034.05</v>
          </cell>
          <cell r="I160">
            <v>171907.01</v>
          </cell>
          <cell r="J160">
            <v>127.04</v>
          </cell>
          <cell r="K160">
            <v>0</v>
          </cell>
          <cell r="L160">
            <v>0</v>
          </cell>
        </row>
        <row r="161">
          <cell r="A161">
            <v>2</v>
          </cell>
          <cell r="B161">
            <v>0</v>
          </cell>
          <cell r="C161">
            <v>598</v>
          </cell>
          <cell r="D161" t="str">
            <v xml:space="preserve">  </v>
          </cell>
          <cell r="E161" t="str">
            <v xml:space="preserve">    </v>
          </cell>
          <cell r="F161" t="str">
            <v xml:space="preserve">   </v>
          </cell>
          <cell r="G161">
            <v>20598</v>
          </cell>
          <cell r="H161">
            <v>386760.39</v>
          </cell>
          <cell r="I161">
            <v>384642.03</v>
          </cell>
          <cell r="J161">
            <v>1622.36</v>
          </cell>
          <cell r="K161">
            <v>496</v>
          </cell>
          <cell r="L161">
            <v>0</v>
          </cell>
        </row>
        <row r="162">
          <cell r="A162">
            <v>1</v>
          </cell>
          <cell r="B162">
            <v>0</v>
          </cell>
          <cell r="C162">
            <v>901</v>
          </cell>
          <cell r="D162" t="str">
            <v xml:space="preserve">  </v>
          </cell>
          <cell r="E162" t="str">
            <v xml:space="preserve">    </v>
          </cell>
          <cell r="F162" t="str">
            <v xml:space="preserve">   </v>
          </cell>
          <cell r="G162">
            <v>10901</v>
          </cell>
          <cell r="H162">
            <v>20295.91</v>
          </cell>
          <cell r="I162">
            <v>16199</v>
          </cell>
          <cell r="J162">
            <v>3534.45</v>
          </cell>
          <cell r="K162">
            <v>562.46</v>
          </cell>
          <cell r="L162">
            <v>0</v>
          </cell>
        </row>
        <row r="163">
          <cell r="A163">
            <v>2</v>
          </cell>
          <cell r="B163">
            <v>0</v>
          </cell>
          <cell r="C163">
            <v>901</v>
          </cell>
          <cell r="D163" t="str">
            <v xml:space="preserve">  </v>
          </cell>
          <cell r="E163" t="str">
            <v xml:space="preserve">    </v>
          </cell>
          <cell r="F163" t="str">
            <v xml:space="preserve">   </v>
          </cell>
          <cell r="G163">
            <v>20901</v>
          </cell>
          <cell r="H163">
            <v>273656.09999999998</v>
          </cell>
          <cell r="I163">
            <v>228808.58</v>
          </cell>
          <cell r="J163">
            <v>41455.129999999997</v>
          </cell>
          <cell r="K163">
            <v>3392.39</v>
          </cell>
          <cell r="L163">
            <v>0</v>
          </cell>
        </row>
        <row r="164">
          <cell r="A164">
            <v>1</v>
          </cell>
          <cell r="B164">
            <v>0</v>
          </cell>
          <cell r="C164">
            <v>902</v>
          </cell>
          <cell r="D164" t="str">
            <v xml:space="preserve">  </v>
          </cell>
          <cell r="E164" t="str">
            <v xml:space="preserve">    </v>
          </cell>
          <cell r="F164" t="str">
            <v xml:space="preserve">   </v>
          </cell>
          <cell r="G164">
            <v>10902</v>
          </cell>
          <cell r="H164">
            <v>211527.37</v>
          </cell>
          <cell r="I164">
            <v>21154.22</v>
          </cell>
          <cell r="J164">
            <v>124208.19</v>
          </cell>
          <cell r="K164">
            <v>66164.960000000006</v>
          </cell>
          <cell r="L164">
            <v>0</v>
          </cell>
        </row>
        <row r="165">
          <cell r="A165">
            <v>2</v>
          </cell>
          <cell r="B165">
            <v>0</v>
          </cell>
          <cell r="C165">
            <v>902</v>
          </cell>
          <cell r="D165" t="str">
            <v xml:space="preserve">  </v>
          </cell>
          <cell r="E165" t="str">
            <v xml:space="preserve">    </v>
          </cell>
          <cell r="F165" t="str">
            <v xml:space="preserve">   </v>
          </cell>
          <cell r="G165">
            <v>20902</v>
          </cell>
          <cell r="H165">
            <v>1997811.94</v>
          </cell>
          <cell r="I165">
            <v>36095.660000000003</v>
          </cell>
          <cell r="J165">
            <v>1281378.96</v>
          </cell>
          <cell r="K165">
            <v>680337.32</v>
          </cell>
          <cell r="L165">
            <v>0</v>
          </cell>
        </row>
        <row r="166">
          <cell r="A166">
            <v>1</v>
          </cell>
          <cell r="B166">
            <v>0</v>
          </cell>
          <cell r="C166">
            <v>904</v>
          </cell>
          <cell r="D166" t="str">
            <v xml:space="preserve">  </v>
          </cell>
          <cell r="E166" t="str">
            <v xml:space="preserve">    </v>
          </cell>
          <cell r="F166" t="str">
            <v xml:space="preserve">   </v>
          </cell>
          <cell r="G166">
            <v>10904</v>
          </cell>
          <cell r="H166">
            <v>214882.19</v>
          </cell>
          <cell r="I166">
            <v>214882.19</v>
          </cell>
          <cell r="J166">
            <v>0</v>
          </cell>
          <cell r="K166">
            <v>0</v>
          </cell>
          <cell r="L166">
            <v>0</v>
          </cell>
        </row>
        <row r="167">
          <cell r="A167">
            <v>2</v>
          </cell>
          <cell r="B167">
            <v>0</v>
          </cell>
          <cell r="C167">
            <v>904</v>
          </cell>
          <cell r="D167" t="str">
            <v xml:space="preserve">  </v>
          </cell>
          <cell r="E167" t="str">
            <v xml:space="preserve">    </v>
          </cell>
          <cell r="F167" t="str">
            <v xml:space="preserve">   </v>
          </cell>
          <cell r="G167">
            <v>20904</v>
          </cell>
          <cell r="H167">
            <v>1289269.68</v>
          </cell>
          <cell r="I167">
            <v>1289269.68</v>
          </cell>
          <cell r="J167">
            <v>0</v>
          </cell>
          <cell r="K167">
            <v>0</v>
          </cell>
          <cell r="L167">
            <v>0</v>
          </cell>
        </row>
        <row r="168">
          <cell r="A168">
            <v>1</v>
          </cell>
          <cell r="B168">
            <v>0</v>
          </cell>
          <cell r="C168">
            <v>905</v>
          </cell>
          <cell r="D168" t="str">
            <v xml:space="preserve">  </v>
          </cell>
          <cell r="E168" t="str">
            <v xml:space="preserve">    </v>
          </cell>
          <cell r="F168" t="str">
            <v xml:space="preserve">   </v>
          </cell>
          <cell r="G168">
            <v>10905</v>
          </cell>
          <cell r="H168">
            <v>11953.19</v>
          </cell>
          <cell r="I168">
            <v>11896.39</v>
          </cell>
          <cell r="J168">
            <v>56.8</v>
          </cell>
          <cell r="K168">
            <v>0</v>
          </cell>
          <cell r="L168">
            <v>0</v>
          </cell>
        </row>
        <row r="169">
          <cell r="A169">
            <v>2</v>
          </cell>
          <cell r="B169">
            <v>0</v>
          </cell>
          <cell r="C169">
            <v>905</v>
          </cell>
          <cell r="D169" t="str">
            <v xml:space="preserve">  </v>
          </cell>
          <cell r="E169" t="str">
            <v xml:space="preserve">    </v>
          </cell>
          <cell r="F169" t="str">
            <v xml:space="preserve">   </v>
          </cell>
          <cell r="G169">
            <v>20905</v>
          </cell>
          <cell r="H169">
            <v>184510.97</v>
          </cell>
          <cell r="I169">
            <v>178726.62</v>
          </cell>
          <cell r="J169">
            <v>418.22</v>
          </cell>
          <cell r="K169">
            <v>5366.13</v>
          </cell>
          <cell r="L169">
            <v>0</v>
          </cell>
        </row>
        <row r="170">
          <cell r="A170">
            <v>1</v>
          </cell>
          <cell r="B170">
            <v>0</v>
          </cell>
          <cell r="C170">
            <v>909</v>
          </cell>
          <cell r="D170" t="str">
            <v xml:space="preserve">  </v>
          </cell>
          <cell r="E170" t="str">
            <v xml:space="preserve">    </v>
          </cell>
          <cell r="F170" t="str">
            <v xml:space="preserve">   </v>
          </cell>
          <cell r="G170">
            <v>10909</v>
          </cell>
          <cell r="H170">
            <v>51784.71</v>
          </cell>
          <cell r="I170">
            <v>51752.15</v>
          </cell>
          <cell r="J170">
            <v>32.56</v>
          </cell>
          <cell r="K170">
            <v>0</v>
          </cell>
          <cell r="L170">
            <v>0</v>
          </cell>
        </row>
        <row r="171">
          <cell r="A171">
            <v>2</v>
          </cell>
          <cell r="B171">
            <v>0</v>
          </cell>
          <cell r="C171">
            <v>909</v>
          </cell>
          <cell r="D171" t="str">
            <v xml:space="preserve">  </v>
          </cell>
          <cell r="E171" t="str">
            <v xml:space="preserve">    </v>
          </cell>
          <cell r="F171" t="str">
            <v xml:space="preserve">   </v>
          </cell>
          <cell r="G171">
            <v>20909</v>
          </cell>
          <cell r="H171">
            <v>102786.61</v>
          </cell>
          <cell r="I171">
            <v>100472.82</v>
          </cell>
          <cell r="J171">
            <v>2183.5500000000002</v>
          </cell>
          <cell r="K171">
            <v>130.24</v>
          </cell>
          <cell r="L171">
            <v>0</v>
          </cell>
        </row>
        <row r="172">
          <cell r="A172">
            <v>1</v>
          </cell>
          <cell r="B172">
            <v>0</v>
          </cell>
          <cell r="C172">
            <v>910</v>
          </cell>
          <cell r="D172" t="str">
            <v xml:space="preserve">  </v>
          </cell>
          <cell r="E172" t="str">
            <v xml:space="preserve">    </v>
          </cell>
          <cell r="F172" t="str">
            <v xml:space="preserve">   </v>
          </cell>
          <cell r="G172">
            <v>10910</v>
          </cell>
          <cell r="H172">
            <v>448.72</v>
          </cell>
          <cell r="I172">
            <v>448.72</v>
          </cell>
          <cell r="J172">
            <v>0</v>
          </cell>
          <cell r="K172">
            <v>0</v>
          </cell>
          <cell r="L172">
            <v>0</v>
          </cell>
        </row>
        <row r="173">
          <cell r="A173">
            <v>2</v>
          </cell>
          <cell r="B173">
            <v>0</v>
          </cell>
          <cell r="C173">
            <v>910</v>
          </cell>
          <cell r="D173" t="str">
            <v xml:space="preserve">  </v>
          </cell>
          <cell r="E173" t="str">
            <v xml:space="preserve">    </v>
          </cell>
          <cell r="F173" t="str">
            <v xml:space="preserve">   </v>
          </cell>
          <cell r="G173">
            <v>20910</v>
          </cell>
          <cell r="H173">
            <v>2224.14</v>
          </cell>
          <cell r="I173">
            <v>2224.14</v>
          </cell>
          <cell r="J173">
            <v>0</v>
          </cell>
          <cell r="K173">
            <v>0</v>
          </cell>
          <cell r="L173">
            <v>0</v>
          </cell>
        </row>
        <row r="174">
          <cell r="A174">
            <v>1</v>
          </cell>
          <cell r="B174">
            <v>0</v>
          </cell>
          <cell r="C174">
            <v>912</v>
          </cell>
          <cell r="D174" t="str">
            <v xml:space="preserve">  </v>
          </cell>
          <cell r="E174" t="str">
            <v xml:space="preserve">    </v>
          </cell>
          <cell r="F174" t="str">
            <v xml:space="preserve">   </v>
          </cell>
          <cell r="G174">
            <v>10912</v>
          </cell>
          <cell r="H174">
            <v>40528.629999999997</v>
          </cell>
          <cell r="I174">
            <v>37500.53</v>
          </cell>
          <cell r="J174">
            <v>195.9</v>
          </cell>
          <cell r="K174">
            <v>2832.2</v>
          </cell>
          <cell r="L174">
            <v>0</v>
          </cell>
        </row>
        <row r="175">
          <cell r="A175">
            <v>2</v>
          </cell>
          <cell r="B175">
            <v>0</v>
          </cell>
          <cell r="C175">
            <v>912</v>
          </cell>
          <cell r="D175" t="str">
            <v xml:space="preserve">  </v>
          </cell>
          <cell r="E175" t="str">
            <v xml:space="preserve">    </v>
          </cell>
          <cell r="F175" t="str">
            <v xml:space="preserve">   </v>
          </cell>
          <cell r="G175">
            <v>20912</v>
          </cell>
          <cell r="H175">
            <v>602539.47</v>
          </cell>
          <cell r="I175">
            <v>559933.34</v>
          </cell>
          <cell r="J175">
            <v>9375.57</v>
          </cell>
          <cell r="K175">
            <v>33230.559999999998</v>
          </cell>
          <cell r="L175">
            <v>0</v>
          </cell>
        </row>
        <row r="176">
          <cell r="A176">
            <v>1</v>
          </cell>
          <cell r="B176">
            <v>0</v>
          </cell>
          <cell r="C176">
            <v>920</v>
          </cell>
          <cell r="D176" t="str">
            <v xml:space="preserve">  </v>
          </cell>
          <cell r="E176" t="str">
            <v xml:space="preserve">    </v>
          </cell>
          <cell r="F176" t="str">
            <v xml:space="preserve">   </v>
          </cell>
          <cell r="G176">
            <v>10920</v>
          </cell>
          <cell r="H176">
            <v>1618041.42</v>
          </cell>
          <cell r="I176">
            <v>1462034.67</v>
          </cell>
          <cell r="J176">
            <v>64764.2</v>
          </cell>
          <cell r="K176">
            <v>91242.55</v>
          </cell>
          <cell r="L176">
            <v>0</v>
          </cell>
        </row>
        <row r="177">
          <cell r="A177">
            <v>2</v>
          </cell>
          <cell r="B177">
            <v>0</v>
          </cell>
          <cell r="C177">
            <v>920</v>
          </cell>
          <cell r="D177" t="str">
            <v xml:space="preserve">  </v>
          </cell>
          <cell r="E177" t="str">
            <v xml:space="preserve">    </v>
          </cell>
          <cell r="F177" t="str">
            <v xml:space="preserve">   </v>
          </cell>
          <cell r="G177">
            <v>20920</v>
          </cell>
          <cell r="H177">
            <v>15232120.08</v>
          </cell>
          <cell r="I177">
            <v>14173044.779999999</v>
          </cell>
          <cell r="J177">
            <v>788981.59</v>
          </cell>
          <cell r="K177">
            <v>270093.71000000002</v>
          </cell>
          <cell r="L177">
            <v>0</v>
          </cell>
        </row>
        <row r="178">
          <cell r="A178">
            <v>1</v>
          </cell>
          <cell r="B178">
            <v>0</v>
          </cell>
          <cell r="C178">
            <v>921</v>
          </cell>
          <cell r="D178" t="str">
            <v xml:space="preserve">  </v>
          </cell>
          <cell r="E178" t="str">
            <v xml:space="preserve">    </v>
          </cell>
          <cell r="F178" t="str">
            <v xml:space="preserve">   </v>
          </cell>
          <cell r="G178">
            <v>10921</v>
          </cell>
          <cell r="H178">
            <v>1502677.15</v>
          </cell>
          <cell r="I178">
            <v>1418406.53</v>
          </cell>
          <cell r="J178">
            <v>64973.31</v>
          </cell>
          <cell r="K178">
            <v>19297.310000000001</v>
          </cell>
          <cell r="L178">
            <v>0</v>
          </cell>
        </row>
        <row r="179">
          <cell r="A179">
            <v>2</v>
          </cell>
          <cell r="B179">
            <v>0</v>
          </cell>
          <cell r="C179">
            <v>921</v>
          </cell>
          <cell r="D179" t="str">
            <v xml:space="preserve">  </v>
          </cell>
          <cell r="E179" t="str">
            <v xml:space="preserve">    </v>
          </cell>
          <cell r="F179" t="str">
            <v xml:space="preserve">   </v>
          </cell>
          <cell r="G179">
            <v>20921</v>
          </cell>
          <cell r="H179">
            <v>7402534.96</v>
          </cell>
          <cell r="I179">
            <v>6783316.8799999999</v>
          </cell>
          <cell r="J179">
            <v>427142.58</v>
          </cell>
          <cell r="K179">
            <v>192075.5</v>
          </cell>
          <cell r="L179">
            <v>0</v>
          </cell>
        </row>
        <row r="180">
          <cell r="A180">
            <v>1</v>
          </cell>
          <cell r="B180">
            <v>0</v>
          </cell>
          <cell r="C180">
            <v>922</v>
          </cell>
          <cell r="D180" t="str">
            <v xml:space="preserve">  </v>
          </cell>
          <cell r="E180" t="str">
            <v xml:space="preserve">    </v>
          </cell>
          <cell r="F180" t="str">
            <v xml:space="preserve">   </v>
          </cell>
          <cell r="G180">
            <v>10922</v>
          </cell>
          <cell r="H180">
            <v>-2129.0700000000002</v>
          </cell>
          <cell r="I180">
            <v>-2129.0700000000002</v>
          </cell>
          <cell r="J180">
            <v>0</v>
          </cell>
          <cell r="K180">
            <v>0</v>
          </cell>
          <cell r="L180">
            <v>0</v>
          </cell>
        </row>
        <row r="181">
          <cell r="A181">
            <v>2</v>
          </cell>
          <cell r="B181">
            <v>0</v>
          </cell>
          <cell r="C181">
            <v>922</v>
          </cell>
          <cell r="D181" t="str">
            <v xml:space="preserve">  </v>
          </cell>
          <cell r="E181" t="str">
            <v xml:space="preserve">    </v>
          </cell>
          <cell r="F181" t="str">
            <v xml:space="preserve">   </v>
          </cell>
          <cell r="G181">
            <v>20922</v>
          </cell>
          <cell r="H181">
            <v>-10170.540000000001</v>
          </cell>
          <cell r="I181">
            <v>-10170.540000000001</v>
          </cell>
          <cell r="J181">
            <v>0</v>
          </cell>
          <cell r="K181">
            <v>0</v>
          </cell>
          <cell r="L181">
            <v>0</v>
          </cell>
        </row>
        <row r="182">
          <cell r="A182">
            <v>1</v>
          </cell>
          <cell r="B182">
            <v>0</v>
          </cell>
          <cell r="C182">
            <v>923</v>
          </cell>
          <cell r="D182" t="str">
            <v xml:space="preserve">  </v>
          </cell>
          <cell r="E182" t="str">
            <v xml:space="preserve">    </v>
          </cell>
          <cell r="F182" t="str">
            <v xml:space="preserve">   </v>
          </cell>
          <cell r="G182">
            <v>10923</v>
          </cell>
          <cell r="H182">
            <v>1107229.8600000001</v>
          </cell>
          <cell r="I182">
            <v>1067173.3600000001</v>
          </cell>
          <cell r="J182">
            <v>36306.35</v>
          </cell>
          <cell r="K182">
            <v>3750.15</v>
          </cell>
          <cell r="L182">
            <v>0</v>
          </cell>
        </row>
        <row r="183">
          <cell r="A183">
            <v>2</v>
          </cell>
          <cell r="B183">
            <v>0</v>
          </cell>
          <cell r="C183">
            <v>923</v>
          </cell>
          <cell r="D183" t="str">
            <v xml:space="preserve">  </v>
          </cell>
          <cell r="E183" t="str">
            <v xml:space="preserve">    </v>
          </cell>
          <cell r="F183" t="str">
            <v xml:space="preserve">   </v>
          </cell>
          <cell r="G183">
            <v>20923</v>
          </cell>
          <cell r="H183">
            <v>9706432.9000000004</v>
          </cell>
          <cell r="I183">
            <v>9500252.1600000001</v>
          </cell>
          <cell r="J183">
            <v>149691.18</v>
          </cell>
          <cell r="K183">
            <v>56489.56</v>
          </cell>
          <cell r="L183">
            <v>0</v>
          </cell>
        </row>
        <row r="184">
          <cell r="A184">
            <v>1</v>
          </cell>
          <cell r="B184">
            <v>0</v>
          </cell>
          <cell r="C184">
            <v>924</v>
          </cell>
          <cell r="D184" t="str">
            <v xml:space="preserve">  </v>
          </cell>
          <cell r="E184" t="str">
            <v xml:space="preserve">    </v>
          </cell>
          <cell r="F184" t="str">
            <v xml:space="preserve">   </v>
          </cell>
          <cell r="G184">
            <v>10924</v>
          </cell>
          <cell r="H184">
            <v>52283.15</v>
          </cell>
          <cell r="I184">
            <v>52283.15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2</v>
          </cell>
          <cell r="B185">
            <v>0</v>
          </cell>
          <cell r="C185">
            <v>924</v>
          </cell>
          <cell r="D185" t="str">
            <v xml:space="preserve">  </v>
          </cell>
          <cell r="E185" t="str">
            <v xml:space="preserve">    </v>
          </cell>
          <cell r="F185" t="str">
            <v xml:space="preserve">   </v>
          </cell>
          <cell r="G185">
            <v>20924</v>
          </cell>
          <cell r="H185">
            <v>578990.85</v>
          </cell>
          <cell r="I185">
            <v>578990.85</v>
          </cell>
          <cell r="J185">
            <v>0</v>
          </cell>
          <cell r="K185">
            <v>0</v>
          </cell>
          <cell r="L185">
            <v>0</v>
          </cell>
        </row>
        <row r="186">
          <cell r="A186">
            <v>1</v>
          </cell>
          <cell r="B186">
            <v>0</v>
          </cell>
          <cell r="C186">
            <v>925</v>
          </cell>
          <cell r="D186" t="str">
            <v xml:space="preserve">  </v>
          </cell>
          <cell r="E186" t="str">
            <v xml:space="preserve">    </v>
          </cell>
          <cell r="F186" t="str">
            <v xml:space="preserve">   </v>
          </cell>
          <cell r="G186">
            <v>10925</v>
          </cell>
          <cell r="H186">
            <v>166896.60999999999</v>
          </cell>
          <cell r="I186">
            <v>165106.72</v>
          </cell>
          <cell r="J186">
            <v>542.29</v>
          </cell>
          <cell r="K186">
            <v>1247.5999999999999</v>
          </cell>
          <cell r="L186">
            <v>0</v>
          </cell>
        </row>
        <row r="187">
          <cell r="A187">
            <v>2</v>
          </cell>
          <cell r="B187">
            <v>0</v>
          </cell>
          <cell r="C187">
            <v>925</v>
          </cell>
          <cell r="D187" t="str">
            <v xml:space="preserve">  </v>
          </cell>
          <cell r="E187" t="str">
            <v xml:space="preserve">    </v>
          </cell>
          <cell r="F187" t="str">
            <v xml:space="preserve">   </v>
          </cell>
          <cell r="G187">
            <v>20925</v>
          </cell>
          <cell r="H187">
            <v>1498278.69</v>
          </cell>
          <cell r="I187">
            <v>1473350.44</v>
          </cell>
          <cell r="J187">
            <v>12824.81</v>
          </cell>
          <cell r="K187">
            <v>12103.44</v>
          </cell>
          <cell r="L187">
            <v>0</v>
          </cell>
        </row>
        <row r="188">
          <cell r="A188">
            <v>1</v>
          </cell>
          <cell r="B188">
            <v>0</v>
          </cell>
          <cell r="C188">
            <v>926</v>
          </cell>
          <cell r="D188" t="str">
            <v xml:space="preserve">  </v>
          </cell>
          <cell r="E188" t="str">
            <v xml:space="preserve">    </v>
          </cell>
          <cell r="F188" t="str">
            <v xml:space="preserve">   </v>
          </cell>
          <cell r="G188">
            <v>10926</v>
          </cell>
          <cell r="H188">
            <v>290436.77</v>
          </cell>
          <cell r="I188">
            <v>219140.71</v>
          </cell>
          <cell r="J188">
            <v>49025.99</v>
          </cell>
          <cell r="K188">
            <v>22270.07</v>
          </cell>
          <cell r="L188">
            <v>0</v>
          </cell>
        </row>
        <row r="189">
          <cell r="A189">
            <v>2</v>
          </cell>
          <cell r="B189">
            <v>0</v>
          </cell>
          <cell r="C189">
            <v>926</v>
          </cell>
          <cell r="D189" t="str">
            <v xml:space="preserve">  </v>
          </cell>
          <cell r="E189" t="str">
            <v xml:space="preserve">    </v>
          </cell>
          <cell r="F189" t="str">
            <v xml:space="preserve">   </v>
          </cell>
          <cell r="G189">
            <v>20926</v>
          </cell>
          <cell r="H189">
            <v>2801947.01</v>
          </cell>
          <cell r="I189">
            <v>1927919.85</v>
          </cell>
          <cell r="J189">
            <v>645971.85</v>
          </cell>
          <cell r="K189">
            <v>228055.31</v>
          </cell>
          <cell r="L189">
            <v>0</v>
          </cell>
        </row>
        <row r="190">
          <cell r="A190">
            <v>1</v>
          </cell>
          <cell r="B190">
            <v>0</v>
          </cell>
          <cell r="C190">
            <v>927</v>
          </cell>
          <cell r="D190" t="str">
            <v xml:space="preserve">  </v>
          </cell>
          <cell r="E190" t="str">
            <v xml:space="preserve">    </v>
          </cell>
          <cell r="F190" t="str">
            <v xml:space="preserve">   </v>
          </cell>
          <cell r="G190">
            <v>10927</v>
          </cell>
          <cell r="H190">
            <v>111036.4</v>
          </cell>
          <cell r="I190">
            <v>0</v>
          </cell>
          <cell r="J190">
            <v>14537.05</v>
          </cell>
          <cell r="K190">
            <v>96499.35</v>
          </cell>
          <cell r="L190">
            <v>0</v>
          </cell>
        </row>
        <row r="191">
          <cell r="A191">
            <v>2</v>
          </cell>
          <cell r="B191">
            <v>0</v>
          </cell>
          <cell r="C191">
            <v>927</v>
          </cell>
          <cell r="D191" t="str">
            <v xml:space="preserve">  </v>
          </cell>
          <cell r="E191" t="str">
            <v xml:space="preserve">    </v>
          </cell>
          <cell r="F191" t="str">
            <v xml:space="preserve">   </v>
          </cell>
          <cell r="G191">
            <v>20927</v>
          </cell>
          <cell r="H191">
            <v>1152534.29</v>
          </cell>
          <cell r="I191">
            <v>0</v>
          </cell>
          <cell r="J191">
            <v>160657.82999999999</v>
          </cell>
          <cell r="K191">
            <v>991876.46</v>
          </cell>
          <cell r="L191">
            <v>0</v>
          </cell>
        </row>
        <row r="192">
          <cell r="A192">
            <v>1</v>
          </cell>
          <cell r="B192">
            <v>0</v>
          </cell>
          <cell r="C192">
            <v>930</v>
          </cell>
          <cell r="D192" t="str">
            <v xml:space="preserve">  </v>
          </cell>
          <cell r="E192" t="str">
            <v xml:space="preserve">    </v>
          </cell>
          <cell r="F192" t="str">
            <v xml:space="preserve">   </v>
          </cell>
          <cell r="G192">
            <v>10930</v>
          </cell>
          <cell r="H192">
            <v>285621.86</v>
          </cell>
          <cell r="I192">
            <v>217116.11</v>
          </cell>
          <cell r="J192">
            <v>40596.79</v>
          </cell>
          <cell r="K192">
            <v>27908.959999999999</v>
          </cell>
          <cell r="L192">
            <v>0</v>
          </cell>
        </row>
        <row r="193">
          <cell r="A193">
            <v>2</v>
          </cell>
          <cell r="B193">
            <v>0</v>
          </cell>
          <cell r="C193">
            <v>930</v>
          </cell>
          <cell r="D193" t="str">
            <v xml:space="preserve">  </v>
          </cell>
          <cell r="E193" t="str">
            <v xml:space="preserve">    </v>
          </cell>
          <cell r="F193" t="str">
            <v xml:space="preserve">   </v>
          </cell>
          <cell r="G193">
            <v>20930</v>
          </cell>
          <cell r="H193">
            <v>3210890.32</v>
          </cell>
          <cell r="I193">
            <v>2594464.9500000002</v>
          </cell>
          <cell r="J193">
            <v>437931.91</v>
          </cell>
          <cell r="K193">
            <v>178493.46</v>
          </cell>
          <cell r="L193">
            <v>0</v>
          </cell>
        </row>
        <row r="194">
          <cell r="A194">
            <v>1</v>
          </cell>
          <cell r="B194">
            <v>0</v>
          </cell>
          <cell r="C194">
            <v>931</v>
          </cell>
          <cell r="D194" t="str">
            <v xml:space="preserve">  </v>
          </cell>
          <cell r="E194" t="str">
            <v xml:space="preserve">    </v>
          </cell>
          <cell r="F194" t="str">
            <v xml:space="preserve">   </v>
          </cell>
          <cell r="G194">
            <v>10931</v>
          </cell>
          <cell r="H194">
            <v>453816.18</v>
          </cell>
          <cell r="I194">
            <v>451595.56</v>
          </cell>
          <cell r="J194">
            <v>799.25</v>
          </cell>
          <cell r="K194">
            <v>1421.37</v>
          </cell>
          <cell r="L194">
            <v>0</v>
          </cell>
        </row>
        <row r="195">
          <cell r="A195">
            <v>2</v>
          </cell>
          <cell r="B195">
            <v>0</v>
          </cell>
          <cell r="C195">
            <v>931</v>
          </cell>
          <cell r="D195" t="str">
            <v xml:space="preserve">  </v>
          </cell>
          <cell r="E195" t="str">
            <v xml:space="preserve">    </v>
          </cell>
          <cell r="F195" t="str">
            <v xml:space="preserve">   </v>
          </cell>
          <cell r="G195">
            <v>20931</v>
          </cell>
          <cell r="H195">
            <v>4653385.6900000004</v>
          </cell>
          <cell r="I195">
            <v>4617664.38</v>
          </cell>
          <cell r="J195">
            <v>28270.67</v>
          </cell>
          <cell r="K195">
            <v>7450.64</v>
          </cell>
          <cell r="L195">
            <v>0</v>
          </cell>
        </row>
        <row r="196">
          <cell r="A196">
            <v>1</v>
          </cell>
          <cell r="B196">
            <v>0</v>
          </cell>
          <cell r="C196">
            <v>935</v>
          </cell>
          <cell r="D196" t="str">
            <v xml:space="preserve">  </v>
          </cell>
          <cell r="E196" t="str">
            <v xml:space="preserve">    </v>
          </cell>
          <cell r="F196" t="str">
            <v xml:space="preserve">   </v>
          </cell>
          <cell r="G196">
            <v>10935</v>
          </cell>
          <cell r="H196">
            <v>344126.05</v>
          </cell>
          <cell r="I196">
            <v>276813.62</v>
          </cell>
          <cell r="J196">
            <v>40876.959999999999</v>
          </cell>
          <cell r="K196">
            <v>26435.47</v>
          </cell>
          <cell r="L196">
            <v>0</v>
          </cell>
        </row>
        <row r="197">
          <cell r="A197">
            <v>2</v>
          </cell>
          <cell r="B197">
            <v>0</v>
          </cell>
          <cell r="C197">
            <v>935</v>
          </cell>
          <cell r="D197" t="str">
            <v xml:space="preserve">  </v>
          </cell>
          <cell r="E197" t="str">
            <v xml:space="preserve">    </v>
          </cell>
          <cell r="F197" t="str">
            <v xml:space="preserve">   </v>
          </cell>
          <cell r="G197">
            <v>20935</v>
          </cell>
          <cell r="H197">
            <v>2733212.02</v>
          </cell>
          <cell r="I197">
            <v>1992644.91</v>
          </cell>
          <cell r="J197">
            <v>451419.54</v>
          </cell>
          <cell r="K197">
            <v>289147.57</v>
          </cell>
          <cell r="L197">
            <v>0</v>
          </cell>
        </row>
        <row r="198">
          <cell r="A198">
            <v>1</v>
          </cell>
          <cell r="B198">
            <v>1</v>
          </cell>
          <cell r="C198">
            <v>400</v>
          </cell>
          <cell r="D198" t="str">
            <v xml:space="preserve">  </v>
          </cell>
          <cell r="E198" t="str">
            <v xml:space="preserve">    </v>
          </cell>
          <cell r="F198" t="str">
            <v xml:space="preserve">   </v>
          </cell>
          <cell r="G198">
            <v>11400</v>
          </cell>
          <cell r="H198">
            <v>-3585251</v>
          </cell>
          <cell r="I198">
            <v>0</v>
          </cell>
          <cell r="J198">
            <v>-2623658</v>
          </cell>
          <cell r="K198">
            <v>-961593</v>
          </cell>
          <cell r="L198">
            <v>0</v>
          </cell>
        </row>
        <row r="199">
          <cell r="A199">
            <v>2</v>
          </cell>
          <cell r="B199">
            <v>1</v>
          </cell>
          <cell r="C199">
            <v>400</v>
          </cell>
          <cell r="D199" t="str">
            <v xml:space="preserve">  </v>
          </cell>
          <cell r="E199" t="str">
            <v xml:space="preserve">    </v>
          </cell>
          <cell r="F199" t="str">
            <v xml:space="preserve">   </v>
          </cell>
          <cell r="G199">
            <v>21400</v>
          </cell>
          <cell r="H199">
            <v>-1632787</v>
          </cell>
          <cell r="I199">
            <v>0</v>
          </cell>
          <cell r="J199">
            <v>-1286414</v>
          </cell>
          <cell r="K199">
            <v>-346373</v>
          </cell>
          <cell r="L199">
            <v>0</v>
          </cell>
        </row>
        <row r="200">
          <cell r="A200">
            <v>1</v>
          </cell>
          <cell r="B200">
            <v>1</v>
          </cell>
          <cell r="C200">
            <v>480</v>
          </cell>
          <cell r="D200" t="str">
            <v xml:space="preserve">  </v>
          </cell>
          <cell r="E200" t="str">
            <v xml:space="preserve">    </v>
          </cell>
          <cell r="F200" t="str">
            <v xml:space="preserve">   </v>
          </cell>
          <cell r="G200">
            <v>11480</v>
          </cell>
          <cell r="H200">
            <v>-7693050.5199999996</v>
          </cell>
          <cell r="I200">
            <v>0</v>
          </cell>
          <cell r="J200">
            <v>-5474848.9699999997</v>
          </cell>
          <cell r="K200">
            <v>-2218201.5499999998</v>
          </cell>
          <cell r="L200">
            <v>0</v>
          </cell>
        </row>
        <row r="201">
          <cell r="A201">
            <v>2</v>
          </cell>
          <cell r="B201">
            <v>1</v>
          </cell>
          <cell r="C201">
            <v>480</v>
          </cell>
          <cell r="D201" t="str">
            <v xml:space="preserve">  </v>
          </cell>
          <cell r="E201" t="str">
            <v xml:space="preserve">    </v>
          </cell>
          <cell r="F201" t="str">
            <v xml:space="preserve">   </v>
          </cell>
          <cell r="G201">
            <v>21480</v>
          </cell>
          <cell r="H201">
            <v>-55382749.409999996</v>
          </cell>
          <cell r="I201">
            <v>0</v>
          </cell>
          <cell r="J201">
            <v>-39328595.979999997</v>
          </cell>
          <cell r="K201">
            <v>-16054153.43</v>
          </cell>
          <cell r="L201">
            <v>0</v>
          </cell>
        </row>
        <row r="202">
          <cell r="A202">
            <v>1</v>
          </cell>
          <cell r="B202">
            <v>1</v>
          </cell>
          <cell r="C202">
            <v>483</v>
          </cell>
          <cell r="D202" t="str">
            <v xml:space="preserve">  </v>
          </cell>
          <cell r="E202" t="str">
            <v xml:space="preserve">    </v>
          </cell>
          <cell r="F202" t="str">
            <v xml:space="preserve">   </v>
          </cell>
          <cell r="G202">
            <v>11483</v>
          </cell>
          <cell r="H202">
            <v>-849199.96</v>
          </cell>
          <cell r="I202">
            <v>-849199.96</v>
          </cell>
          <cell r="J202">
            <v>0</v>
          </cell>
          <cell r="K202">
            <v>0</v>
          </cell>
          <cell r="L202">
            <v>0</v>
          </cell>
        </row>
        <row r="203">
          <cell r="A203">
            <v>2</v>
          </cell>
          <cell r="B203">
            <v>1</v>
          </cell>
          <cell r="C203">
            <v>483</v>
          </cell>
          <cell r="D203" t="str">
            <v xml:space="preserve">  </v>
          </cell>
          <cell r="E203" t="str">
            <v xml:space="preserve">    </v>
          </cell>
          <cell r="F203" t="str">
            <v xml:space="preserve">   </v>
          </cell>
          <cell r="G203">
            <v>21483</v>
          </cell>
          <cell r="H203">
            <v>-14834972.5</v>
          </cell>
          <cell r="I203">
            <v>-14834972.5</v>
          </cell>
          <cell r="J203">
            <v>0</v>
          </cell>
          <cell r="K203">
            <v>0</v>
          </cell>
          <cell r="L203">
            <v>0</v>
          </cell>
        </row>
        <row r="204">
          <cell r="A204">
            <v>1</v>
          </cell>
          <cell r="B204">
            <v>1</v>
          </cell>
          <cell r="C204">
            <v>484</v>
          </cell>
          <cell r="D204" t="str">
            <v xml:space="preserve">  </v>
          </cell>
          <cell r="E204" t="str">
            <v xml:space="preserve">    </v>
          </cell>
          <cell r="F204" t="str">
            <v xml:space="preserve">   </v>
          </cell>
          <cell r="G204">
            <v>11484</v>
          </cell>
          <cell r="H204">
            <v>-807743.61</v>
          </cell>
          <cell r="I204">
            <v>-782416.84</v>
          </cell>
          <cell r="J204">
            <v>-23644.44</v>
          </cell>
          <cell r="K204">
            <v>-1682.33</v>
          </cell>
          <cell r="L204">
            <v>0</v>
          </cell>
        </row>
        <row r="205">
          <cell r="A205">
            <v>2</v>
          </cell>
          <cell r="B205">
            <v>1</v>
          </cell>
          <cell r="C205">
            <v>484</v>
          </cell>
          <cell r="D205" t="str">
            <v xml:space="preserve">  </v>
          </cell>
          <cell r="E205" t="str">
            <v xml:space="preserve">    </v>
          </cell>
          <cell r="F205" t="str">
            <v xml:space="preserve">   </v>
          </cell>
          <cell r="G205">
            <v>21484</v>
          </cell>
          <cell r="H205">
            <v>-5987370.7999999998</v>
          </cell>
          <cell r="I205">
            <v>-5769774.1799999997</v>
          </cell>
          <cell r="J205">
            <v>-204153.93</v>
          </cell>
          <cell r="K205">
            <v>-13442.69</v>
          </cell>
          <cell r="L205">
            <v>0</v>
          </cell>
        </row>
        <row r="206">
          <cell r="A206">
            <v>1</v>
          </cell>
          <cell r="B206">
            <v>1</v>
          </cell>
          <cell r="C206">
            <v>808</v>
          </cell>
          <cell r="D206" t="str">
            <v xml:space="preserve">  </v>
          </cell>
          <cell r="E206" t="str">
            <v xml:space="preserve">    </v>
          </cell>
          <cell r="F206" t="str">
            <v xml:space="preserve">   </v>
          </cell>
          <cell r="G206">
            <v>11808</v>
          </cell>
          <cell r="H206">
            <v>1246437.76</v>
          </cell>
          <cell r="I206">
            <v>1246437.76</v>
          </cell>
          <cell r="J206">
            <v>0</v>
          </cell>
          <cell r="K206">
            <v>0</v>
          </cell>
          <cell r="L206">
            <v>0</v>
          </cell>
        </row>
        <row r="207">
          <cell r="A207">
            <v>2</v>
          </cell>
          <cell r="B207">
            <v>1</v>
          </cell>
          <cell r="C207">
            <v>808</v>
          </cell>
          <cell r="D207" t="str">
            <v xml:space="preserve">  </v>
          </cell>
          <cell r="E207" t="str">
            <v xml:space="preserve">    </v>
          </cell>
          <cell r="F207" t="str">
            <v xml:space="preserve">   </v>
          </cell>
          <cell r="G207">
            <v>21808</v>
          </cell>
          <cell r="H207">
            <v>-1445155.65</v>
          </cell>
          <cell r="I207">
            <v>-1445155.65</v>
          </cell>
          <cell r="J207">
            <v>0</v>
          </cell>
          <cell r="K207">
            <v>0</v>
          </cell>
          <cell r="L207">
            <v>0</v>
          </cell>
        </row>
        <row r="208">
          <cell r="A208">
            <v>1</v>
          </cell>
          <cell r="B208">
            <v>1</v>
          </cell>
          <cell r="C208">
            <v>814</v>
          </cell>
          <cell r="D208" t="str">
            <v xml:space="preserve">  </v>
          </cell>
          <cell r="E208" t="str">
            <v xml:space="preserve">    </v>
          </cell>
          <cell r="F208" t="str">
            <v xml:space="preserve">   </v>
          </cell>
          <cell r="G208">
            <v>11814</v>
          </cell>
          <cell r="H208">
            <v>1729.62</v>
          </cell>
          <cell r="I208">
            <v>1729.62</v>
          </cell>
          <cell r="J208">
            <v>0</v>
          </cell>
          <cell r="K208">
            <v>0</v>
          </cell>
          <cell r="L208">
            <v>0</v>
          </cell>
        </row>
        <row r="209">
          <cell r="A209">
            <v>2</v>
          </cell>
          <cell r="B209">
            <v>1</v>
          </cell>
          <cell r="C209">
            <v>814</v>
          </cell>
          <cell r="D209" t="str">
            <v xml:space="preserve">  </v>
          </cell>
          <cell r="E209" t="str">
            <v xml:space="preserve">    </v>
          </cell>
          <cell r="F209" t="str">
            <v xml:space="preserve">   </v>
          </cell>
          <cell r="G209">
            <v>21814</v>
          </cell>
          <cell r="H209">
            <v>87762.14</v>
          </cell>
          <cell r="I209">
            <v>87762.14</v>
          </cell>
          <cell r="J209">
            <v>0</v>
          </cell>
          <cell r="K209">
            <v>0</v>
          </cell>
          <cell r="L209">
            <v>0</v>
          </cell>
        </row>
        <row r="210">
          <cell r="A210">
            <v>1</v>
          </cell>
          <cell r="B210">
            <v>1</v>
          </cell>
          <cell r="C210">
            <v>815</v>
          </cell>
          <cell r="D210" t="str">
            <v xml:space="preserve">  </v>
          </cell>
          <cell r="E210" t="str">
            <v xml:space="preserve">    </v>
          </cell>
          <cell r="F210" t="str">
            <v xml:space="preserve">   </v>
          </cell>
          <cell r="G210">
            <v>11815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A211">
            <v>2</v>
          </cell>
          <cell r="B211">
            <v>1</v>
          </cell>
          <cell r="C211">
            <v>815</v>
          </cell>
          <cell r="D211" t="str">
            <v xml:space="preserve">  </v>
          </cell>
          <cell r="E211" t="str">
            <v xml:space="preserve">    </v>
          </cell>
          <cell r="F211" t="str">
            <v xml:space="preserve">   </v>
          </cell>
          <cell r="G211">
            <v>21815</v>
          </cell>
          <cell r="H211">
            <v>312.66000000000003</v>
          </cell>
          <cell r="I211">
            <v>312.66000000000003</v>
          </cell>
          <cell r="J211">
            <v>0</v>
          </cell>
          <cell r="K211">
            <v>0</v>
          </cell>
          <cell r="L211">
            <v>0</v>
          </cell>
        </row>
        <row r="212">
          <cell r="A212">
            <v>1</v>
          </cell>
          <cell r="B212">
            <v>1</v>
          </cell>
          <cell r="C212">
            <v>816</v>
          </cell>
          <cell r="D212" t="str">
            <v xml:space="preserve">  </v>
          </cell>
          <cell r="E212" t="str">
            <v xml:space="preserve">    </v>
          </cell>
          <cell r="F212" t="str">
            <v xml:space="preserve">   </v>
          </cell>
          <cell r="G212">
            <v>11816</v>
          </cell>
          <cell r="H212">
            <v>3415.74</v>
          </cell>
          <cell r="I212">
            <v>3415.74</v>
          </cell>
          <cell r="J212">
            <v>0</v>
          </cell>
          <cell r="K212">
            <v>0</v>
          </cell>
          <cell r="L212">
            <v>0</v>
          </cell>
        </row>
        <row r="213">
          <cell r="A213">
            <v>2</v>
          </cell>
          <cell r="B213">
            <v>1</v>
          </cell>
          <cell r="C213">
            <v>816</v>
          </cell>
          <cell r="D213" t="str">
            <v xml:space="preserve">  </v>
          </cell>
          <cell r="E213" t="str">
            <v xml:space="preserve">    </v>
          </cell>
          <cell r="F213" t="str">
            <v xml:space="preserve">   </v>
          </cell>
          <cell r="G213">
            <v>21816</v>
          </cell>
          <cell r="H213">
            <v>32100.85</v>
          </cell>
          <cell r="I213">
            <v>32100.85</v>
          </cell>
          <cell r="J213">
            <v>0</v>
          </cell>
          <cell r="K213">
            <v>0</v>
          </cell>
          <cell r="L213">
            <v>0</v>
          </cell>
        </row>
        <row r="214">
          <cell r="A214">
            <v>1</v>
          </cell>
          <cell r="B214">
            <v>1</v>
          </cell>
          <cell r="C214">
            <v>817</v>
          </cell>
          <cell r="D214" t="str">
            <v xml:space="preserve">  </v>
          </cell>
          <cell r="E214" t="str">
            <v xml:space="preserve">    </v>
          </cell>
          <cell r="F214" t="str">
            <v xml:space="preserve">   </v>
          </cell>
          <cell r="G214">
            <v>11817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A215">
            <v>2</v>
          </cell>
          <cell r="B215">
            <v>1</v>
          </cell>
          <cell r="C215">
            <v>817</v>
          </cell>
          <cell r="D215" t="str">
            <v xml:space="preserve">  </v>
          </cell>
          <cell r="E215" t="str">
            <v xml:space="preserve">    </v>
          </cell>
          <cell r="F215" t="str">
            <v xml:space="preserve">   </v>
          </cell>
          <cell r="G215">
            <v>21817</v>
          </cell>
          <cell r="H215">
            <v>1159.18</v>
          </cell>
          <cell r="I215">
            <v>1159.18</v>
          </cell>
          <cell r="J215">
            <v>0</v>
          </cell>
          <cell r="K215">
            <v>0</v>
          </cell>
          <cell r="L215">
            <v>0</v>
          </cell>
        </row>
        <row r="216">
          <cell r="A216">
            <v>1</v>
          </cell>
          <cell r="B216">
            <v>1</v>
          </cell>
          <cell r="C216">
            <v>818</v>
          </cell>
          <cell r="D216" t="str">
            <v xml:space="preserve">  </v>
          </cell>
          <cell r="E216" t="str">
            <v xml:space="preserve">    </v>
          </cell>
          <cell r="F216" t="str">
            <v xml:space="preserve">   </v>
          </cell>
          <cell r="G216">
            <v>11818</v>
          </cell>
          <cell r="H216">
            <v>7182.6</v>
          </cell>
          <cell r="I216">
            <v>7182.6</v>
          </cell>
          <cell r="J216">
            <v>0</v>
          </cell>
          <cell r="K216">
            <v>0</v>
          </cell>
          <cell r="L216">
            <v>0</v>
          </cell>
        </row>
        <row r="217">
          <cell r="A217">
            <v>2</v>
          </cell>
          <cell r="B217">
            <v>1</v>
          </cell>
          <cell r="C217">
            <v>818</v>
          </cell>
          <cell r="D217" t="str">
            <v xml:space="preserve">  </v>
          </cell>
          <cell r="E217" t="str">
            <v xml:space="preserve">    </v>
          </cell>
          <cell r="F217" t="str">
            <v xml:space="preserve">   </v>
          </cell>
          <cell r="G217">
            <v>21818</v>
          </cell>
          <cell r="H217">
            <v>64960.43</v>
          </cell>
          <cell r="I217">
            <v>64960.43</v>
          </cell>
          <cell r="J217">
            <v>0</v>
          </cell>
          <cell r="K217">
            <v>0</v>
          </cell>
          <cell r="L217">
            <v>0</v>
          </cell>
        </row>
        <row r="218">
          <cell r="A218">
            <v>1</v>
          </cell>
          <cell r="B218">
            <v>1</v>
          </cell>
          <cell r="C218">
            <v>819</v>
          </cell>
          <cell r="D218" t="str">
            <v xml:space="preserve">  </v>
          </cell>
          <cell r="E218" t="str">
            <v xml:space="preserve">    </v>
          </cell>
          <cell r="F218" t="str">
            <v xml:space="preserve">   </v>
          </cell>
          <cell r="G218">
            <v>11819</v>
          </cell>
          <cell r="H218">
            <v>442.93</v>
          </cell>
          <cell r="I218">
            <v>442.93</v>
          </cell>
          <cell r="J218">
            <v>0</v>
          </cell>
          <cell r="K218">
            <v>0</v>
          </cell>
          <cell r="L218">
            <v>0</v>
          </cell>
        </row>
        <row r="219">
          <cell r="A219">
            <v>2</v>
          </cell>
          <cell r="B219">
            <v>1</v>
          </cell>
          <cell r="C219">
            <v>819</v>
          </cell>
          <cell r="D219" t="str">
            <v xml:space="preserve">  </v>
          </cell>
          <cell r="E219" t="str">
            <v xml:space="preserve">    </v>
          </cell>
          <cell r="F219" t="str">
            <v xml:space="preserve">   </v>
          </cell>
          <cell r="G219">
            <v>21819</v>
          </cell>
          <cell r="H219">
            <v>6123.74</v>
          </cell>
          <cell r="I219">
            <v>6123.74</v>
          </cell>
          <cell r="J219">
            <v>0</v>
          </cell>
          <cell r="K219">
            <v>0</v>
          </cell>
          <cell r="L219">
            <v>0</v>
          </cell>
        </row>
        <row r="220">
          <cell r="A220">
            <v>1</v>
          </cell>
          <cell r="B220">
            <v>1</v>
          </cell>
          <cell r="C220">
            <v>820</v>
          </cell>
          <cell r="D220" t="str">
            <v xml:space="preserve">  </v>
          </cell>
          <cell r="E220" t="str">
            <v xml:space="preserve">    </v>
          </cell>
          <cell r="F220" t="str">
            <v xml:space="preserve">   </v>
          </cell>
          <cell r="G220">
            <v>11820</v>
          </cell>
          <cell r="H220">
            <v>2425.87</v>
          </cell>
          <cell r="I220">
            <v>2425.87</v>
          </cell>
          <cell r="J220">
            <v>0</v>
          </cell>
          <cell r="K220">
            <v>0</v>
          </cell>
          <cell r="L220">
            <v>0</v>
          </cell>
        </row>
        <row r="221">
          <cell r="A221">
            <v>2</v>
          </cell>
          <cell r="B221">
            <v>1</v>
          </cell>
          <cell r="C221">
            <v>820</v>
          </cell>
          <cell r="D221" t="str">
            <v xml:space="preserve">  </v>
          </cell>
          <cell r="E221" t="str">
            <v xml:space="preserve">    </v>
          </cell>
          <cell r="F221" t="str">
            <v xml:space="preserve">   </v>
          </cell>
          <cell r="G221">
            <v>21820</v>
          </cell>
          <cell r="H221">
            <v>24811.69</v>
          </cell>
          <cell r="I221">
            <v>24811.69</v>
          </cell>
          <cell r="J221">
            <v>0</v>
          </cell>
          <cell r="K221">
            <v>0</v>
          </cell>
          <cell r="L221">
            <v>0</v>
          </cell>
        </row>
        <row r="222">
          <cell r="A222">
            <v>1</v>
          </cell>
          <cell r="B222">
            <v>1</v>
          </cell>
          <cell r="C222">
            <v>821</v>
          </cell>
          <cell r="D222" t="str">
            <v xml:space="preserve">  </v>
          </cell>
          <cell r="E222" t="str">
            <v xml:space="preserve">    </v>
          </cell>
          <cell r="F222" t="str">
            <v xml:space="preserve">   </v>
          </cell>
          <cell r="G222">
            <v>11821</v>
          </cell>
          <cell r="H222">
            <v>860.79</v>
          </cell>
          <cell r="I222">
            <v>860.79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2</v>
          </cell>
          <cell r="B223">
            <v>1</v>
          </cell>
          <cell r="C223">
            <v>821</v>
          </cell>
          <cell r="D223" t="str">
            <v xml:space="preserve">  </v>
          </cell>
          <cell r="E223" t="str">
            <v xml:space="preserve">    </v>
          </cell>
          <cell r="F223" t="str">
            <v xml:space="preserve">   </v>
          </cell>
          <cell r="G223">
            <v>21821</v>
          </cell>
          <cell r="H223">
            <v>6906.25</v>
          </cell>
          <cell r="I223">
            <v>6906.25</v>
          </cell>
          <cell r="J223">
            <v>0</v>
          </cell>
          <cell r="K223">
            <v>0</v>
          </cell>
          <cell r="L223">
            <v>0</v>
          </cell>
        </row>
        <row r="224">
          <cell r="A224">
            <v>1</v>
          </cell>
          <cell r="B224">
            <v>1</v>
          </cell>
          <cell r="C224">
            <v>824</v>
          </cell>
          <cell r="D224" t="str">
            <v xml:space="preserve">  </v>
          </cell>
          <cell r="E224" t="str">
            <v xml:space="preserve">    </v>
          </cell>
          <cell r="F224" t="str">
            <v xml:space="preserve">   </v>
          </cell>
          <cell r="G224">
            <v>11824</v>
          </cell>
          <cell r="H224">
            <v>1398.39</v>
          </cell>
          <cell r="I224">
            <v>1398.39</v>
          </cell>
          <cell r="J224">
            <v>0</v>
          </cell>
          <cell r="K224">
            <v>0</v>
          </cell>
          <cell r="L224">
            <v>0</v>
          </cell>
        </row>
        <row r="225">
          <cell r="A225">
            <v>2</v>
          </cell>
          <cell r="B225">
            <v>1</v>
          </cell>
          <cell r="C225">
            <v>824</v>
          </cell>
          <cell r="D225" t="str">
            <v xml:space="preserve">  </v>
          </cell>
          <cell r="E225" t="str">
            <v xml:space="preserve">    </v>
          </cell>
          <cell r="F225" t="str">
            <v xml:space="preserve">   </v>
          </cell>
          <cell r="G225">
            <v>21824</v>
          </cell>
          <cell r="H225">
            <v>20034.689999999999</v>
          </cell>
          <cell r="I225">
            <v>20034.689999999999</v>
          </cell>
          <cell r="J225">
            <v>0</v>
          </cell>
          <cell r="K225">
            <v>0</v>
          </cell>
          <cell r="L225">
            <v>0</v>
          </cell>
        </row>
        <row r="226">
          <cell r="A226">
            <v>1</v>
          </cell>
          <cell r="B226">
            <v>1</v>
          </cell>
          <cell r="C226">
            <v>825</v>
          </cell>
          <cell r="D226" t="str">
            <v xml:space="preserve">  </v>
          </cell>
          <cell r="E226" t="str">
            <v xml:space="preserve">    </v>
          </cell>
          <cell r="F226" t="str">
            <v xml:space="preserve">   </v>
          </cell>
          <cell r="G226">
            <v>11825</v>
          </cell>
          <cell r="H226">
            <v>26.13</v>
          </cell>
          <cell r="I226">
            <v>26.13</v>
          </cell>
          <cell r="J226">
            <v>0</v>
          </cell>
          <cell r="K226">
            <v>0</v>
          </cell>
          <cell r="L226">
            <v>0</v>
          </cell>
        </row>
        <row r="227">
          <cell r="A227">
            <v>2</v>
          </cell>
          <cell r="B227">
            <v>1</v>
          </cell>
          <cell r="C227">
            <v>825</v>
          </cell>
          <cell r="D227" t="str">
            <v xml:space="preserve">  </v>
          </cell>
          <cell r="E227" t="str">
            <v xml:space="preserve">    </v>
          </cell>
          <cell r="F227" t="str">
            <v xml:space="preserve">   </v>
          </cell>
          <cell r="G227">
            <v>21825</v>
          </cell>
          <cell r="H227">
            <v>42062.37</v>
          </cell>
          <cell r="I227">
            <v>42062.37</v>
          </cell>
          <cell r="J227">
            <v>0</v>
          </cell>
          <cell r="K227">
            <v>0</v>
          </cell>
          <cell r="L227">
            <v>0</v>
          </cell>
        </row>
        <row r="228">
          <cell r="A228">
            <v>1</v>
          </cell>
          <cell r="B228">
            <v>1</v>
          </cell>
          <cell r="C228">
            <v>826</v>
          </cell>
          <cell r="D228" t="str">
            <v xml:space="preserve">  </v>
          </cell>
          <cell r="E228" t="str">
            <v xml:space="preserve">    </v>
          </cell>
          <cell r="F228" t="str">
            <v xml:space="preserve">   </v>
          </cell>
          <cell r="G228">
            <v>11826</v>
          </cell>
          <cell r="H228">
            <v>-106.66</v>
          </cell>
          <cell r="I228">
            <v>-106.66</v>
          </cell>
          <cell r="J228">
            <v>0</v>
          </cell>
          <cell r="K228">
            <v>0</v>
          </cell>
          <cell r="L228">
            <v>0</v>
          </cell>
        </row>
        <row r="229">
          <cell r="A229">
            <v>2</v>
          </cell>
          <cell r="B229">
            <v>1</v>
          </cell>
          <cell r="C229">
            <v>826</v>
          </cell>
          <cell r="D229" t="str">
            <v xml:space="preserve">  </v>
          </cell>
          <cell r="E229" t="str">
            <v xml:space="preserve">    </v>
          </cell>
          <cell r="F229" t="str">
            <v xml:space="preserve">   </v>
          </cell>
          <cell r="G229">
            <v>21826</v>
          </cell>
          <cell r="H229">
            <v>-2489.48</v>
          </cell>
          <cell r="I229">
            <v>-2489.48</v>
          </cell>
          <cell r="J229">
            <v>0</v>
          </cell>
          <cell r="K229">
            <v>0</v>
          </cell>
          <cell r="L229">
            <v>0</v>
          </cell>
        </row>
        <row r="230">
          <cell r="A230">
            <v>1</v>
          </cell>
          <cell r="B230">
            <v>1</v>
          </cell>
          <cell r="C230">
            <v>830</v>
          </cell>
          <cell r="D230" t="str">
            <v xml:space="preserve">  </v>
          </cell>
          <cell r="E230" t="str">
            <v xml:space="preserve">    </v>
          </cell>
          <cell r="F230" t="str">
            <v xml:space="preserve">   </v>
          </cell>
          <cell r="G230">
            <v>11830</v>
          </cell>
          <cell r="H230">
            <v>167.63</v>
          </cell>
          <cell r="I230">
            <v>167.63</v>
          </cell>
          <cell r="J230">
            <v>0</v>
          </cell>
          <cell r="K230">
            <v>0</v>
          </cell>
          <cell r="L230">
            <v>0</v>
          </cell>
        </row>
        <row r="231">
          <cell r="A231">
            <v>2</v>
          </cell>
          <cell r="B231">
            <v>1</v>
          </cell>
          <cell r="C231">
            <v>830</v>
          </cell>
          <cell r="D231" t="str">
            <v xml:space="preserve">  </v>
          </cell>
          <cell r="E231" t="str">
            <v xml:space="preserve">    </v>
          </cell>
          <cell r="F231" t="str">
            <v xml:space="preserve">   </v>
          </cell>
          <cell r="G231">
            <v>21830</v>
          </cell>
          <cell r="H231">
            <v>49444.6</v>
          </cell>
          <cell r="I231">
            <v>49444.6</v>
          </cell>
          <cell r="J231">
            <v>0</v>
          </cell>
          <cell r="K231">
            <v>0</v>
          </cell>
          <cell r="L231">
            <v>0</v>
          </cell>
        </row>
        <row r="232">
          <cell r="A232">
            <v>1</v>
          </cell>
          <cell r="B232">
            <v>1</v>
          </cell>
          <cell r="C232">
            <v>831</v>
          </cell>
          <cell r="D232" t="str">
            <v xml:space="preserve">  </v>
          </cell>
          <cell r="E232" t="str">
            <v xml:space="preserve">    </v>
          </cell>
          <cell r="F232" t="str">
            <v xml:space="preserve">   </v>
          </cell>
          <cell r="G232">
            <v>11831</v>
          </cell>
          <cell r="H232">
            <v>39.130000000000003</v>
          </cell>
          <cell r="I232">
            <v>39.130000000000003</v>
          </cell>
          <cell r="J232">
            <v>0</v>
          </cell>
          <cell r="K232">
            <v>0</v>
          </cell>
          <cell r="L232">
            <v>0</v>
          </cell>
        </row>
        <row r="233">
          <cell r="A233">
            <v>2</v>
          </cell>
          <cell r="B233">
            <v>1</v>
          </cell>
          <cell r="C233">
            <v>831</v>
          </cell>
          <cell r="D233" t="str">
            <v xml:space="preserve">  </v>
          </cell>
          <cell r="E233" t="str">
            <v xml:space="preserve">    </v>
          </cell>
          <cell r="F233" t="str">
            <v xml:space="preserve">   </v>
          </cell>
          <cell r="G233">
            <v>21831</v>
          </cell>
          <cell r="H233">
            <v>7710.93</v>
          </cell>
          <cell r="I233">
            <v>7710.93</v>
          </cell>
          <cell r="J233">
            <v>0</v>
          </cell>
          <cell r="K233">
            <v>0</v>
          </cell>
          <cell r="L233">
            <v>0</v>
          </cell>
        </row>
        <row r="234">
          <cell r="A234">
            <v>1</v>
          </cell>
          <cell r="B234">
            <v>1</v>
          </cell>
          <cell r="C234">
            <v>832</v>
          </cell>
          <cell r="D234" t="str">
            <v xml:space="preserve">  </v>
          </cell>
          <cell r="E234" t="str">
            <v xml:space="preserve">    </v>
          </cell>
          <cell r="F234" t="str">
            <v xml:space="preserve">   </v>
          </cell>
          <cell r="G234">
            <v>11832</v>
          </cell>
          <cell r="H234">
            <v>3100.8</v>
          </cell>
          <cell r="I234">
            <v>3100.8</v>
          </cell>
          <cell r="J234">
            <v>0</v>
          </cell>
          <cell r="K234">
            <v>0</v>
          </cell>
          <cell r="L234">
            <v>0</v>
          </cell>
        </row>
        <row r="235">
          <cell r="A235">
            <v>2</v>
          </cell>
          <cell r="B235">
            <v>1</v>
          </cell>
          <cell r="C235">
            <v>832</v>
          </cell>
          <cell r="D235" t="str">
            <v xml:space="preserve">  </v>
          </cell>
          <cell r="E235" t="str">
            <v xml:space="preserve">    </v>
          </cell>
          <cell r="F235" t="str">
            <v xml:space="preserve">   </v>
          </cell>
          <cell r="G235">
            <v>21832</v>
          </cell>
          <cell r="H235">
            <v>20776.46</v>
          </cell>
          <cell r="I235">
            <v>20776.46</v>
          </cell>
          <cell r="J235">
            <v>0</v>
          </cell>
          <cell r="K235">
            <v>0</v>
          </cell>
          <cell r="L235">
            <v>0</v>
          </cell>
        </row>
        <row r="236">
          <cell r="A236">
            <v>1</v>
          </cell>
          <cell r="B236">
            <v>1</v>
          </cell>
          <cell r="C236">
            <v>833</v>
          </cell>
          <cell r="D236" t="str">
            <v xml:space="preserve">  </v>
          </cell>
          <cell r="E236" t="str">
            <v xml:space="preserve">    </v>
          </cell>
          <cell r="F236" t="str">
            <v xml:space="preserve">   </v>
          </cell>
          <cell r="G236">
            <v>11833</v>
          </cell>
          <cell r="H236">
            <v>841.23</v>
          </cell>
          <cell r="I236">
            <v>841.23</v>
          </cell>
          <cell r="J236">
            <v>0</v>
          </cell>
          <cell r="K236">
            <v>0</v>
          </cell>
          <cell r="L236">
            <v>0</v>
          </cell>
        </row>
        <row r="237">
          <cell r="A237">
            <v>2</v>
          </cell>
          <cell r="B237">
            <v>1</v>
          </cell>
          <cell r="C237">
            <v>833</v>
          </cell>
          <cell r="D237" t="str">
            <v xml:space="preserve">  </v>
          </cell>
          <cell r="E237" t="str">
            <v xml:space="preserve">    </v>
          </cell>
          <cell r="F237" t="str">
            <v xml:space="preserve">   </v>
          </cell>
          <cell r="G237">
            <v>21833</v>
          </cell>
          <cell r="H237">
            <v>4874.54</v>
          </cell>
          <cell r="I237">
            <v>4874.54</v>
          </cell>
          <cell r="J237">
            <v>0</v>
          </cell>
          <cell r="K237">
            <v>0</v>
          </cell>
          <cell r="L237">
            <v>0</v>
          </cell>
        </row>
        <row r="238">
          <cell r="A238">
            <v>1</v>
          </cell>
          <cell r="B238">
            <v>1</v>
          </cell>
          <cell r="C238">
            <v>834</v>
          </cell>
          <cell r="D238" t="str">
            <v xml:space="preserve">  </v>
          </cell>
          <cell r="E238" t="str">
            <v xml:space="preserve">    </v>
          </cell>
          <cell r="F238" t="str">
            <v xml:space="preserve">   </v>
          </cell>
          <cell r="G238">
            <v>11834</v>
          </cell>
          <cell r="H238">
            <v>2965.05</v>
          </cell>
          <cell r="I238">
            <v>2965.05</v>
          </cell>
          <cell r="J238">
            <v>0</v>
          </cell>
          <cell r="K238">
            <v>0</v>
          </cell>
          <cell r="L238">
            <v>0</v>
          </cell>
        </row>
        <row r="239">
          <cell r="A239">
            <v>2</v>
          </cell>
          <cell r="B239">
            <v>1</v>
          </cell>
          <cell r="C239">
            <v>834</v>
          </cell>
          <cell r="D239" t="str">
            <v xml:space="preserve">  </v>
          </cell>
          <cell r="E239" t="str">
            <v xml:space="preserve">    </v>
          </cell>
          <cell r="F239" t="str">
            <v xml:space="preserve">   </v>
          </cell>
          <cell r="G239">
            <v>21834</v>
          </cell>
          <cell r="H239">
            <v>33228.81</v>
          </cell>
          <cell r="I239">
            <v>33228.81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1</v>
          </cell>
          <cell r="B240">
            <v>1</v>
          </cell>
          <cell r="C240">
            <v>836</v>
          </cell>
          <cell r="D240" t="str">
            <v xml:space="preserve">  </v>
          </cell>
          <cell r="E240" t="str">
            <v xml:space="preserve">    </v>
          </cell>
          <cell r="F240" t="str">
            <v xml:space="preserve">   </v>
          </cell>
          <cell r="G240">
            <v>11836</v>
          </cell>
          <cell r="H240">
            <v>3325.76</v>
          </cell>
          <cell r="I240">
            <v>3325.76</v>
          </cell>
          <cell r="J240">
            <v>0</v>
          </cell>
          <cell r="K240">
            <v>0</v>
          </cell>
          <cell r="L240">
            <v>0</v>
          </cell>
        </row>
        <row r="241">
          <cell r="A241">
            <v>2</v>
          </cell>
          <cell r="B241">
            <v>1</v>
          </cell>
          <cell r="C241">
            <v>836</v>
          </cell>
          <cell r="D241" t="str">
            <v xml:space="preserve">  </v>
          </cell>
          <cell r="E241" t="str">
            <v xml:space="preserve">    </v>
          </cell>
          <cell r="F241" t="str">
            <v xml:space="preserve">   </v>
          </cell>
          <cell r="G241">
            <v>21836</v>
          </cell>
          <cell r="H241">
            <v>22795.42</v>
          </cell>
          <cell r="I241">
            <v>22795.42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1</v>
          </cell>
          <cell r="B242">
            <v>1</v>
          </cell>
          <cell r="C242">
            <v>837</v>
          </cell>
          <cell r="D242" t="str">
            <v xml:space="preserve">  </v>
          </cell>
          <cell r="E242" t="str">
            <v xml:space="preserve">    </v>
          </cell>
          <cell r="F242" t="str">
            <v xml:space="preserve">   </v>
          </cell>
          <cell r="G242">
            <v>11837</v>
          </cell>
          <cell r="H242">
            <v>743.41</v>
          </cell>
          <cell r="I242">
            <v>743.41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2</v>
          </cell>
          <cell r="B243">
            <v>1</v>
          </cell>
          <cell r="C243">
            <v>837</v>
          </cell>
          <cell r="D243" t="str">
            <v xml:space="preserve">  </v>
          </cell>
          <cell r="E243" t="str">
            <v xml:space="preserve">    </v>
          </cell>
          <cell r="F243" t="str">
            <v xml:space="preserve">   </v>
          </cell>
          <cell r="G243">
            <v>21837</v>
          </cell>
          <cell r="H243">
            <v>7191.02</v>
          </cell>
          <cell r="I243">
            <v>7191.02</v>
          </cell>
          <cell r="J243">
            <v>0</v>
          </cell>
          <cell r="K243">
            <v>0</v>
          </cell>
          <cell r="L243">
            <v>0</v>
          </cell>
        </row>
        <row r="244">
          <cell r="A244">
            <v>1</v>
          </cell>
          <cell r="B244">
            <v>1</v>
          </cell>
          <cell r="C244">
            <v>870</v>
          </cell>
          <cell r="D244" t="str">
            <v xml:space="preserve">  </v>
          </cell>
          <cell r="E244" t="str">
            <v xml:space="preserve">    </v>
          </cell>
          <cell r="F244" t="str">
            <v xml:space="preserve">   </v>
          </cell>
          <cell r="G244">
            <v>11870</v>
          </cell>
          <cell r="H244">
            <v>25346.39</v>
          </cell>
          <cell r="I244">
            <v>18113.150000000001</v>
          </cell>
          <cell r="J244">
            <v>5740.85</v>
          </cell>
          <cell r="K244">
            <v>1492.39</v>
          </cell>
          <cell r="L244">
            <v>0</v>
          </cell>
        </row>
        <row r="245">
          <cell r="A245">
            <v>2</v>
          </cell>
          <cell r="B245">
            <v>1</v>
          </cell>
          <cell r="C245">
            <v>870</v>
          </cell>
          <cell r="D245" t="str">
            <v xml:space="preserve">  </v>
          </cell>
          <cell r="E245" t="str">
            <v xml:space="preserve">    </v>
          </cell>
          <cell r="F245" t="str">
            <v xml:space="preserve">   </v>
          </cell>
          <cell r="G245">
            <v>21870</v>
          </cell>
          <cell r="H245">
            <v>252553.96</v>
          </cell>
          <cell r="I245">
            <v>193050.73</v>
          </cell>
          <cell r="J245">
            <v>37104.15</v>
          </cell>
          <cell r="K245">
            <v>22399.08</v>
          </cell>
          <cell r="L245">
            <v>0</v>
          </cell>
        </row>
        <row r="246">
          <cell r="A246">
            <v>1</v>
          </cell>
          <cell r="B246">
            <v>1</v>
          </cell>
          <cell r="C246">
            <v>871</v>
          </cell>
          <cell r="D246" t="str">
            <v xml:space="preserve">  </v>
          </cell>
          <cell r="E246" t="str">
            <v xml:space="preserve">    </v>
          </cell>
          <cell r="F246" t="str">
            <v xml:space="preserve">   </v>
          </cell>
          <cell r="G246">
            <v>11871</v>
          </cell>
          <cell r="H246">
            <v>1509.28</v>
          </cell>
          <cell r="I246">
            <v>74.239999999999995</v>
          </cell>
          <cell r="J246">
            <v>460.03</v>
          </cell>
          <cell r="K246">
            <v>975.01</v>
          </cell>
          <cell r="L246">
            <v>0</v>
          </cell>
        </row>
        <row r="247">
          <cell r="A247">
            <v>2</v>
          </cell>
          <cell r="B247">
            <v>1</v>
          </cell>
          <cell r="C247">
            <v>871</v>
          </cell>
          <cell r="D247" t="str">
            <v xml:space="preserve">  </v>
          </cell>
          <cell r="E247" t="str">
            <v xml:space="preserve">    </v>
          </cell>
          <cell r="F247" t="str">
            <v xml:space="preserve">   </v>
          </cell>
          <cell r="G247">
            <v>21871</v>
          </cell>
          <cell r="H247">
            <v>31616.73</v>
          </cell>
          <cell r="I247">
            <v>4581.5200000000004</v>
          </cell>
          <cell r="J247">
            <v>17569.22</v>
          </cell>
          <cell r="K247">
            <v>9465.99</v>
          </cell>
          <cell r="L247">
            <v>0</v>
          </cell>
        </row>
        <row r="248">
          <cell r="A248">
            <v>1</v>
          </cell>
          <cell r="B248">
            <v>1</v>
          </cell>
          <cell r="C248">
            <v>874</v>
          </cell>
          <cell r="D248" t="str">
            <v xml:space="preserve">  </v>
          </cell>
          <cell r="E248" t="str">
            <v xml:space="preserve">    </v>
          </cell>
          <cell r="F248" t="str">
            <v xml:space="preserve">   </v>
          </cell>
          <cell r="G248">
            <v>11874</v>
          </cell>
          <cell r="H248">
            <v>94829.66</v>
          </cell>
          <cell r="I248">
            <v>5066.24</v>
          </cell>
          <cell r="J248">
            <v>64580.65</v>
          </cell>
          <cell r="K248">
            <v>25182.77</v>
          </cell>
          <cell r="L248">
            <v>0</v>
          </cell>
        </row>
        <row r="249">
          <cell r="A249">
            <v>2</v>
          </cell>
          <cell r="B249">
            <v>1</v>
          </cell>
          <cell r="C249">
            <v>874</v>
          </cell>
          <cell r="D249" t="str">
            <v xml:space="preserve">  </v>
          </cell>
          <cell r="E249" t="str">
            <v xml:space="preserve">    </v>
          </cell>
          <cell r="F249" t="str">
            <v xml:space="preserve">   </v>
          </cell>
          <cell r="G249">
            <v>21874</v>
          </cell>
          <cell r="H249">
            <v>1256366.45</v>
          </cell>
          <cell r="I249">
            <v>125780.5</v>
          </cell>
          <cell r="J249">
            <v>786318.56</v>
          </cell>
          <cell r="K249">
            <v>344267.39</v>
          </cell>
          <cell r="L249">
            <v>0</v>
          </cell>
        </row>
        <row r="250">
          <cell r="A250">
            <v>1</v>
          </cell>
          <cell r="B250">
            <v>1</v>
          </cell>
          <cell r="C250">
            <v>875</v>
          </cell>
          <cell r="D250" t="str">
            <v xml:space="preserve">  </v>
          </cell>
          <cell r="E250" t="str">
            <v xml:space="preserve">    </v>
          </cell>
          <cell r="F250" t="str">
            <v xml:space="preserve">   </v>
          </cell>
          <cell r="G250">
            <v>11875</v>
          </cell>
          <cell r="H250">
            <v>4690.7</v>
          </cell>
          <cell r="I250">
            <v>0</v>
          </cell>
          <cell r="J250">
            <v>1488.34</v>
          </cell>
          <cell r="K250">
            <v>3202.36</v>
          </cell>
          <cell r="L250">
            <v>0</v>
          </cell>
        </row>
        <row r="251">
          <cell r="A251">
            <v>2</v>
          </cell>
          <cell r="B251">
            <v>1</v>
          </cell>
          <cell r="C251">
            <v>875</v>
          </cell>
          <cell r="D251" t="str">
            <v xml:space="preserve">  </v>
          </cell>
          <cell r="E251" t="str">
            <v xml:space="preserve">    </v>
          </cell>
          <cell r="F251" t="str">
            <v xml:space="preserve">   </v>
          </cell>
          <cell r="G251">
            <v>21875</v>
          </cell>
          <cell r="H251">
            <v>42854.31</v>
          </cell>
          <cell r="I251">
            <v>174.59</v>
          </cell>
          <cell r="J251">
            <v>24676.35</v>
          </cell>
          <cell r="K251">
            <v>18003.37</v>
          </cell>
          <cell r="L251">
            <v>0</v>
          </cell>
        </row>
        <row r="252">
          <cell r="A252">
            <v>1</v>
          </cell>
          <cell r="B252">
            <v>1</v>
          </cell>
          <cell r="C252">
            <v>876</v>
          </cell>
          <cell r="D252" t="str">
            <v xml:space="preserve">  </v>
          </cell>
          <cell r="E252" t="str">
            <v xml:space="preserve">    </v>
          </cell>
          <cell r="F252" t="str">
            <v xml:space="preserve">   </v>
          </cell>
          <cell r="G252">
            <v>11876</v>
          </cell>
          <cell r="H252">
            <v>285.16000000000003</v>
          </cell>
          <cell r="I252">
            <v>0</v>
          </cell>
          <cell r="J252">
            <v>0</v>
          </cell>
          <cell r="K252">
            <v>285.16000000000003</v>
          </cell>
          <cell r="L252">
            <v>0</v>
          </cell>
        </row>
        <row r="253">
          <cell r="A253">
            <v>2</v>
          </cell>
          <cell r="B253">
            <v>1</v>
          </cell>
          <cell r="C253">
            <v>876</v>
          </cell>
          <cell r="D253" t="str">
            <v xml:space="preserve">  </v>
          </cell>
          <cell r="E253" t="str">
            <v xml:space="preserve">    </v>
          </cell>
          <cell r="F253" t="str">
            <v xml:space="preserve">   </v>
          </cell>
          <cell r="G253">
            <v>21876</v>
          </cell>
          <cell r="H253">
            <v>3711.74</v>
          </cell>
          <cell r="I253">
            <v>0</v>
          </cell>
          <cell r="J253">
            <v>1410.41</v>
          </cell>
          <cell r="K253">
            <v>2301.33</v>
          </cell>
          <cell r="L253">
            <v>0</v>
          </cell>
        </row>
        <row r="254">
          <cell r="A254">
            <v>1</v>
          </cell>
          <cell r="B254">
            <v>1</v>
          </cell>
          <cell r="C254">
            <v>877</v>
          </cell>
          <cell r="D254" t="str">
            <v xml:space="preserve">  </v>
          </cell>
          <cell r="E254" t="str">
            <v xml:space="preserve">    </v>
          </cell>
          <cell r="F254" t="str">
            <v xml:space="preserve">   </v>
          </cell>
          <cell r="G254">
            <v>11877</v>
          </cell>
          <cell r="H254">
            <v>31993.31</v>
          </cell>
          <cell r="I254">
            <v>0</v>
          </cell>
          <cell r="J254">
            <v>24315.96</v>
          </cell>
          <cell r="K254">
            <v>7677.35</v>
          </cell>
          <cell r="L254">
            <v>0</v>
          </cell>
        </row>
        <row r="255">
          <cell r="A255">
            <v>2</v>
          </cell>
          <cell r="B255">
            <v>1</v>
          </cell>
          <cell r="C255">
            <v>877</v>
          </cell>
          <cell r="D255" t="str">
            <v xml:space="preserve">  </v>
          </cell>
          <cell r="E255" t="str">
            <v xml:space="preserve">    </v>
          </cell>
          <cell r="F255" t="str">
            <v xml:space="preserve">   </v>
          </cell>
          <cell r="G255">
            <v>21877</v>
          </cell>
          <cell r="H255">
            <v>111819.26</v>
          </cell>
          <cell r="I255">
            <v>0</v>
          </cell>
          <cell r="J255">
            <v>72535.61</v>
          </cell>
          <cell r="K255">
            <v>39283.65</v>
          </cell>
          <cell r="L255">
            <v>0</v>
          </cell>
        </row>
        <row r="256">
          <cell r="A256">
            <v>1</v>
          </cell>
          <cell r="B256">
            <v>1</v>
          </cell>
          <cell r="C256">
            <v>878</v>
          </cell>
          <cell r="D256" t="str">
            <v xml:space="preserve">  </v>
          </cell>
          <cell r="E256" t="str">
            <v xml:space="preserve">    </v>
          </cell>
          <cell r="F256" t="str">
            <v xml:space="preserve">   </v>
          </cell>
          <cell r="G256">
            <v>11878</v>
          </cell>
          <cell r="H256">
            <v>45774.61</v>
          </cell>
          <cell r="I256">
            <v>183.01</v>
          </cell>
          <cell r="J256">
            <v>38979.629999999997</v>
          </cell>
          <cell r="K256">
            <v>6611.97</v>
          </cell>
          <cell r="L256">
            <v>0</v>
          </cell>
        </row>
        <row r="257">
          <cell r="A257">
            <v>2</v>
          </cell>
          <cell r="B257">
            <v>1</v>
          </cell>
          <cell r="C257">
            <v>878</v>
          </cell>
          <cell r="D257" t="str">
            <v xml:space="preserve">  </v>
          </cell>
          <cell r="E257" t="str">
            <v xml:space="preserve">    </v>
          </cell>
          <cell r="F257" t="str">
            <v xml:space="preserve">   </v>
          </cell>
          <cell r="G257">
            <v>21878</v>
          </cell>
          <cell r="H257">
            <v>467477.95</v>
          </cell>
          <cell r="I257">
            <v>-656.99</v>
          </cell>
          <cell r="J257">
            <v>319132.08</v>
          </cell>
          <cell r="K257">
            <v>149002.85999999999</v>
          </cell>
          <cell r="L257">
            <v>0</v>
          </cell>
        </row>
        <row r="258">
          <cell r="A258">
            <v>1</v>
          </cell>
          <cell r="B258">
            <v>1</v>
          </cell>
          <cell r="C258">
            <v>879</v>
          </cell>
          <cell r="D258" t="str">
            <v xml:space="preserve">  </v>
          </cell>
          <cell r="E258" t="str">
            <v xml:space="preserve">    </v>
          </cell>
          <cell r="F258" t="str">
            <v xml:space="preserve">   </v>
          </cell>
          <cell r="G258">
            <v>11879</v>
          </cell>
          <cell r="H258">
            <v>117612.34</v>
          </cell>
          <cell r="I258">
            <v>14547.03</v>
          </cell>
          <cell r="J258">
            <v>62628.13</v>
          </cell>
          <cell r="K258">
            <v>40437.18</v>
          </cell>
          <cell r="L258">
            <v>0</v>
          </cell>
        </row>
        <row r="259">
          <cell r="A259">
            <v>2</v>
          </cell>
          <cell r="B259">
            <v>1</v>
          </cell>
          <cell r="C259">
            <v>879</v>
          </cell>
          <cell r="D259" t="str">
            <v xml:space="preserve">  </v>
          </cell>
          <cell r="E259" t="str">
            <v xml:space="preserve">    </v>
          </cell>
          <cell r="F259" t="str">
            <v xml:space="preserve">   </v>
          </cell>
          <cell r="G259">
            <v>21879</v>
          </cell>
          <cell r="H259">
            <v>1054068.8899999999</v>
          </cell>
          <cell r="I259">
            <v>180505.03</v>
          </cell>
          <cell r="J259">
            <v>534272.31000000006</v>
          </cell>
          <cell r="K259">
            <v>339291.55</v>
          </cell>
          <cell r="L259">
            <v>0</v>
          </cell>
        </row>
        <row r="260">
          <cell r="A260">
            <v>1</v>
          </cell>
          <cell r="B260">
            <v>1</v>
          </cell>
          <cell r="C260">
            <v>880</v>
          </cell>
          <cell r="D260" t="str">
            <v xml:space="preserve">  </v>
          </cell>
          <cell r="E260" t="str">
            <v xml:space="preserve">    </v>
          </cell>
          <cell r="F260" t="str">
            <v xml:space="preserve">   </v>
          </cell>
          <cell r="G260">
            <v>11880</v>
          </cell>
          <cell r="H260">
            <v>178789.51</v>
          </cell>
          <cell r="I260">
            <v>152681.39000000001</v>
          </cell>
          <cell r="J260">
            <v>19066.48</v>
          </cell>
          <cell r="K260">
            <v>7041.64</v>
          </cell>
          <cell r="L260">
            <v>0</v>
          </cell>
        </row>
        <row r="261">
          <cell r="A261">
            <v>2</v>
          </cell>
          <cell r="B261">
            <v>1</v>
          </cell>
          <cell r="C261">
            <v>880</v>
          </cell>
          <cell r="D261" t="str">
            <v xml:space="preserve">  </v>
          </cell>
          <cell r="E261" t="str">
            <v xml:space="preserve">    </v>
          </cell>
          <cell r="F261" t="str">
            <v xml:space="preserve">   </v>
          </cell>
          <cell r="G261">
            <v>21880</v>
          </cell>
          <cell r="H261">
            <v>581985.51</v>
          </cell>
          <cell r="I261">
            <v>212874.48</v>
          </cell>
          <cell r="J261">
            <v>287386.84999999998</v>
          </cell>
          <cell r="K261">
            <v>81724.179999999993</v>
          </cell>
          <cell r="L261">
            <v>0</v>
          </cell>
        </row>
        <row r="262">
          <cell r="A262">
            <v>1</v>
          </cell>
          <cell r="B262">
            <v>1</v>
          </cell>
          <cell r="C262">
            <v>881</v>
          </cell>
          <cell r="D262" t="str">
            <v xml:space="preserve">  </v>
          </cell>
          <cell r="E262" t="str">
            <v xml:space="preserve">    </v>
          </cell>
          <cell r="F262" t="str">
            <v xml:space="preserve">   </v>
          </cell>
          <cell r="G262">
            <v>11881</v>
          </cell>
          <cell r="H262">
            <v>441.79</v>
          </cell>
          <cell r="I262">
            <v>0</v>
          </cell>
          <cell r="J262">
            <v>393.24</v>
          </cell>
          <cell r="K262">
            <v>48.55</v>
          </cell>
          <cell r="L262">
            <v>0</v>
          </cell>
        </row>
        <row r="263">
          <cell r="A263">
            <v>2</v>
          </cell>
          <cell r="B263">
            <v>1</v>
          </cell>
          <cell r="C263">
            <v>881</v>
          </cell>
          <cell r="D263" t="str">
            <v xml:space="preserve">  </v>
          </cell>
          <cell r="E263" t="str">
            <v xml:space="preserve">    </v>
          </cell>
          <cell r="F263" t="str">
            <v xml:space="preserve">   </v>
          </cell>
          <cell r="G263">
            <v>21881</v>
          </cell>
          <cell r="H263">
            <v>8325.73</v>
          </cell>
          <cell r="I263">
            <v>0</v>
          </cell>
          <cell r="J263">
            <v>6891.24</v>
          </cell>
          <cell r="K263">
            <v>1434.49</v>
          </cell>
          <cell r="L263">
            <v>0</v>
          </cell>
        </row>
        <row r="264">
          <cell r="A264">
            <v>1</v>
          </cell>
          <cell r="B264">
            <v>1</v>
          </cell>
          <cell r="C264">
            <v>885</v>
          </cell>
          <cell r="D264" t="str">
            <v xml:space="preserve">  </v>
          </cell>
          <cell r="E264" t="str">
            <v xml:space="preserve">    </v>
          </cell>
          <cell r="F264" t="str">
            <v xml:space="preserve">   </v>
          </cell>
          <cell r="G264">
            <v>11885</v>
          </cell>
          <cell r="H264">
            <v>1703.6</v>
          </cell>
          <cell r="I264">
            <v>227.13</v>
          </cell>
          <cell r="J264">
            <v>1476.47</v>
          </cell>
          <cell r="K264">
            <v>0</v>
          </cell>
          <cell r="L264">
            <v>0</v>
          </cell>
        </row>
        <row r="265">
          <cell r="A265">
            <v>2</v>
          </cell>
          <cell r="B265">
            <v>1</v>
          </cell>
          <cell r="C265">
            <v>885</v>
          </cell>
          <cell r="D265" t="str">
            <v xml:space="preserve">  </v>
          </cell>
          <cell r="E265" t="str">
            <v xml:space="preserve">    </v>
          </cell>
          <cell r="F265" t="str">
            <v xml:space="preserve">   </v>
          </cell>
          <cell r="G265">
            <v>21885</v>
          </cell>
          <cell r="H265">
            <v>15957.67</v>
          </cell>
          <cell r="I265">
            <v>1984.49</v>
          </cell>
          <cell r="J265">
            <v>13973.18</v>
          </cell>
          <cell r="K265">
            <v>0</v>
          </cell>
          <cell r="L265">
            <v>0</v>
          </cell>
        </row>
        <row r="266">
          <cell r="A266">
            <v>1</v>
          </cell>
          <cell r="B266">
            <v>1</v>
          </cell>
          <cell r="C266">
            <v>887</v>
          </cell>
          <cell r="D266" t="str">
            <v xml:space="preserve">  </v>
          </cell>
          <cell r="E266" t="str">
            <v xml:space="preserve">    </v>
          </cell>
          <cell r="F266" t="str">
            <v xml:space="preserve">   </v>
          </cell>
          <cell r="G266">
            <v>11887</v>
          </cell>
          <cell r="H266">
            <v>62806.45</v>
          </cell>
          <cell r="I266">
            <v>3183.16</v>
          </cell>
          <cell r="J266">
            <v>48651.71</v>
          </cell>
          <cell r="K266">
            <v>10971.58</v>
          </cell>
          <cell r="L266">
            <v>0</v>
          </cell>
        </row>
        <row r="267">
          <cell r="A267">
            <v>2</v>
          </cell>
          <cell r="B267">
            <v>1</v>
          </cell>
          <cell r="C267">
            <v>887</v>
          </cell>
          <cell r="D267" t="str">
            <v xml:space="preserve">  </v>
          </cell>
          <cell r="E267" t="str">
            <v xml:space="preserve">    </v>
          </cell>
          <cell r="F267" t="str">
            <v xml:space="preserve">   </v>
          </cell>
          <cell r="G267">
            <v>21887</v>
          </cell>
          <cell r="H267">
            <v>808040.1</v>
          </cell>
          <cell r="I267">
            <v>57553.35</v>
          </cell>
          <cell r="J267">
            <v>615157.4</v>
          </cell>
          <cell r="K267">
            <v>135329.35</v>
          </cell>
          <cell r="L267">
            <v>0</v>
          </cell>
        </row>
        <row r="268">
          <cell r="A268">
            <v>1</v>
          </cell>
          <cell r="B268">
            <v>1</v>
          </cell>
          <cell r="C268">
            <v>889</v>
          </cell>
          <cell r="D268" t="str">
            <v xml:space="preserve">  </v>
          </cell>
          <cell r="E268" t="str">
            <v xml:space="preserve">    </v>
          </cell>
          <cell r="F268" t="str">
            <v xml:space="preserve">   </v>
          </cell>
          <cell r="G268">
            <v>11889</v>
          </cell>
          <cell r="H268">
            <v>5553.59</v>
          </cell>
          <cell r="I268">
            <v>1448.27</v>
          </cell>
          <cell r="J268">
            <v>2018.22</v>
          </cell>
          <cell r="K268">
            <v>2087.1</v>
          </cell>
          <cell r="L268">
            <v>0</v>
          </cell>
        </row>
        <row r="269">
          <cell r="A269">
            <v>2</v>
          </cell>
          <cell r="B269">
            <v>1</v>
          </cell>
          <cell r="C269">
            <v>889</v>
          </cell>
          <cell r="D269" t="str">
            <v xml:space="preserve">  </v>
          </cell>
          <cell r="E269" t="str">
            <v xml:space="preserve">    </v>
          </cell>
          <cell r="F269" t="str">
            <v xml:space="preserve">   </v>
          </cell>
          <cell r="G269">
            <v>21889</v>
          </cell>
          <cell r="H269">
            <v>117041.02</v>
          </cell>
          <cell r="I269">
            <v>6705.87</v>
          </cell>
          <cell r="J269">
            <v>75341.539999999994</v>
          </cell>
          <cell r="K269">
            <v>34993.61</v>
          </cell>
          <cell r="L269">
            <v>0</v>
          </cell>
        </row>
        <row r="270">
          <cell r="A270">
            <v>1</v>
          </cell>
          <cell r="B270">
            <v>1</v>
          </cell>
          <cell r="C270">
            <v>890</v>
          </cell>
          <cell r="D270" t="str">
            <v xml:space="preserve">  </v>
          </cell>
          <cell r="E270" t="str">
            <v xml:space="preserve">    </v>
          </cell>
          <cell r="F270" t="str">
            <v xml:space="preserve">   </v>
          </cell>
          <cell r="G270">
            <v>11890</v>
          </cell>
          <cell r="H270">
            <v>13087.09</v>
          </cell>
          <cell r="I270">
            <v>10386.790000000001</v>
          </cell>
          <cell r="J270">
            <v>1986.06</v>
          </cell>
          <cell r="K270">
            <v>714.24</v>
          </cell>
          <cell r="L270">
            <v>0</v>
          </cell>
        </row>
        <row r="271">
          <cell r="A271">
            <v>2</v>
          </cell>
          <cell r="B271">
            <v>1</v>
          </cell>
          <cell r="C271">
            <v>890</v>
          </cell>
          <cell r="D271" t="str">
            <v xml:space="preserve">  </v>
          </cell>
          <cell r="E271" t="str">
            <v xml:space="preserve">    </v>
          </cell>
          <cell r="F271" t="str">
            <v xml:space="preserve">   </v>
          </cell>
          <cell r="G271">
            <v>21890</v>
          </cell>
          <cell r="H271">
            <v>117732.48</v>
          </cell>
          <cell r="I271">
            <v>77485.45</v>
          </cell>
          <cell r="J271">
            <v>24490.37</v>
          </cell>
          <cell r="K271">
            <v>15756.66</v>
          </cell>
          <cell r="L271">
            <v>0</v>
          </cell>
        </row>
        <row r="272">
          <cell r="A272">
            <v>1</v>
          </cell>
          <cell r="B272">
            <v>1</v>
          </cell>
          <cell r="C272">
            <v>891</v>
          </cell>
          <cell r="D272" t="str">
            <v xml:space="preserve">  </v>
          </cell>
          <cell r="E272" t="str">
            <v xml:space="preserve">    </v>
          </cell>
          <cell r="F272" t="str">
            <v xml:space="preserve">   </v>
          </cell>
          <cell r="G272">
            <v>11891</v>
          </cell>
          <cell r="H272">
            <v>7927.66</v>
          </cell>
          <cell r="I272">
            <v>0</v>
          </cell>
          <cell r="J272">
            <v>4478.95</v>
          </cell>
          <cell r="K272">
            <v>3448.71</v>
          </cell>
          <cell r="L272">
            <v>0</v>
          </cell>
        </row>
        <row r="273">
          <cell r="A273">
            <v>2</v>
          </cell>
          <cell r="B273">
            <v>1</v>
          </cell>
          <cell r="C273">
            <v>891</v>
          </cell>
          <cell r="D273" t="str">
            <v xml:space="preserve">  </v>
          </cell>
          <cell r="E273" t="str">
            <v xml:space="preserve">    </v>
          </cell>
          <cell r="F273" t="str">
            <v xml:space="preserve">   </v>
          </cell>
          <cell r="G273">
            <v>21891</v>
          </cell>
          <cell r="H273">
            <v>42584.12</v>
          </cell>
          <cell r="I273">
            <v>94.02</v>
          </cell>
          <cell r="J273">
            <v>23591.98</v>
          </cell>
          <cell r="K273">
            <v>18898.12</v>
          </cell>
          <cell r="L273">
            <v>0</v>
          </cell>
        </row>
        <row r="274">
          <cell r="A274">
            <v>1</v>
          </cell>
          <cell r="B274">
            <v>1</v>
          </cell>
          <cell r="C274">
            <v>892</v>
          </cell>
          <cell r="D274" t="str">
            <v xml:space="preserve">  </v>
          </cell>
          <cell r="E274" t="str">
            <v xml:space="preserve">    </v>
          </cell>
          <cell r="F274" t="str">
            <v xml:space="preserve">   </v>
          </cell>
          <cell r="G274">
            <v>11892</v>
          </cell>
          <cell r="H274">
            <v>46577.68</v>
          </cell>
          <cell r="I274">
            <v>34564.28</v>
          </cell>
          <cell r="J274">
            <v>10289.6</v>
          </cell>
          <cell r="K274">
            <v>1723.8</v>
          </cell>
          <cell r="L274">
            <v>0</v>
          </cell>
        </row>
        <row r="275">
          <cell r="A275">
            <v>2</v>
          </cell>
          <cell r="B275">
            <v>1</v>
          </cell>
          <cell r="C275">
            <v>892</v>
          </cell>
          <cell r="D275" t="str">
            <v xml:space="preserve">  </v>
          </cell>
          <cell r="E275" t="str">
            <v xml:space="preserve">    </v>
          </cell>
          <cell r="F275" t="str">
            <v xml:space="preserve">   </v>
          </cell>
          <cell r="G275">
            <v>21892</v>
          </cell>
          <cell r="H275">
            <v>267821.83</v>
          </cell>
          <cell r="I275">
            <v>34564.28</v>
          </cell>
          <cell r="J275">
            <v>164131.98000000001</v>
          </cell>
          <cell r="K275">
            <v>69125.570000000007</v>
          </cell>
          <cell r="L275">
            <v>0</v>
          </cell>
        </row>
        <row r="276">
          <cell r="A276">
            <v>1</v>
          </cell>
          <cell r="B276">
            <v>1</v>
          </cell>
          <cell r="C276">
            <v>893</v>
          </cell>
          <cell r="D276" t="str">
            <v xml:space="preserve">  </v>
          </cell>
          <cell r="E276" t="str">
            <v xml:space="preserve">    </v>
          </cell>
          <cell r="F276" t="str">
            <v xml:space="preserve">   </v>
          </cell>
          <cell r="G276">
            <v>11893</v>
          </cell>
          <cell r="H276">
            <v>28430.62</v>
          </cell>
          <cell r="I276">
            <v>12425.85</v>
          </cell>
          <cell r="J276">
            <v>10806.38</v>
          </cell>
          <cell r="K276">
            <v>5198.3900000000003</v>
          </cell>
          <cell r="L276">
            <v>0</v>
          </cell>
        </row>
        <row r="277">
          <cell r="A277">
            <v>2</v>
          </cell>
          <cell r="B277">
            <v>1</v>
          </cell>
          <cell r="C277">
            <v>893</v>
          </cell>
          <cell r="D277" t="str">
            <v xml:space="preserve">  </v>
          </cell>
          <cell r="E277" t="str">
            <v xml:space="preserve">    </v>
          </cell>
          <cell r="F277" t="str">
            <v xml:space="preserve">   </v>
          </cell>
          <cell r="G277">
            <v>21893</v>
          </cell>
          <cell r="H277">
            <v>398346.84</v>
          </cell>
          <cell r="I277">
            <v>176684.99</v>
          </cell>
          <cell r="J277">
            <v>153899.89000000001</v>
          </cell>
          <cell r="K277">
            <v>67761.960000000006</v>
          </cell>
          <cell r="L277">
            <v>0</v>
          </cell>
        </row>
        <row r="278">
          <cell r="A278">
            <v>1</v>
          </cell>
          <cell r="B278">
            <v>1</v>
          </cell>
          <cell r="C278">
            <v>901</v>
          </cell>
          <cell r="D278" t="str">
            <v xml:space="preserve">  </v>
          </cell>
          <cell r="E278" t="str">
            <v xml:space="preserve">    </v>
          </cell>
          <cell r="F278" t="str">
            <v xml:space="preserve">   </v>
          </cell>
          <cell r="G278">
            <v>11901</v>
          </cell>
          <cell r="H278">
            <v>10872.48</v>
          </cell>
          <cell r="I278">
            <v>8677.7800000000007</v>
          </cell>
          <cell r="J278">
            <v>1893.4</v>
          </cell>
          <cell r="K278">
            <v>301.3</v>
          </cell>
          <cell r="L278">
            <v>0</v>
          </cell>
        </row>
        <row r="279">
          <cell r="A279">
            <v>2</v>
          </cell>
          <cell r="B279">
            <v>1</v>
          </cell>
          <cell r="C279">
            <v>901</v>
          </cell>
          <cell r="D279" t="str">
            <v xml:space="preserve">  </v>
          </cell>
          <cell r="E279" t="str">
            <v xml:space="preserve">    </v>
          </cell>
          <cell r="F279" t="str">
            <v xml:space="preserve">   </v>
          </cell>
          <cell r="G279">
            <v>21901</v>
          </cell>
          <cell r="H279">
            <v>146597.01999999999</v>
          </cell>
          <cell r="I279">
            <v>122572.27</v>
          </cell>
          <cell r="J279">
            <v>22207.47</v>
          </cell>
          <cell r="K279">
            <v>1817.28</v>
          </cell>
          <cell r="L279">
            <v>0</v>
          </cell>
        </row>
        <row r="280">
          <cell r="A280">
            <v>1</v>
          </cell>
          <cell r="B280">
            <v>1</v>
          </cell>
          <cell r="C280">
            <v>902</v>
          </cell>
          <cell r="D280" t="str">
            <v xml:space="preserve">  </v>
          </cell>
          <cell r="E280" t="str">
            <v xml:space="preserve">    </v>
          </cell>
          <cell r="F280" t="str">
            <v xml:space="preserve">   </v>
          </cell>
          <cell r="G280">
            <v>11902</v>
          </cell>
          <cell r="H280">
            <v>99289.99</v>
          </cell>
          <cell r="I280">
            <v>169.05</v>
          </cell>
          <cell r="J280">
            <v>65336.91</v>
          </cell>
          <cell r="K280">
            <v>33784.03</v>
          </cell>
          <cell r="L280">
            <v>0</v>
          </cell>
        </row>
        <row r="281">
          <cell r="A281">
            <v>2</v>
          </cell>
          <cell r="B281">
            <v>1</v>
          </cell>
          <cell r="C281">
            <v>902</v>
          </cell>
          <cell r="D281" t="str">
            <v xml:space="preserve">  </v>
          </cell>
          <cell r="E281" t="str">
            <v xml:space="preserve">    </v>
          </cell>
          <cell r="F281" t="str">
            <v xml:space="preserve">   </v>
          </cell>
          <cell r="G281">
            <v>21902</v>
          </cell>
          <cell r="H281">
            <v>1039397.1</v>
          </cell>
          <cell r="I281">
            <v>6950.53</v>
          </cell>
          <cell r="J281">
            <v>691122.68</v>
          </cell>
          <cell r="K281">
            <v>341323.89</v>
          </cell>
          <cell r="L281">
            <v>0</v>
          </cell>
        </row>
        <row r="282">
          <cell r="A282">
            <v>1</v>
          </cell>
          <cell r="B282">
            <v>1</v>
          </cell>
          <cell r="C282">
            <v>904</v>
          </cell>
          <cell r="D282" t="str">
            <v xml:space="preserve">  </v>
          </cell>
          <cell r="E282" t="str">
            <v xml:space="preserve">    </v>
          </cell>
          <cell r="F282" t="str">
            <v xml:space="preserve">   </v>
          </cell>
          <cell r="G282">
            <v>11904</v>
          </cell>
          <cell r="H282">
            <v>115111.81</v>
          </cell>
          <cell r="I282">
            <v>115111.81</v>
          </cell>
          <cell r="J282">
            <v>0</v>
          </cell>
          <cell r="K282">
            <v>0</v>
          </cell>
          <cell r="L282">
            <v>0</v>
          </cell>
        </row>
        <row r="283">
          <cell r="A283">
            <v>2</v>
          </cell>
          <cell r="B283">
            <v>1</v>
          </cell>
          <cell r="C283">
            <v>904</v>
          </cell>
          <cell r="D283" t="str">
            <v xml:space="preserve">  </v>
          </cell>
          <cell r="E283" t="str">
            <v xml:space="preserve">    </v>
          </cell>
          <cell r="F283" t="str">
            <v xml:space="preserve">   </v>
          </cell>
          <cell r="G283">
            <v>21904</v>
          </cell>
          <cell r="H283">
            <v>690658.32</v>
          </cell>
          <cell r="I283">
            <v>690658.32</v>
          </cell>
          <cell r="J283">
            <v>0</v>
          </cell>
          <cell r="K283">
            <v>0</v>
          </cell>
          <cell r="L283">
            <v>0</v>
          </cell>
        </row>
        <row r="284">
          <cell r="A284">
            <v>1</v>
          </cell>
          <cell r="B284">
            <v>1</v>
          </cell>
          <cell r="C284">
            <v>905</v>
          </cell>
          <cell r="D284" t="str">
            <v xml:space="preserve">  </v>
          </cell>
          <cell r="E284" t="str">
            <v xml:space="preserve">    </v>
          </cell>
          <cell r="F284" t="str">
            <v xml:space="preserve">   </v>
          </cell>
          <cell r="G284">
            <v>11905</v>
          </cell>
          <cell r="H284">
            <v>6403.3</v>
          </cell>
          <cell r="I284">
            <v>6372.87</v>
          </cell>
          <cell r="J284">
            <v>30.43</v>
          </cell>
          <cell r="K284">
            <v>0</v>
          </cell>
          <cell r="L284">
            <v>0</v>
          </cell>
        </row>
        <row r="285">
          <cell r="A285">
            <v>2</v>
          </cell>
          <cell r="B285">
            <v>1</v>
          </cell>
          <cell r="C285">
            <v>905</v>
          </cell>
          <cell r="D285" t="str">
            <v xml:space="preserve">  </v>
          </cell>
          <cell r="E285" t="str">
            <v xml:space="preserve">    </v>
          </cell>
          <cell r="F285" t="str">
            <v xml:space="preserve">   </v>
          </cell>
          <cell r="G285">
            <v>21905</v>
          </cell>
          <cell r="H285">
            <v>98842.1</v>
          </cell>
          <cell r="I285">
            <v>95743.43</v>
          </cell>
          <cell r="J285">
            <v>224.04</v>
          </cell>
          <cell r="K285">
            <v>2874.63</v>
          </cell>
          <cell r="L285">
            <v>0</v>
          </cell>
        </row>
        <row r="286">
          <cell r="A286">
            <v>1</v>
          </cell>
          <cell r="B286">
            <v>1</v>
          </cell>
          <cell r="C286">
            <v>909</v>
          </cell>
          <cell r="D286" t="str">
            <v xml:space="preserve">  </v>
          </cell>
          <cell r="E286" t="str">
            <v xml:space="preserve">    </v>
          </cell>
          <cell r="F286" t="str">
            <v xml:space="preserve">   </v>
          </cell>
          <cell r="G286">
            <v>11909</v>
          </cell>
          <cell r="H286">
            <v>27422.45</v>
          </cell>
          <cell r="I286">
            <v>27405.01</v>
          </cell>
          <cell r="J286">
            <v>17.440000000000001</v>
          </cell>
          <cell r="K286">
            <v>0</v>
          </cell>
          <cell r="L286">
            <v>0</v>
          </cell>
        </row>
        <row r="287">
          <cell r="A287">
            <v>2</v>
          </cell>
          <cell r="B287">
            <v>1</v>
          </cell>
          <cell r="C287">
            <v>909</v>
          </cell>
          <cell r="D287" t="str">
            <v xml:space="preserve">  </v>
          </cell>
          <cell r="E287" t="str">
            <v xml:space="preserve">    </v>
          </cell>
          <cell r="F287" t="str">
            <v xml:space="preserve">   </v>
          </cell>
          <cell r="G287">
            <v>21909</v>
          </cell>
          <cell r="H287">
            <v>51928</v>
          </cell>
          <cell r="I287">
            <v>51336.03</v>
          </cell>
          <cell r="J287">
            <v>522.21</v>
          </cell>
          <cell r="K287">
            <v>69.760000000000005</v>
          </cell>
          <cell r="L287">
            <v>0</v>
          </cell>
        </row>
        <row r="288">
          <cell r="A288">
            <v>1</v>
          </cell>
          <cell r="B288">
            <v>1</v>
          </cell>
          <cell r="C288">
            <v>912</v>
          </cell>
          <cell r="D288" t="str">
            <v xml:space="preserve">  </v>
          </cell>
          <cell r="E288" t="str">
            <v xml:space="preserve">    </v>
          </cell>
          <cell r="F288" t="str">
            <v xml:space="preserve">   </v>
          </cell>
          <cell r="G288">
            <v>11912</v>
          </cell>
          <cell r="H288">
            <v>58994.99</v>
          </cell>
          <cell r="I288">
            <v>46911.82</v>
          </cell>
          <cell r="J288">
            <v>10955.11</v>
          </cell>
          <cell r="K288">
            <v>1128.06</v>
          </cell>
          <cell r="L288">
            <v>0</v>
          </cell>
        </row>
        <row r="289">
          <cell r="A289">
            <v>2</v>
          </cell>
          <cell r="B289">
            <v>1</v>
          </cell>
          <cell r="C289">
            <v>912</v>
          </cell>
          <cell r="D289" t="str">
            <v xml:space="preserve">  </v>
          </cell>
          <cell r="E289" t="str">
            <v xml:space="preserve">    </v>
          </cell>
          <cell r="F289" t="str">
            <v xml:space="preserve">   </v>
          </cell>
          <cell r="G289">
            <v>21912</v>
          </cell>
          <cell r="H289">
            <v>659859.17000000004</v>
          </cell>
          <cell r="I289">
            <v>537532.63</v>
          </cell>
          <cell r="J289">
            <v>99780.6</v>
          </cell>
          <cell r="K289">
            <v>22545.94</v>
          </cell>
          <cell r="L289">
            <v>0</v>
          </cell>
        </row>
        <row r="290">
          <cell r="A290">
            <v>1</v>
          </cell>
          <cell r="B290">
            <v>1</v>
          </cell>
          <cell r="C290">
            <v>920</v>
          </cell>
          <cell r="D290" t="str">
            <v xml:space="preserve">  </v>
          </cell>
          <cell r="E290" t="str">
            <v xml:space="preserve">    </v>
          </cell>
          <cell r="F290" t="str">
            <v xml:space="preserve">   </v>
          </cell>
          <cell r="G290">
            <v>11920</v>
          </cell>
          <cell r="H290">
            <v>356156.56</v>
          </cell>
          <cell r="I290">
            <v>342033.83</v>
          </cell>
          <cell r="J290">
            <v>12266.66</v>
          </cell>
          <cell r="K290">
            <v>1856.07</v>
          </cell>
          <cell r="L290">
            <v>0</v>
          </cell>
        </row>
        <row r="291">
          <cell r="A291">
            <v>2</v>
          </cell>
          <cell r="B291">
            <v>1</v>
          </cell>
          <cell r="C291">
            <v>920</v>
          </cell>
          <cell r="D291" t="str">
            <v xml:space="preserve">  </v>
          </cell>
          <cell r="E291" t="str">
            <v xml:space="preserve">    </v>
          </cell>
          <cell r="F291" t="str">
            <v xml:space="preserve">   </v>
          </cell>
          <cell r="G291">
            <v>21920</v>
          </cell>
          <cell r="H291">
            <v>3630431.1</v>
          </cell>
          <cell r="I291">
            <v>3466837.93</v>
          </cell>
          <cell r="J291">
            <v>142594.76999999999</v>
          </cell>
          <cell r="K291">
            <v>20998.400000000001</v>
          </cell>
          <cell r="L291">
            <v>0</v>
          </cell>
        </row>
        <row r="292">
          <cell r="A292">
            <v>1</v>
          </cell>
          <cell r="B292">
            <v>1</v>
          </cell>
          <cell r="C292">
            <v>921</v>
          </cell>
          <cell r="D292" t="str">
            <v xml:space="preserve">  </v>
          </cell>
          <cell r="E292" t="str">
            <v xml:space="preserve">    </v>
          </cell>
          <cell r="F292" t="str">
            <v xml:space="preserve">   </v>
          </cell>
          <cell r="G292">
            <v>11921</v>
          </cell>
          <cell r="H292">
            <v>342524.92</v>
          </cell>
          <cell r="I292">
            <v>324976.34000000003</v>
          </cell>
          <cell r="J292">
            <v>14195.88</v>
          </cell>
          <cell r="K292">
            <v>3352.7</v>
          </cell>
          <cell r="L292">
            <v>0</v>
          </cell>
        </row>
        <row r="293">
          <cell r="A293">
            <v>2</v>
          </cell>
          <cell r="B293">
            <v>1</v>
          </cell>
          <cell r="C293">
            <v>921</v>
          </cell>
          <cell r="D293" t="str">
            <v xml:space="preserve">  </v>
          </cell>
          <cell r="E293" t="str">
            <v xml:space="preserve">    </v>
          </cell>
          <cell r="F293" t="str">
            <v xml:space="preserve">   </v>
          </cell>
          <cell r="G293">
            <v>21921</v>
          </cell>
          <cell r="H293">
            <v>1635592.76</v>
          </cell>
          <cell r="I293">
            <v>1507773.3</v>
          </cell>
          <cell r="J293">
            <v>88607.15</v>
          </cell>
          <cell r="K293">
            <v>39212.31</v>
          </cell>
          <cell r="L293">
            <v>0</v>
          </cell>
        </row>
        <row r="294">
          <cell r="A294">
            <v>1</v>
          </cell>
          <cell r="B294">
            <v>1</v>
          </cell>
          <cell r="C294">
            <v>922</v>
          </cell>
          <cell r="D294" t="str">
            <v xml:space="preserve">  </v>
          </cell>
          <cell r="E294" t="str">
            <v xml:space="preserve">    </v>
          </cell>
          <cell r="F294" t="str">
            <v xml:space="preserve">   </v>
          </cell>
          <cell r="G294">
            <v>11922</v>
          </cell>
          <cell r="H294">
            <v>-500.47</v>
          </cell>
          <cell r="I294">
            <v>-500.47</v>
          </cell>
          <cell r="J294">
            <v>0</v>
          </cell>
          <cell r="K294">
            <v>0</v>
          </cell>
          <cell r="L294">
            <v>0</v>
          </cell>
        </row>
        <row r="295">
          <cell r="A295">
            <v>2</v>
          </cell>
          <cell r="B295">
            <v>1</v>
          </cell>
          <cell r="C295">
            <v>922</v>
          </cell>
          <cell r="D295" t="str">
            <v xml:space="preserve">  </v>
          </cell>
          <cell r="E295" t="str">
            <v xml:space="preserve">    </v>
          </cell>
          <cell r="F295" t="str">
            <v xml:space="preserve">   </v>
          </cell>
          <cell r="G295">
            <v>21922</v>
          </cell>
          <cell r="H295">
            <v>-2390.73</v>
          </cell>
          <cell r="I295">
            <v>-2390.73</v>
          </cell>
          <cell r="J295">
            <v>0</v>
          </cell>
          <cell r="K295">
            <v>0</v>
          </cell>
          <cell r="L295">
            <v>0</v>
          </cell>
        </row>
        <row r="296">
          <cell r="A296">
            <v>1</v>
          </cell>
          <cell r="B296">
            <v>1</v>
          </cell>
          <cell r="C296">
            <v>923</v>
          </cell>
          <cell r="D296" t="str">
            <v xml:space="preserve">  </v>
          </cell>
          <cell r="E296" t="str">
            <v xml:space="preserve">    </v>
          </cell>
          <cell r="F296" t="str">
            <v xml:space="preserve">   </v>
          </cell>
          <cell r="G296">
            <v>11923</v>
          </cell>
          <cell r="H296">
            <v>180443.84</v>
          </cell>
          <cell r="I296">
            <v>174131.63</v>
          </cell>
          <cell r="J296">
            <v>6312.21</v>
          </cell>
          <cell r="K296">
            <v>0</v>
          </cell>
          <cell r="L296">
            <v>0</v>
          </cell>
        </row>
        <row r="297">
          <cell r="A297">
            <v>2</v>
          </cell>
          <cell r="B297">
            <v>1</v>
          </cell>
          <cell r="C297">
            <v>923</v>
          </cell>
          <cell r="D297" t="str">
            <v xml:space="preserve">  </v>
          </cell>
          <cell r="E297" t="str">
            <v xml:space="preserve">    </v>
          </cell>
          <cell r="F297" t="str">
            <v xml:space="preserve">   </v>
          </cell>
          <cell r="G297">
            <v>21923</v>
          </cell>
          <cell r="H297">
            <v>1788876.21</v>
          </cell>
          <cell r="I297">
            <v>1752422.98</v>
          </cell>
          <cell r="J297">
            <v>35341.800000000003</v>
          </cell>
          <cell r="K297">
            <v>1111.43</v>
          </cell>
          <cell r="L297">
            <v>0</v>
          </cell>
        </row>
        <row r="298">
          <cell r="A298">
            <v>1</v>
          </cell>
          <cell r="B298">
            <v>1</v>
          </cell>
          <cell r="C298">
            <v>924</v>
          </cell>
          <cell r="D298" t="str">
            <v xml:space="preserve">  </v>
          </cell>
          <cell r="E298" t="str">
            <v xml:space="preserve">    </v>
          </cell>
          <cell r="F298" t="str">
            <v xml:space="preserve">   </v>
          </cell>
          <cell r="G298">
            <v>11924</v>
          </cell>
          <cell r="H298">
            <v>6068.28</v>
          </cell>
          <cell r="I298">
            <v>6068.28</v>
          </cell>
          <cell r="J298">
            <v>0</v>
          </cell>
          <cell r="K298">
            <v>0</v>
          </cell>
          <cell r="L298">
            <v>0</v>
          </cell>
        </row>
        <row r="299">
          <cell r="A299">
            <v>2</v>
          </cell>
          <cell r="B299">
            <v>1</v>
          </cell>
          <cell r="C299">
            <v>924</v>
          </cell>
          <cell r="D299" t="str">
            <v xml:space="preserve">  </v>
          </cell>
          <cell r="E299" t="str">
            <v xml:space="preserve">    </v>
          </cell>
          <cell r="F299" t="str">
            <v xml:space="preserve">   </v>
          </cell>
          <cell r="G299">
            <v>21924</v>
          </cell>
          <cell r="H299">
            <v>23115.18</v>
          </cell>
          <cell r="I299">
            <v>23115.18</v>
          </cell>
          <cell r="J299">
            <v>0</v>
          </cell>
          <cell r="K299">
            <v>0</v>
          </cell>
          <cell r="L299">
            <v>0</v>
          </cell>
        </row>
        <row r="300">
          <cell r="A300">
            <v>1</v>
          </cell>
          <cell r="B300">
            <v>1</v>
          </cell>
          <cell r="C300">
            <v>925</v>
          </cell>
          <cell r="D300" t="str">
            <v xml:space="preserve">  </v>
          </cell>
          <cell r="E300" t="str">
            <v xml:space="preserve">    </v>
          </cell>
          <cell r="F300" t="str">
            <v xml:space="preserve">   </v>
          </cell>
          <cell r="G300">
            <v>11925</v>
          </cell>
          <cell r="H300">
            <v>24899.61</v>
          </cell>
          <cell r="I300">
            <v>24537.72</v>
          </cell>
          <cell r="J300">
            <v>106.2</v>
          </cell>
          <cell r="K300">
            <v>255.69</v>
          </cell>
          <cell r="L300">
            <v>0</v>
          </cell>
        </row>
        <row r="301">
          <cell r="A301">
            <v>2</v>
          </cell>
          <cell r="B301">
            <v>1</v>
          </cell>
          <cell r="C301">
            <v>925</v>
          </cell>
          <cell r="D301" t="str">
            <v xml:space="preserve">  </v>
          </cell>
          <cell r="E301" t="str">
            <v xml:space="preserve">    </v>
          </cell>
          <cell r="F301" t="str">
            <v xml:space="preserve">   </v>
          </cell>
          <cell r="G301">
            <v>21925</v>
          </cell>
          <cell r="H301">
            <v>281291.71999999997</v>
          </cell>
          <cell r="I301">
            <v>273264.78999999998</v>
          </cell>
          <cell r="J301">
            <v>3894.81</v>
          </cell>
          <cell r="K301">
            <v>4132.12</v>
          </cell>
          <cell r="L301">
            <v>0</v>
          </cell>
        </row>
        <row r="302">
          <cell r="A302">
            <v>1</v>
          </cell>
          <cell r="B302">
            <v>1</v>
          </cell>
          <cell r="C302">
            <v>926</v>
          </cell>
          <cell r="D302" t="str">
            <v xml:space="preserve">  </v>
          </cell>
          <cell r="E302" t="str">
            <v xml:space="preserve">    </v>
          </cell>
          <cell r="F302" t="str">
            <v xml:space="preserve">   </v>
          </cell>
          <cell r="G302">
            <v>11926</v>
          </cell>
          <cell r="H302">
            <v>64622.7</v>
          </cell>
          <cell r="I302">
            <v>46983.48</v>
          </cell>
          <cell r="J302">
            <v>11920.38</v>
          </cell>
          <cell r="K302">
            <v>5718.84</v>
          </cell>
          <cell r="L302">
            <v>0</v>
          </cell>
        </row>
        <row r="303">
          <cell r="A303">
            <v>2</v>
          </cell>
          <cell r="B303">
            <v>1</v>
          </cell>
          <cell r="C303">
            <v>926</v>
          </cell>
          <cell r="D303" t="str">
            <v xml:space="preserve">  </v>
          </cell>
          <cell r="E303" t="str">
            <v xml:space="preserve">    </v>
          </cell>
          <cell r="F303" t="str">
            <v xml:space="preserve">   </v>
          </cell>
          <cell r="G303">
            <v>21926</v>
          </cell>
          <cell r="H303">
            <v>649442.17000000004</v>
          </cell>
          <cell r="I303">
            <v>441318.2</v>
          </cell>
          <cell r="J303">
            <v>165192.32000000001</v>
          </cell>
          <cell r="K303">
            <v>42931.65</v>
          </cell>
          <cell r="L303">
            <v>0</v>
          </cell>
        </row>
        <row r="304">
          <cell r="A304">
            <v>1</v>
          </cell>
          <cell r="B304">
            <v>1</v>
          </cell>
          <cell r="C304">
            <v>927</v>
          </cell>
          <cell r="D304" t="str">
            <v xml:space="preserve">  </v>
          </cell>
          <cell r="E304" t="str">
            <v xml:space="preserve">    </v>
          </cell>
          <cell r="F304" t="str">
            <v xml:space="preserve">   </v>
          </cell>
          <cell r="G304">
            <v>11927</v>
          </cell>
          <cell r="H304">
            <v>150455.44</v>
          </cell>
          <cell r="I304">
            <v>0</v>
          </cell>
          <cell r="J304">
            <v>92910.68</v>
          </cell>
          <cell r="K304">
            <v>57544.76</v>
          </cell>
          <cell r="L304">
            <v>0</v>
          </cell>
        </row>
        <row r="305">
          <cell r="A305">
            <v>2</v>
          </cell>
          <cell r="B305">
            <v>1</v>
          </cell>
          <cell r="C305">
            <v>927</v>
          </cell>
          <cell r="D305" t="str">
            <v xml:space="preserve">  </v>
          </cell>
          <cell r="E305" t="str">
            <v xml:space="preserve">    </v>
          </cell>
          <cell r="F305" t="str">
            <v xml:space="preserve">   </v>
          </cell>
          <cell r="G305">
            <v>21927</v>
          </cell>
          <cell r="H305">
            <v>1046482.56</v>
          </cell>
          <cell r="I305">
            <v>0</v>
          </cell>
          <cell r="J305">
            <v>604797.19999999995</v>
          </cell>
          <cell r="K305">
            <v>441685.36</v>
          </cell>
          <cell r="L305">
            <v>0</v>
          </cell>
        </row>
        <row r="306">
          <cell r="A306">
            <v>1</v>
          </cell>
          <cell r="B306">
            <v>1</v>
          </cell>
          <cell r="C306">
            <v>930</v>
          </cell>
          <cell r="D306" t="str">
            <v xml:space="preserve">  </v>
          </cell>
          <cell r="E306" t="str">
            <v xml:space="preserve">    </v>
          </cell>
          <cell r="F306" t="str">
            <v xml:space="preserve">   </v>
          </cell>
          <cell r="G306">
            <v>11930</v>
          </cell>
          <cell r="H306">
            <v>74575.78</v>
          </cell>
          <cell r="I306">
            <v>56629.54</v>
          </cell>
          <cell r="J306">
            <v>12638.47</v>
          </cell>
          <cell r="K306">
            <v>5307.77</v>
          </cell>
          <cell r="L306">
            <v>0</v>
          </cell>
        </row>
        <row r="307">
          <cell r="A307">
            <v>2</v>
          </cell>
          <cell r="B307">
            <v>1</v>
          </cell>
          <cell r="C307">
            <v>930</v>
          </cell>
          <cell r="D307" t="str">
            <v xml:space="preserve">  </v>
          </cell>
          <cell r="E307" t="str">
            <v xml:space="preserve">    </v>
          </cell>
          <cell r="F307" t="str">
            <v xml:space="preserve">   </v>
          </cell>
          <cell r="G307">
            <v>21930</v>
          </cell>
          <cell r="H307">
            <v>707109.33</v>
          </cell>
          <cell r="I307">
            <v>573403.9</v>
          </cell>
          <cell r="J307">
            <v>93306.19</v>
          </cell>
          <cell r="K307">
            <v>40399.24</v>
          </cell>
          <cell r="L307">
            <v>0</v>
          </cell>
        </row>
        <row r="308">
          <cell r="A308">
            <v>1</v>
          </cell>
          <cell r="B308">
            <v>1</v>
          </cell>
          <cell r="C308">
            <v>931</v>
          </cell>
          <cell r="D308" t="str">
            <v xml:space="preserve">  </v>
          </cell>
          <cell r="E308" t="str">
            <v xml:space="preserve">    </v>
          </cell>
          <cell r="F308" t="str">
            <v xml:space="preserve">   </v>
          </cell>
          <cell r="G308">
            <v>11931</v>
          </cell>
          <cell r="H308">
            <v>105178.23</v>
          </cell>
          <cell r="I308">
            <v>103884.45</v>
          </cell>
          <cell r="J308">
            <v>981.25</v>
          </cell>
          <cell r="K308">
            <v>312.52999999999997</v>
          </cell>
          <cell r="L308">
            <v>0</v>
          </cell>
        </row>
        <row r="309">
          <cell r="A309">
            <v>2</v>
          </cell>
          <cell r="B309">
            <v>1</v>
          </cell>
          <cell r="C309">
            <v>931</v>
          </cell>
          <cell r="D309" t="str">
            <v xml:space="preserve">  </v>
          </cell>
          <cell r="E309" t="str">
            <v xml:space="preserve">    </v>
          </cell>
          <cell r="F309" t="str">
            <v xml:space="preserve">   </v>
          </cell>
          <cell r="G309">
            <v>21931</v>
          </cell>
          <cell r="H309">
            <v>1088087.76</v>
          </cell>
          <cell r="I309">
            <v>1069813.1100000001</v>
          </cell>
          <cell r="J309">
            <v>15866.47</v>
          </cell>
          <cell r="K309">
            <v>2408.1799999999998</v>
          </cell>
          <cell r="L309">
            <v>0</v>
          </cell>
        </row>
        <row r="310">
          <cell r="A310">
            <v>1</v>
          </cell>
          <cell r="B310">
            <v>1</v>
          </cell>
          <cell r="C310">
            <v>935</v>
          </cell>
          <cell r="D310" t="str">
            <v xml:space="preserve">  </v>
          </cell>
          <cell r="E310" t="str">
            <v xml:space="preserve">    </v>
          </cell>
          <cell r="F310" t="str">
            <v xml:space="preserve">   </v>
          </cell>
          <cell r="G310">
            <v>11935</v>
          </cell>
          <cell r="H310">
            <v>80657.63</v>
          </cell>
          <cell r="I310">
            <v>63561.67</v>
          </cell>
          <cell r="J310">
            <v>12484.96</v>
          </cell>
          <cell r="K310">
            <v>4611</v>
          </cell>
          <cell r="L310">
            <v>0</v>
          </cell>
        </row>
        <row r="311">
          <cell r="A311">
            <v>2</v>
          </cell>
          <cell r="B311">
            <v>1</v>
          </cell>
          <cell r="C311">
            <v>935</v>
          </cell>
          <cell r="D311" t="str">
            <v xml:space="preserve">  </v>
          </cell>
          <cell r="E311" t="str">
            <v xml:space="preserve">    </v>
          </cell>
          <cell r="F311" t="str">
            <v xml:space="preserve">   </v>
          </cell>
          <cell r="G311">
            <v>21935</v>
          </cell>
          <cell r="H311">
            <v>678944.89</v>
          </cell>
          <cell r="I311">
            <v>490613.1</v>
          </cell>
          <cell r="J311">
            <v>123927.79</v>
          </cell>
          <cell r="K311">
            <v>64404</v>
          </cell>
          <cell r="L311">
            <v>0</v>
          </cell>
        </row>
        <row r="312">
          <cell r="A312">
            <v>1</v>
          </cell>
          <cell r="B312">
            <v>2</v>
          </cell>
          <cell r="C312">
            <v>400</v>
          </cell>
          <cell r="D312" t="str">
            <v xml:space="preserve">  </v>
          </cell>
          <cell r="E312" t="str">
            <v xml:space="preserve">    </v>
          </cell>
          <cell r="F312" t="str">
            <v xml:space="preserve">   </v>
          </cell>
          <cell r="G312">
            <v>12400</v>
          </cell>
          <cell r="H312">
            <v>-1392310</v>
          </cell>
          <cell r="I312">
            <v>0</v>
          </cell>
          <cell r="J312">
            <v>-1154015</v>
          </cell>
          <cell r="K312">
            <v>-238295</v>
          </cell>
          <cell r="L312">
            <v>0</v>
          </cell>
        </row>
        <row r="313">
          <cell r="A313">
            <v>2</v>
          </cell>
          <cell r="B313">
            <v>2</v>
          </cell>
          <cell r="C313">
            <v>400</v>
          </cell>
          <cell r="D313" t="str">
            <v xml:space="preserve">  </v>
          </cell>
          <cell r="E313" t="str">
            <v xml:space="preserve">    </v>
          </cell>
          <cell r="F313" t="str">
            <v xml:space="preserve">   </v>
          </cell>
          <cell r="G313">
            <v>22400</v>
          </cell>
          <cell r="H313">
            <v>-1170774</v>
          </cell>
          <cell r="I313">
            <v>0</v>
          </cell>
          <cell r="J313">
            <v>-827035</v>
          </cell>
          <cell r="K313">
            <v>-343739</v>
          </cell>
          <cell r="L313">
            <v>0</v>
          </cell>
        </row>
        <row r="314">
          <cell r="A314">
            <v>1</v>
          </cell>
          <cell r="B314">
            <v>2</v>
          </cell>
          <cell r="C314">
            <v>480</v>
          </cell>
          <cell r="D314" t="str">
            <v xml:space="preserve">  </v>
          </cell>
          <cell r="E314" t="str">
            <v xml:space="preserve">    </v>
          </cell>
          <cell r="F314" t="str">
            <v xml:space="preserve">   </v>
          </cell>
          <cell r="G314">
            <v>12480</v>
          </cell>
          <cell r="H314">
            <v>-4750889.32</v>
          </cell>
          <cell r="I314">
            <v>0</v>
          </cell>
          <cell r="J314">
            <v>-3655274.13</v>
          </cell>
          <cell r="K314">
            <v>-1095615.19</v>
          </cell>
          <cell r="L314">
            <v>0</v>
          </cell>
        </row>
        <row r="315">
          <cell r="A315">
            <v>2</v>
          </cell>
          <cell r="B315">
            <v>2</v>
          </cell>
          <cell r="C315">
            <v>480</v>
          </cell>
          <cell r="D315" t="str">
            <v xml:space="preserve">  </v>
          </cell>
          <cell r="E315" t="str">
            <v xml:space="preserve">    </v>
          </cell>
          <cell r="F315" t="str">
            <v xml:space="preserve">   </v>
          </cell>
          <cell r="G315">
            <v>22480</v>
          </cell>
          <cell r="H315">
            <v>-35442727.140000001</v>
          </cell>
          <cell r="I315">
            <v>0</v>
          </cell>
          <cell r="J315">
            <v>-26204609.079999998</v>
          </cell>
          <cell r="K315">
            <v>-9238118.0600000005</v>
          </cell>
          <cell r="L315">
            <v>0</v>
          </cell>
        </row>
        <row r="316">
          <cell r="A316">
            <v>1</v>
          </cell>
          <cell r="B316">
            <v>2</v>
          </cell>
          <cell r="C316">
            <v>483</v>
          </cell>
          <cell r="D316" t="str">
            <v xml:space="preserve">  </v>
          </cell>
          <cell r="E316" t="str">
            <v xml:space="preserve">    </v>
          </cell>
          <cell r="F316" t="str">
            <v xml:space="preserve">   </v>
          </cell>
          <cell r="G316">
            <v>12483</v>
          </cell>
          <cell r="H316">
            <v>-532930.17000000004</v>
          </cell>
          <cell r="I316">
            <v>0</v>
          </cell>
          <cell r="J316">
            <v>-532930.17000000004</v>
          </cell>
          <cell r="K316">
            <v>0</v>
          </cell>
          <cell r="L316">
            <v>0</v>
          </cell>
        </row>
        <row r="317">
          <cell r="A317">
            <v>2</v>
          </cell>
          <cell r="B317">
            <v>2</v>
          </cell>
          <cell r="C317">
            <v>483</v>
          </cell>
          <cell r="D317" t="str">
            <v xml:space="preserve">  </v>
          </cell>
          <cell r="E317" t="str">
            <v xml:space="preserve">    </v>
          </cell>
          <cell r="F317" t="str">
            <v xml:space="preserve">   </v>
          </cell>
          <cell r="G317">
            <v>22483</v>
          </cell>
          <cell r="H317">
            <v>-10010604.51</v>
          </cell>
          <cell r="I317">
            <v>0</v>
          </cell>
          <cell r="J317">
            <v>-9240849.7799999993</v>
          </cell>
          <cell r="K317">
            <v>-769754.73</v>
          </cell>
          <cell r="L317">
            <v>0</v>
          </cell>
        </row>
        <row r="318">
          <cell r="A318">
            <v>1</v>
          </cell>
          <cell r="B318">
            <v>2</v>
          </cell>
          <cell r="C318">
            <v>742</v>
          </cell>
          <cell r="D318" t="str">
            <v xml:space="preserve">  </v>
          </cell>
          <cell r="E318" t="str">
            <v xml:space="preserve">    </v>
          </cell>
          <cell r="F318" t="str">
            <v xml:space="preserve">   </v>
          </cell>
          <cell r="G318">
            <v>12742</v>
          </cell>
          <cell r="H318">
            <v>875</v>
          </cell>
          <cell r="I318">
            <v>0</v>
          </cell>
          <cell r="J318">
            <v>875</v>
          </cell>
          <cell r="K318">
            <v>0</v>
          </cell>
          <cell r="L318">
            <v>0</v>
          </cell>
        </row>
        <row r="319">
          <cell r="A319">
            <v>2</v>
          </cell>
          <cell r="B319">
            <v>2</v>
          </cell>
          <cell r="C319">
            <v>742</v>
          </cell>
          <cell r="D319" t="str">
            <v xml:space="preserve">  </v>
          </cell>
          <cell r="E319" t="str">
            <v xml:space="preserve">    </v>
          </cell>
          <cell r="F319" t="str">
            <v xml:space="preserve">   </v>
          </cell>
          <cell r="G319">
            <v>22742</v>
          </cell>
          <cell r="H319">
            <v>1158.5</v>
          </cell>
          <cell r="I319">
            <v>0</v>
          </cell>
          <cell r="J319">
            <v>1158.5</v>
          </cell>
          <cell r="K319">
            <v>0</v>
          </cell>
          <cell r="L319">
            <v>0</v>
          </cell>
        </row>
        <row r="320">
          <cell r="A320">
            <v>1</v>
          </cell>
          <cell r="B320">
            <v>2</v>
          </cell>
          <cell r="C320">
            <v>856</v>
          </cell>
          <cell r="D320" t="str">
            <v xml:space="preserve">  </v>
          </cell>
          <cell r="E320" t="str">
            <v xml:space="preserve">    </v>
          </cell>
          <cell r="F320" t="str">
            <v xml:space="preserve">   </v>
          </cell>
          <cell r="G320">
            <v>12856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2</v>
          </cell>
          <cell r="B321">
            <v>2</v>
          </cell>
          <cell r="C321">
            <v>856</v>
          </cell>
          <cell r="D321" t="str">
            <v xml:space="preserve">  </v>
          </cell>
          <cell r="E321" t="str">
            <v xml:space="preserve">    </v>
          </cell>
          <cell r="F321" t="str">
            <v xml:space="preserve">   </v>
          </cell>
          <cell r="G321">
            <v>22856</v>
          </cell>
          <cell r="H321">
            <v>3611.12</v>
          </cell>
          <cell r="I321">
            <v>0</v>
          </cell>
          <cell r="J321">
            <v>3611.12</v>
          </cell>
          <cell r="K321">
            <v>0</v>
          </cell>
          <cell r="L321">
            <v>0</v>
          </cell>
        </row>
        <row r="322">
          <cell r="A322">
            <v>1</v>
          </cell>
          <cell r="B322">
            <v>2</v>
          </cell>
          <cell r="C322">
            <v>859</v>
          </cell>
          <cell r="D322" t="str">
            <v xml:space="preserve">  </v>
          </cell>
          <cell r="E322" t="str">
            <v xml:space="preserve">    </v>
          </cell>
          <cell r="F322" t="str">
            <v xml:space="preserve">   </v>
          </cell>
          <cell r="G322">
            <v>12859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2</v>
          </cell>
          <cell r="B323">
            <v>2</v>
          </cell>
          <cell r="C323">
            <v>859</v>
          </cell>
          <cell r="D323" t="str">
            <v xml:space="preserve">  </v>
          </cell>
          <cell r="E323" t="str">
            <v xml:space="preserve">    </v>
          </cell>
          <cell r="F323" t="str">
            <v xml:space="preserve">   </v>
          </cell>
          <cell r="G323">
            <v>22859</v>
          </cell>
          <cell r="H323">
            <v>70.34</v>
          </cell>
          <cell r="I323">
            <v>0</v>
          </cell>
          <cell r="J323">
            <v>70.34</v>
          </cell>
          <cell r="K323">
            <v>0</v>
          </cell>
          <cell r="L323">
            <v>0</v>
          </cell>
        </row>
        <row r="324">
          <cell r="A324">
            <v>1</v>
          </cell>
          <cell r="B324">
            <v>2</v>
          </cell>
          <cell r="C324">
            <v>863</v>
          </cell>
          <cell r="D324" t="str">
            <v xml:space="preserve">  </v>
          </cell>
          <cell r="E324" t="str">
            <v xml:space="preserve">    </v>
          </cell>
          <cell r="F324" t="str">
            <v xml:space="preserve">   </v>
          </cell>
          <cell r="G324">
            <v>12863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2</v>
          </cell>
          <cell r="B325">
            <v>2</v>
          </cell>
          <cell r="C325">
            <v>863</v>
          </cell>
          <cell r="D325" t="str">
            <v xml:space="preserve">  </v>
          </cell>
          <cell r="E325" t="str">
            <v xml:space="preserve">    </v>
          </cell>
          <cell r="F325" t="str">
            <v xml:space="preserve">   </v>
          </cell>
          <cell r="G325">
            <v>22863</v>
          </cell>
          <cell r="H325">
            <v>4472.43</v>
          </cell>
          <cell r="I325">
            <v>0</v>
          </cell>
          <cell r="J325">
            <v>4472.43</v>
          </cell>
          <cell r="K325">
            <v>0</v>
          </cell>
          <cell r="L325">
            <v>0</v>
          </cell>
        </row>
        <row r="326">
          <cell r="A326">
            <v>1</v>
          </cell>
          <cell r="B326">
            <v>2</v>
          </cell>
          <cell r="C326">
            <v>865</v>
          </cell>
          <cell r="D326" t="str">
            <v xml:space="preserve">  </v>
          </cell>
          <cell r="E326" t="str">
            <v xml:space="preserve">    </v>
          </cell>
          <cell r="F326" t="str">
            <v xml:space="preserve">   </v>
          </cell>
          <cell r="G326">
            <v>12865</v>
          </cell>
          <cell r="H326">
            <v>270.52</v>
          </cell>
          <cell r="I326">
            <v>0</v>
          </cell>
          <cell r="J326">
            <v>270.52</v>
          </cell>
          <cell r="K326">
            <v>0</v>
          </cell>
          <cell r="L326">
            <v>0</v>
          </cell>
        </row>
        <row r="327">
          <cell r="A327">
            <v>2</v>
          </cell>
          <cell r="B327">
            <v>2</v>
          </cell>
          <cell r="C327">
            <v>865</v>
          </cell>
          <cell r="D327" t="str">
            <v xml:space="preserve">  </v>
          </cell>
          <cell r="E327" t="str">
            <v xml:space="preserve">    </v>
          </cell>
          <cell r="F327" t="str">
            <v xml:space="preserve">   </v>
          </cell>
          <cell r="G327">
            <v>22865</v>
          </cell>
          <cell r="H327">
            <v>25710.97</v>
          </cell>
          <cell r="I327">
            <v>0</v>
          </cell>
          <cell r="J327">
            <v>25710.97</v>
          </cell>
          <cell r="K327">
            <v>0</v>
          </cell>
          <cell r="L327">
            <v>0</v>
          </cell>
        </row>
        <row r="328">
          <cell r="A328">
            <v>1</v>
          </cell>
          <cell r="B328">
            <v>2</v>
          </cell>
          <cell r="C328">
            <v>866</v>
          </cell>
          <cell r="D328" t="str">
            <v xml:space="preserve">  </v>
          </cell>
          <cell r="E328" t="str">
            <v xml:space="preserve">    </v>
          </cell>
          <cell r="F328" t="str">
            <v xml:space="preserve">   </v>
          </cell>
          <cell r="G328">
            <v>12866</v>
          </cell>
          <cell r="H328">
            <v>7847.58</v>
          </cell>
          <cell r="I328">
            <v>0</v>
          </cell>
          <cell r="J328">
            <v>7847.58</v>
          </cell>
          <cell r="K328">
            <v>0</v>
          </cell>
          <cell r="L328">
            <v>0</v>
          </cell>
        </row>
        <row r="329">
          <cell r="A329">
            <v>2</v>
          </cell>
          <cell r="B329">
            <v>2</v>
          </cell>
          <cell r="C329">
            <v>866</v>
          </cell>
          <cell r="D329" t="str">
            <v xml:space="preserve">  </v>
          </cell>
          <cell r="E329" t="str">
            <v xml:space="preserve">    </v>
          </cell>
          <cell r="F329" t="str">
            <v xml:space="preserve">   </v>
          </cell>
          <cell r="G329">
            <v>22866</v>
          </cell>
          <cell r="H329">
            <v>80657.539999999994</v>
          </cell>
          <cell r="I329">
            <v>0</v>
          </cell>
          <cell r="J329">
            <v>80302.490000000005</v>
          </cell>
          <cell r="K329">
            <v>355.05</v>
          </cell>
          <cell r="L329">
            <v>0</v>
          </cell>
        </row>
        <row r="330">
          <cell r="A330">
            <v>1</v>
          </cell>
          <cell r="B330">
            <v>2</v>
          </cell>
          <cell r="C330">
            <v>870</v>
          </cell>
          <cell r="D330" t="str">
            <v xml:space="preserve">  </v>
          </cell>
          <cell r="E330" t="str">
            <v xml:space="preserve">    </v>
          </cell>
          <cell r="F330" t="str">
            <v xml:space="preserve">   </v>
          </cell>
          <cell r="G330">
            <v>12870</v>
          </cell>
          <cell r="H330">
            <v>8752.3799999999992</v>
          </cell>
          <cell r="I330">
            <v>3482.81</v>
          </cell>
          <cell r="J330">
            <v>3760.7</v>
          </cell>
          <cell r="K330">
            <v>1508.87</v>
          </cell>
          <cell r="L330">
            <v>0</v>
          </cell>
        </row>
        <row r="331">
          <cell r="A331">
            <v>2</v>
          </cell>
          <cell r="B331">
            <v>2</v>
          </cell>
          <cell r="C331">
            <v>870</v>
          </cell>
          <cell r="D331" t="str">
            <v xml:space="preserve">  </v>
          </cell>
          <cell r="E331" t="str">
            <v xml:space="preserve">    </v>
          </cell>
          <cell r="F331" t="str">
            <v xml:space="preserve">   </v>
          </cell>
          <cell r="G331">
            <v>22870</v>
          </cell>
          <cell r="H331">
            <v>148298.82</v>
          </cell>
          <cell r="I331">
            <v>78754.92</v>
          </cell>
          <cell r="J331">
            <v>42334.98</v>
          </cell>
          <cell r="K331">
            <v>27208.92</v>
          </cell>
          <cell r="L331">
            <v>0</v>
          </cell>
        </row>
        <row r="332">
          <cell r="A332">
            <v>1</v>
          </cell>
          <cell r="B332">
            <v>2</v>
          </cell>
          <cell r="C332">
            <v>871</v>
          </cell>
          <cell r="D332" t="str">
            <v xml:space="preserve">  </v>
          </cell>
          <cell r="E332" t="str">
            <v xml:space="preserve">    </v>
          </cell>
          <cell r="F332" t="str">
            <v xml:space="preserve">   </v>
          </cell>
          <cell r="G332">
            <v>12871</v>
          </cell>
          <cell r="H332">
            <v>163.34</v>
          </cell>
          <cell r="I332">
            <v>0</v>
          </cell>
          <cell r="J332">
            <v>163.34</v>
          </cell>
          <cell r="K332">
            <v>0</v>
          </cell>
          <cell r="L332">
            <v>0</v>
          </cell>
        </row>
        <row r="333">
          <cell r="A333">
            <v>2</v>
          </cell>
          <cell r="B333">
            <v>2</v>
          </cell>
          <cell r="C333">
            <v>871</v>
          </cell>
          <cell r="D333" t="str">
            <v xml:space="preserve">  </v>
          </cell>
          <cell r="E333" t="str">
            <v xml:space="preserve">    </v>
          </cell>
          <cell r="F333" t="str">
            <v xml:space="preserve">   </v>
          </cell>
          <cell r="G333">
            <v>22871</v>
          </cell>
          <cell r="H333">
            <v>2151.36</v>
          </cell>
          <cell r="I333">
            <v>0</v>
          </cell>
          <cell r="J333">
            <v>2151.36</v>
          </cell>
          <cell r="K333">
            <v>0</v>
          </cell>
          <cell r="L333">
            <v>0</v>
          </cell>
        </row>
        <row r="334">
          <cell r="A334">
            <v>1</v>
          </cell>
          <cell r="B334">
            <v>2</v>
          </cell>
          <cell r="C334">
            <v>874</v>
          </cell>
          <cell r="D334" t="str">
            <v xml:space="preserve">  </v>
          </cell>
          <cell r="E334" t="str">
            <v xml:space="preserve">    </v>
          </cell>
          <cell r="F334" t="str">
            <v xml:space="preserve">   </v>
          </cell>
          <cell r="G334">
            <v>12874</v>
          </cell>
          <cell r="H334">
            <v>46722.43</v>
          </cell>
          <cell r="I334">
            <v>0</v>
          </cell>
          <cell r="J334">
            <v>44961.39</v>
          </cell>
          <cell r="K334">
            <v>1761.04</v>
          </cell>
          <cell r="L334">
            <v>0</v>
          </cell>
        </row>
        <row r="335">
          <cell r="A335">
            <v>2</v>
          </cell>
          <cell r="B335">
            <v>2</v>
          </cell>
          <cell r="C335">
            <v>874</v>
          </cell>
          <cell r="D335" t="str">
            <v xml:space="preserve">  </v>
          </cell>
          <cell r="E335" t="str">
            <v xml:space="preserve">    </v>
          </cell>
          <cell r="F335" t="str">
            <v xml:space="preserve">   </v>
          </cell>
          <cell r="G335">
            <v>22874</v>
          </cell>
          <cell r="H335">
            <v>588875.38</v>
          </cell>
          <cell r="I335">
            <v>0</v>
          </cell>
          <cell r="J335">
            <v>538788.1</v>
          </cell>
          <cell r="K335">
            <v>50087.28</v>
          </cell>
          <cell r="L335">
            <v>0</v>
          </cell>
        </row>
        <row r="336">
          <cell r="A336">
            <v>1</v>
          </cell>
          <cell r="B336">
            <v>2</v>
          </cell>
          <cell r="C336">
            <v>875</v>
          </cell>
          <cell r="D336" t="str">
            <v xml:space="preserve">  </v>
          </cell>
          <cell r="E336" t="str">
            <v xml:space="preserve">    </v>
          </cell>
          <cell r="F336" t="str">
            <v xml:space="preserve">   </v>
          </cell>
          <cell r="G336">
            <v>12875</v>
          </cell>
          <cell r="H336">
            <v>764.6</v>
          </cell>
          <cell r="I336">
            <v>0</v>
          </cell>
          <cell r="J336">
            <v>764.6</v>
          </cell>
          <cell r="K336">
            <v>0</v>
          </cell>
          <cell r="L336">
            <v>0</v>
          </cell>
        </row>
        <row r="337">
          <cell r="A337">
            <v>2</v>
          </cell>
          <cell r="B337">
            <v>2</v>
          </cell>
          <cell r="C337">
            <v>875</v>
          </cell>
          <cell r="D337" t="str">
            <v xml:space="preserve">  </v>
          </cell>
          <cell r="E337" t="str">
            <v xml:space="preserve">    </v>
          </cell>
          <cell r="F337" t="str">
            <v xml:space="preserve">   </v>
          </cell>
          <cell r="G337">
            <v>22875</v>
          </cell>
          <cell r="H337">
            <v>8582.09</v>
          </cell>
          <cell r="I337">
            <v>0</v>
          </cell>
          <cell r="J337">
            <v>8582.09</v>
          </cell>
          <cell r="K337">
            <v>0</v>
          </cell>
          <cell r="L337">
            <v>0</v>
          </cell>
        </row>
        <row r="338">
          <cell r="A338">
            <v>1</v>
          </cell>
          <cell r="B338">
            <v>2</v>
          </cell>
          <cell r="C338">
            <v>876</v>
          </cell>
          <cell r="D338" t="str">
            <v xml:space="preserve">  </v>
          </cell>
          <cell r="E338" t="str">
            <v xml:space="preserve">    </v>
          </cell>
          <cell r="F338" t="str">
            <v xml:space="preserve">   </v>
          </cell>
          <cell r="G338">
            <v>12876</v>
          </cell>
          <cell r="H338">
            <v>684.03</v>
          </cell>
          <cell r="I338">
            <v>0</v>
          </cell>
          <cell r="J338">
            <v>684.03</v>
          </cell>
          <cell r="K338">
            <v>0</v>
          </cell>
          <cell r="L338">
            <v>0</v>
          </cell>
        </row>
        <row r="339">
          <cell r="A339">
            <v>2</v>
          </cell>
          <cell r="B339">
            <v>2</v>
          </cell>
          <cell r="C339">
            <v>876</v>
          </cell>
          <cell r="D339" t="str">
            <v xml:space="preserve">  </v>
          </cell>
          <cell r="E339" t="str">
            <v xml:space="preserve">    </v>
          </cell>
          <cell r="F339" t="str">
            <v xml:space="preserve">   </v>
          </cell>
          <cell r="G339">
            <v>22876</v>
          </cell>
          <cell r="H339">
            <v>8139.63</v>
          </cell>
          <cell r="I339">
            <v>0</v>
          </cell>
          <cell r="J339">
            <v>8128.91</v>
          </cell>
          <cell r="K339">
            <v>10.72</v>
          </cell>
          <cell r="L339">
            <v>0</v>
          </cell>
        </row>
        <row r="340">
          <cell r="A340">
            <v>1</v>
          </cell>
          <cell r="B340">
            <v>2</v>
          </cell>
          <cell r="C340">
            <v>877</v>
          </cell>
          <cell r="D340" t="str">
            <v xml:space="preserve">  </v>
          </cell>
          <cell r="E340" t="str">
            <v xml:space="preserve">    </v>
          </cell>
          <cell r="F340" t="str">
            <v xml:space="preserve">   </v>
          </cell>
          <cell r="G340">
            <v>12877</v>
          </cell>
          <cell r="H340">
            <v>129.53</v>
          </cell>
          <cell r="I340">
            <v>0</v>
          </cell>
          <cell r="J340">
            <v>74.03</v>
          </cell>
          <cell r="K340">
            <v>55.5</v>
          </cell>
          <cell r="L340">
            <v>0</v>
          </cell>
        </row>
        <row r="341">
          <cell r="A341">
            <v>2</v>
          </cell>
          <cell r="B341">
            <v>2</v>
          </cell>
          <cell r="C341">
            <v>877</v>
          </cell>
          <cell r="D341" t="str">
            <v xml:space="preserve">  </v>
          </cell>
          <cell r="E341" t="str">
            <v xml:space="preserve">    </v>
          </cell>
          <cell r="F341" t="str">
            <v xml:space="preserve">   </v>
          </cell>
          <cell r="G341">
            <v>22877</v>
          </cell>
          <cell r="H341">
            <v>4704.3100000000004</v>
          </cell>
          <cell r="I341">
            <v>0</v>
          </cell>
          <cell r="J341">
            <v>3237.09</v>
          </cell>
          <cell r="K341">
            <v>1467.22</v>
          </cell>
          <cell r="L341">
            <v>0</v>
          </cell>
        </row>
        <row r="342">
          <cell r="A342">
            <v>1</v>
          </cell>
          <cell r="B342">
            <v>2</v>
          </cell>
          <cell r="C342">
            <v>878</v>
          </cell>
          <cell r="D342" t="str">
            <v xml:space="preserve">  </v>
          </cell>
          <cell r="E342" t="str">
            <v xml:space="preserve">    </v>
          </cell>
          <cell r="F342" t="str">
            <v xml:space="preserve">   </v>
          </cell>
          <cell r="G342">
            <v>12878</v>
          </cell>
          <cell r="H342">
            <v>67175.73</v>
          </cell>
          <cell r="I342">
            <v>0</v>
          </cell>
          <cell r="J342">
            <v>58656.98</v>
          </cell>
          <cell r="K342">
            <v>8518.75</v>
          </cell>
          <cell r="L342">
            <v>0</v>
          </cell>
        </row>
        <row r="343">
          <cell r="A343">
            <v>2</v>
          </cell>
          <cell r="B343">
            <v>2</v>
          </cell>
          <cell r="C343">
            <v>878</v>
          </cell>
          <cell r="D343" t="str">
            <v xml:space="preserve">  </v>
          </cell>
          <cell r="E343" t="str">
            <v xml:space="preserve">    </v>
          </cell>
          <cell r="F343" t="str">
            <v xml:space="preserve">   </v>
          </cell>
          <cell r="G343">
            <v>22878</v>
          </cell>
          <cell r="H343">
            <v>559730.76</v>
          </cell>
          <cell r="I343">
            <v>0</v>
          </cell>
          <cell r="J343">
            <v>477310.41</v>
          </cell>
          <cell r="K343">
            <v>82420.350000000006</v>
          </cell>
          <cell r="L343">
            <v>0</v>
          </cell>
        </row>
        <row r="344">
          <cell r="A344">
            <v>1</v>
          </cell>
          <cell r="B344">
            <v>2</v>
          </cell>
          <cell r="C344">
            <v>879</v>
          </cell>
          <cell r="D344" t="str">
            <v xml:space="preserve">  </v>
          </cell>
          <cell r="E344" t="str">
            <v xml:space="preserve">    </v>
          </cell>
          <cell r="F344" t="str">
            <v xml:space="preserve">   </v>
          </cell>
          <cell r="G344">
            <v>12879</v>
          </cell>
          <cell r="H344">
            <v>61944.480000000003</v>
          </cell>
          <cell r="I344">
            <v>0</v>
          </cell>
          <cell r="J344">
            <v>54949.96</v>
          </cell>
          <cell r="K344">
            <v>6994.52</v>
          </cell>
          <cell r="L344">
            <v>0</v>
          </cell>
        </row>
        <row r="345">
          <cell r="A345">
            <v>2</v>
          </cell>
          <cell r="B345">
            <v>2</v>
          </cell>
          <cell r="C345">
            <v>879</v>
          </cell>
          <cell r="D345" t="str">
            <v xml:space="preserve">  </v>
          </cell>
          <cell r="E345" t="str">
            <v xml:space="preserve">    </v>
          </cell>
          <cell r="F345" t="str">
            <v xml:space="preserve">   </v>
          </cell>
          <cell r="G345">
            <v>22879</v>
          </cell>
          <cell r="H345">
            <v>605731.04</v>
          </cell>
          <cell r="I345">
            <v>0</v>
          </cell>
          <cell r="J345">
            <v>536715.59</v>
          </cell>
          <cell r="K345">
            <v>69015.45</v>
          </cell>
          <cell r="L345">
            <v>0</v>
          </cell>
        </row>
        <row r="346">
          <cell r="A346">
            <v>1</v>
          </cell>
          <cell r="B346">
            <v>2</v>
          </cell>
          <cell r="C346">
            <v>880</v>
          </cell>
          <cell r="D346" t="str">
            <v xml:space="preserve">  </v>
          </cell>
          <cell r="E346" t="str">
            <v xml:space="preserve">    </v>
          </cell>
          <cell r="F346" t="str">
            <v xml:space="preserve">   </v>
          </cell>
          <cell r="G346">
            <v>12880</v>
          </cell>
          <cell r="H346">
            <v>99282.18</v>
          </cell>
          <cell r="I346">
            <v>55005.63</v>
          </cell>
          <cell r="J346">
            <v>40893.35</v>
          </cell>
          <cell r="K346">
            <v>3383.2</v>
          </cell>
          <cell r="L346">
            <v>0</v>
          </cell>
        </row>
        <row r="347">
          <cell r="A347">
            <v>2</v>
          </cell>
          <cell r="B347">
            <v>2</v>
          </cell>
          <cell r="C347">
            <v>880</v>
          </cell>
          <cell r="D347" t="str">
            <v xml:space="preserve">  </v>
          </cell>
          <cell r="E347" t="str">
            <v xml:space="preserve">    </v>
          </cell>
          <cell r="F347" t="str">
            <v xml:space="preserve">   </v>
          </cell>
          <cell r="G347">
            <v>22880</v>
          </cell>
          <cell r="H347">
            <v>318833.53000000003</v>
          </cell>
          <cell r="I347">
            <v>72416.27</v>
          </cell>
          <cell r="J347">
            <v>213797.14</v>
          </cell>
          <cell r="K347">
            <v>32620.12</v>
          </cell>
          <cell r="L347">
            <v>0</v>
          </cell>
        </row>
        <row r="348">
          <cell r="A348">
            <v>1</v>
          </cell>
          <cell r="B348">
            <v>2</v>
          </cell>
          <cell r="C348">
            <v>881</v>
          </cell>
          <cell r="D348" t="str">
            <v xml:space="preserve">  </v>
          </cell>
          <cell r="E348" t="str">
            <v xml:space="preserve">    </v>
          </cell>
          <cell r="F348" t="str">
            <v xml:space="preserve">   </v>
          </cell>
          <cell r="G348">
            <v>12881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2</v>
          </cell>
          <cell r="B349">
            <v>2</v>
          </cell>
          <cell r="C349">
            <v>881</v>
          </cell>
          <cell r="D349" t="str">
            <v xml:space="preserve">  </v>
          </cell>
          <cell r="E349" t="str">
            <v xml:space="preserve">    </v>
          </cell>
          <cell r="F349" t="str">
            <v xml:space="preserve">   </v>
          </cell>
          <cell r="G349">
            <v>22881</v>
          </cell>
          <cell r="H349">
            <v>10510.73</v>
          </cell>
          <cell r="I349">
            <v>0</v>
          </cell>
          <cell r="J349">
            <v>10160.73</v>
          </cell>
          <cell r="K349">
            <v>350</v>
          </cell>
          <cell r="L349">
            <v>0</v>
          </cell>
        </row>
        <row r="350">
          <cell r="A350">
            <v>1</v>
          </cell>
          <cell r="B350">
            <v>2</v>
          </cell>
          <cell r="C350">
            <v>885</v>
          </cell>
          <cell r="D350" t="str">
            <v xml:space="preserve">  </v>
          </cell>
          <cell r="E350" t="str">
            <v xml:space="preserve">    </v>
          </cell>
          <cell r="F350" t="str">
            <v xml:space="preserve">   </v>
          </cell>
          <cell r="G350">
            <v>12885</v>
          </cell>
          <cell r="H350">
            <v>1120.8</v>
          </cell>
          <cell r="I350">
            <v>0</v>
          </cell>
          <cell r="J350">
            <v>1120.8</v>
          </cell>
          <cell r="K350">
            <v>0</v>
          </cell>
          <cell r="L350">
            <v>0</v>
          </cell>
        </row>
        <row r="351">
          <cell r="A351">
            <v>2</v>
          </cell>
          <cell r="B351">
            <v>2</v>
          </cell>
          <cell r="C351">
            <v>885</v>
          </cell>
          <cell r="D351" t="str">
            <v xml:space="preserve">  </v>
          </cell>
          <cell r="E351" t="str">
            <v xml:space="preserve">    </v>
          </cell>
          <cell r="F351" t="str">
            <v xml:space="preserve">   </v>
          </cell>
          <cell r="G351">
            <v>22885</v>
          </cell>
          <cell r="H351">
            <v>17284.77</v>
          </cell>
          <cell r="I351">
            <v>0</v>
          </cell>
          <cell r="J351">
            <v>17284.77</v>
          </cell>
          <cell r="K351">
            <v>0</v>
          </cell>
          <cell r="L351">
            <v>0</v>
          </cell>
        </row>
        <row r="352">
          <cell r="A352">
            <v>1</v>
          </cell>
          <cell r="B352">
            <v>2</v>
          </cell>
          <cell r="C352">
            <v>887</v>
          </cell>
          <cell r="D352" t="str">
            <v xml:space="preserve">  </v>
          </cell>
          <cell r="E352" t="str">
            <v xml:space="preserve">    </v>
          </cell>
          <cell r="F352" t="str">
            <v xml:space="preserve">   </v>
          </cell>
          <cell r="G352">
            <v>12887</v>
          </cell>
          <cell r="H352">
            <v>32114.560000000001</v>
          </cell>
          <cell r="I352">
            <v>0</v>
          </cell>
          <cell r="J352">
            <v>28106.57</v>
          </cell>
          <cell r="K352">
            <v>4007.99</v>
          </cell>
          <cell r="L352">
            <v>0</v>
          </cell>
        </row>
        <row r="353">
          <cell r="A353">
            <v>2</v>
          </cell>
          <cell r="B353">
            <v>2</v>
          </cell>
          <cell r="C353">
            <v>887</v>
          </cell>
          <cell r="D353" t="str">
            <v xml:space="preserve">  </v>
          </cell>
          <cell r="E353" t="str">
            <v xml:space="preserve">    </v>
          </cell>
          <cell r="F353" t="str">
            <v xml:space="preserve">   </v>
          </cell>
          <cell r="G353">
            <v>22887</v>
          </cell>
          <cell r="H353">
            <v>452115.54</v>
          </cell>
          <cell r="I353">
            <v>219.51</v>
          </cell>
          <cell r="J353">
            <v>407764.97</v>
          </cell>
          <cell r="K353">
            <v>44131.06</v>
          </cell>
          <cell r="L353">
            <v>0</v>
          </cell>
        </row>
        <row r="354">
          <cell r="A354">
            <v>1</v>
          </cell>
          <cell r="B354">
            <v>2</v>
          </cell>
          <cell r="C354">
            <v>889</v>
          </cell>
          <cell r="D354" t="str">
            <v xml:space="preserve">  </v>
          </cell>
          <cell r="E354" t="str">
            <v xml:space="preserve">    </v>
          </cell>
          <cell r="F354" t="str">
            <v xml:space="preserve">   </v>
          </cell>
          <cell r="G354">
            <v>12889</v>
          </cell>
          <cell r="H354">
            <v>8685.07</v>
          </cell>
          <cell r="I354">
            <v>326.7</v>
          </cell>
          <cell r="J354">
            <v>8027.32</v>
          </cell>
          <cell r="K354">
            <v>331.05</v>
          </cell>
          <cell r="L354">
            <v>0</v>
          </cell>
        </row>
        <row r="355">
          <cell r="A355">
            <v>2</v>
          </cell>
          <cell r="B355">
            <v>2</v>
          </cell>
          <cell r="C355">
            <v>889</v>
          </cell>
          <cell r="D355" t="str">
            <v xml:space="preserve">  </v>
          </cell>
          <cell r="E355" t="str">
            <v xml:space="preserve">    </v>
          </cell>
          <cell r="F355" t="str">
            <v xml:space="preserve">   </v>
          </cell>
          <cell r="G355">
            <v>22889</v>
          </cell>
          <cell r="H355">
            <v>64092.72</v>
          </cell>
          <cell r="I355">
            <v>5136.3100000000004</v>
          </cell>
          <cell r="J355">
            <v>48556.72</v>
          </cell>
          <cell r="K355">
            <v>10399.69</v>
          </cell>
          <cell r="L355">
            <v>0</v>
          </cell>
        </row>
        <row r="356">
          <cell r="A356">
            <v>1</v>
          </cell>
          <cell r="B356">
            <v>2</v>
          </cell>
          <cell r="C356">
            <v>890</v>
          </cell>
          <cell r="D356" t="str">
            <v xml:space="preserve">  </v>
          </cell>
          <cell r="E356" t="str">
            <v xml:space="preserve">    </v>
          </cell>
          <cell r="F356" t="str">
            <v xml:space="preserve">   </v>
          </cell>
          <cell r="G356">
            <v>12890</v>
          </cell>
          <cell r="H356">
            <v>2103.44</v>
          </cell>
          <cell r="I356">
            <v>0</v>
          </cell>
          <cell r="J356">
            <v>2103.44</v>
          </cell>
          <cell r="K356">
            <v>0</v>
          </cell>
          <cell r="L356">
            <v>0</v>
          </cell>
        </row>
        <row r="357">
          <cell r="A357">
            <v>2</v>
          </cell>
          <cell r="B357">
            <v>2</v>
          </cell>
          <cell r="C357">
            <v>890</v>
          </cell>
          <cell r="D357" t="str">
            <v xml:space="preserve">  </v>
          </cell>
          <cell r="E357" t="str">
            <v xml:space="preserve">    </v>
          </cell>
          <cell r="F357" t="str">
            <v xml:space="preserve">   </v>
          </cell>
          <cell r="G357">
            <v>22890</v>
          </cell>
          <cell r="H357">
            <v>30690.7</v>
          </cell>
          <cell r="I357">
            <v>0</v>
          </cell>
          <cell r="J357">
            <v>30690.7</v>
          </cell>
          <cell r="K357">
            <v>0</v>
          </cell>
          <cell r="L357">
            <v>0</v>
          </cell>
        </row>
        <row r="358">
          <cell r="A358">
            <v>1</v>
          </cell>
          <cell r="B358">
            <v>2</v>
          </cell>
          <cell r="C358">
            <v>891</v>
          </cell>
          <cell r="D358" t="str">
            <v xml:space="preserve">  </v>
          </cell>
          <cell r="E358" t="str">
            <v xml:space="preserve">    </v>
          </cell>
          <cell r="F358" t="str">
            <v xml:space="preserve">   </v>
          </cell>
          <cell r="G358">
            <v>12891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2</v>
          </cell>
          <cell r="B359">
            <v>2</v>
          </cell>
          <cell r="C359">
            <v>891</v>
          </cell>
          <cell r="D359" t="str">
            <v xml:space="preserve">  </v>
          </cell>
          <cell r="E359" t="str">
            <v xml:space="preserve">    </v>
          </cell>
          <cell r="F359" t="str">
            <v xml:space="preserve">   </v>
          </cell>
          <cell r="G359">
            <v>22891</v>
          </cell>
          <cell r="H359">
            <v>221.84</v>
          </cell>
          <cell r="I359">
            <v>0</v>
          </cell>
          <cell r="J359">
            <v>221.84</v>
          </cell>
          <cell r="K359">
            <v>0</v>
          </cell>
          <cell r="L359">
            <v>0</v>
          </cell>
        </row>
        <row r="360">
          <cell r="A360">
            <v>1</v>
          </cell>
          <cell r="B360">
            <v>2</v>
          </cell>
          <cell r="C360">
            <v>892</v>
          </cell>
          <cell r="D360" t="str">
            <v xml:space="preserve">  </v>
          </cell>
          <cell r="E360" t="str">
            <v xml:space="preserve">    </v>
          </cell>
          <cell r="F360" t="str">
            <v xml:space="preserve">   </v>
          </cell>
          <cell r="G360">
            <v>12892</v>
          </cell>
          <cell r="H360">
            <v>19601.97</v>
          </cell>
          <cell r="I360">
            <v>15379</v>
          </cell>
          <cell r="J360">
            <v>3820.74</v>
          </cell>
          <cell r="K360">
            <v>402.23</v>
          </cell>
          <cell r="L360">
            <v>0</v>
          </cell>
        </row>
        <row r="361">
          <cell r="A361">
            <v>2</v>
          </cell>
          <cell r="B361">
            <v>2</v>
          </cell>
          <cell r="C361">
            <v>892</v>
          </cell>
          <cell r="D361" t="str">
            <v xml:space="preserve">  </v>
          </cell>
          <cell r="E361" t="str">
            <v xml:space="preserve">    </v>
          </cell>
          <cell r="F361" t="str">
            <v xml:space="preserve">   </v>
          </cell>
          <cell r="G361">
            <v>22892</v>
          </cell>
          <cell r="H361">
            <v>90033.1</v>
          </cell>
          <cell r="I361">
            <v>15379</v>
          </cell>
          <cell r="J361">
            <v>63331.25</v>
          </cell>
          <cell r="K361">
            <v>11322.85</v>
          </cell>
          <cell r="L361">
            <v>0</v>
          </cell>
        </row>
        <row r="362">
          <cell r="A362">
            <v>1</v>
          </cell>
          <cell r="B362">
            <v>2</v>
          </cell>
          <cell r="C362">
            <v>893</v>
          </cell>
          <cell r="D362" t="str">
            <v xml:space="preserve">  </v>
          </cell>
          <cell r="E362" t="str">
            <v xml:space="preserve">    </v>
          </cell>
          <cell r="F362" t="str">
            <v xml:space="preserve">   </v>
          </cell>
          <cell r="G362">
            <v>12893</v>
          </cell>
          <cell r="H362">
            <v>22441.69</v>
          </cell>
          <cell r="I362">
            <v>11278.71</v>
          </cell>
          <cell r="J362">
            <v>2745.26</v>
          </cell>
          <cell r="K362">
            <v>8417.7199999999993</v>
          </cell>
          <cell r="L362">
            <v>0</v>
          </cell>
        </row>
        <row r="363">
          <cell r="A363">
            <v>2</v>
          </cell>
          <cell r="B363">
            <v>2</v>
          </cell>
          <cell r="C363">
            <v>893</v>
          </cell>
          <cell r="D363" t="str">
            <v xml:space="preserve">  </v>
          </cell>
          <cell r="E363" t="str">
            <v xml:space="preserve">    </v>
          </cell>
          <cell r="F363" t="str">
            <v xml:space="preserve">   </v>
          </cell>
          <cell r="G363">
            <v>22893</v>
          </cell>
          <cell r="H363">
            <v>154603.01999999999</v>
          </cell>
          <cell r="I363">
            <v>77705.09</v>
          </cell>
          <cell r="J363">
            <v>45344.62</v>
          </cell>
          <cell r="K363">
            <v>31553.31</v>
          </cell>
          <cell r="L363">
            <v>0</v>
          </cell>
        </row>
        <row r="364">
          <cell r="A364">
            <v>1</v>
          </cell>
          <cell r="B364">
            <v>2</v>
          </cell>
          <cell r="C364">
            <v>894</v>
          </cell>
          <cell r="D364" t="str">
            <v xml:space="preserve">  </v>
          </cell>
          <cell r="E364" t="str">
            <v xml:space="preserve">    </v>
          </cell>
          <cell r="F364" t="str">
            <v xml:space="preserve">   </v>
          </cell>
          <cell r="G364">
            <v>12894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2</v>
          </cell>
          <cell r="B365">
            <v>2</v>
          </cell>
          <cell r="C365">
            <v>894</v>
          </cell>
          <cell r="D365" t="str">
            <v xml:space="preserve">  </v>
          </cell>
          <cell r="E365" t="str">
            <v xml:space="preserve">    </v>
          </cell>
          <cell r="F365" t="str">
            <v xml:space="preserve">   </v>
          </cell>
          <cell r="G365">
            <v>22894</v>
          </cell>
          <cell r="H365">
            <v>27.63</v>
          </cell>
          <cell r="I365">
            <v>0</v>
          </cell>
          <cell r="J365">
            <v>0</v>
          </cell>
          <cell r="K365">
            <v>27.63</v>
          </cell>
          <cell r="L365">
            <v>0</v>
          </cell>
        </row>
        <row r="366">
          <cell r="A366">
            <v>1</v>
          </cell>
          <cell r="B366">
            <v>2</v>
          </cell>
          <cell r="C366">
            <v>901</v>
          </cell>
          <cell r="D366" t="str">
            <v xml:space="preserve">  </v>
          </cell>
          <cell r="E366" t="str">
            <v xml:space="preserve">    </v>
          </cell>
          <cell r="F366" t="str">
            <v xml:space="preserve">   </v>
          </cell>
          <cell r="G366">
            <v>12901</v>
          </cell>
          <cell r="H366">
            <v>6823.11</v>
          </cell>
          <cell r="I366">
            <v>6255.52</v>
          </cell>
          <cell r="J366">
            <v>567.59</v>
          </cell>
          <cell r="K366">
            <v>0</v>
          </cell>
          <cell r="L366">
            <v>0</v>
          </cell>
        </row>
        <row r="367">
          <cell r="A367">
            <v>2</v>
          </cell>
          <cell r="B367">
            <v>2</v>
          </cell>
          <cell r="C367">
            <v>901</v>
          </cell>
          <cell r="D367" t="str">
            <v xml:space="preserve">  </v>
          </cell>
          <cell r="E367" t="str">
            <v xml:space="preserve">    </v>
          </cell>
          <cell r="F367" t="str">
            <v xml:space="preserve">   </v>
          </cell>
          <cell r="G367">
            <v>22901</v>
          </cell>
          <cell r="H367">
            <v>102808.86</v>
          </cell>
          <cell r="I367">
            <v>98857.54</v>
          </cell>
          <cell r="J367">
            <v>3543.59</v>
          </cell>
          <cell r="K367">
            <v>407.73</v>
          </cell>
          <cell r="L367">
            <v>0</v>
          </cell>
        </row>
        <row r="368">
          <cell r="A368">
            <v>1</v>
          </cell>
          <cell r="B368">
            <v>2</v>
          </cell>
          <cell r="C368">
            <v>902</v>
          </cell>
          <cell r="D368" t="str">
            <v xml:space="preserve">  </v>
          </cell>
          <cell r="E368" t="str">
            <v xml:space="preserve">    </v>
          </cell>
          <cell r="F368" t="str">
            <v xml:space="preserve">   </v>
          </cell>
          <cell r="G368">
            <v>12902</v>
          </cell>
          <cell r="H368">
            <v>51164.06</v>
          </cell>
          <cell r="I368">
            <v>0</v>
          </cell>
          <cell r="J368">
            <v>44721.8</v>
          </cell>
          <cell r="K368">
            <v>6442.26</v>
          </cell>
          <cell r="L368">
            <v>0</v>
          </cell>
        </row>
        <row r="369">
          <cell r="A369">
            <v>2</v>
          </cell>
          <cell r="B369">
            <v>2</v>
          </cell>
          <cell r="C369">
            <v>902</v>
          </cell>
          <cell r="D369" t="str">
            <v xml:space="preserve">  </v>
          </cell>
          <cell r="E369" t="str">
            <v xml:space="preserve">    </v>
          </cell>
          <cell r="F369" t="str">
            <v xml:space="preserve">   </v>
          </cell>
          <cell r="G369">
            <v>22902</v>
          </cell>
          <cell r="H369">
            <v>548120.23</v>
          </cell>
          <cell r="I369">
            <v>8484.6200000000008</v>
          </cell>
          <cell r="J369">
            <v>463951.78</v>
          </cell>
          <cell r="K369">
            <v>75683.83</v>
          </cell>
          <cell r="L369">
            <v>0</v>
          </cell>
        </row>
        <row r="370">
          <cell r="A370">
            <v>1</v>
          </cell>
          <cell r="B370">
            <v>2</v>
          </cell>
          <cell r="C370">
            <v>904</v>
          </cell>
          <cell r="D370" t="str">
            <v xml:space="preserve">  </v>
          </cell>
          <cell r="E370" t="str">
            <v xml:space="preserve">    </v>
          </cell>
          <cell r="F370" t="str">
            <v xml:space="preserve">   </v>
          </cell>
          <cell r="G370">
            <v>12904</v>
          </cell>
          <cell r="H370">
            <v>23892</v>
          </cell>
          <cell r="I370">
            <v>0</v>
          </cell>
          <cell r="J370">
            <v>16666</v>
          </cell>
          <cell r="K370">
            <v>7226</v>
          </cell>
          <cell r="L370">
            <v>0</v>
          </cell>
        </row>
        <row r="371">
          <cell r="A371">
            <v>2</v>
          </cell>
          <cell r="B371">
            <v>2</v>
          </cell>
          <cell r="C371">
            <v>904</v>
          </cell>
          <cell r="D371" t="str">
            <v xml:space="preserve">  </v>
          </cell>
          <cell r="E371" t="str">
            <v xml:space="preserve">    </v>
          </cell>
          <cell r="F371" t="str">
            <v xml:space="preserve">   </v>
          </cell>
          <cell r="G371">
            <v>22904</v>
          </cell>
          <cell r="H371">
            <v>286704</v>
          </cell>
          <cell r="I371">
            <v>0</v>
          </cell>
          <cell r="J371">
            <v>199992</v>
          </cell>
          <cell r="K371">
            <v>86712</v>
          </cell>
          <cell r="L371">
            <v>0</v>
          </cell>
        </row>
        <row r="372">
          <cell r="A372">
            <v>1</v>
          </cell>
          <cell r="B372">
            <v>2</v>
          </cell>
          <cell r="C372">
            <v>905</v>
          </cell>
          <cell r="D372" t="str">
            <v xml:space="preserve">  </v>
          </cell>
          <cell r="E372" t="str">
            <v xml:space="preserve">    </v>
          </cell>
          <cell r="F372" t="str">
            <v xml:space="preserve">   </v>
          </cell>
          <cell r="G372">
            <v>12905</v>
          </cell>
          <cell r="H372">
            <v>5330</v>
          </cell>
          <cell r="I372">
            <v>5330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2</v>
          </cell>
          <cell r="B373">
            <v>2</v>
          </cell>
          <cell r="C373">
            <v>905</v>
          </cell>
          <cell r="D373" t="str">
            <v xml:space="preserve">  </v>
          </cell>
          <cell r="E373" t="str">
            <v xml:space="preserve">    </v>
          </cell>
          <cell r="F373" t="str">
            <v xml:space="preserve">   </v>
          </cell>
          <cell r="G373">
            <v>22905</v>
          </cell>
          <cell r="H373">
            <v>66257.33</v>
          </cell>
          <cell r="I373">
            <v>66257.33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1</v>
          </cell>
          <cell r="B374">
            <v>2</v>
          </cell>
          <cell r="C374">
            <v>908</v>
          </cell>
          <cell r="D374" t="str">
            <v xml:space="preserve">  </v>
          </cell>
          <cell r="E374" t="str">
            <v xml:space="preserve">    </v>
          </cell>
          <cell r="F374" t="str">
            <v xml:space="preserve">   </v>
          </cell>
          <cell r="G374">
            <v>12908</v>
          </cell>
          <cell r="H374">
            <v>43376.08</v>
          </cell>
          <cell r="I374">
            <v>3643.02</v>
          </cell>
          <cell r="J374">
            <v>23976.639999999999</v>
          </cell>
          <cell r="K374">
            <v>15756.42</v>
          </cell>
          <cell r="L374">
            <v>0</v>
          </cell>
        </row>
        <row r="375">
          <cell r="A375">
            <v>2</v>
          </cell>
          <cell r="B375">
            <v>2</v>
          </cell>
          <cell r="C375">
            <v>908</v>
          </cell>
          <cell r="D375" t="str">
            <v xml:space="preserve">  </v>
          </cell>
          <cell r="E375" t="str">
            <v xml:space="preserve">    </v>
          </cell>
          <cell r="F375" t="str">
            <v xml:space="preserve">   </v>
          </cell>
          <cell r="G375">
            <v>22908</v>
          </cell>
          <cell r="H375">
            <v>406500.52</v>
          </cell>
          <cell r="I375">
            <v>35160.04</v>
          </cell>
          <cell r="J375">
            <v>269058.56</v>
          </cell>
          <cell r="K375">
            <v>102281.92</v>
          </cell>
          <cell r="L375">
            <v>0</v>
          </cell>
        </row>
        <row r="376">
          <cell r="A376">
            <v>1</v>
          </cell>
          <cell r="B376">
            <v>2</v>
          </cell>
          <cell r="C376">
            <v>909</v>
          </cell>
          <cell r="D376" t="str">
            <v xml:space="preserve">  </v>
          </cell>
          <cell r="E376" t="str">
            <v xml:space="preserve">    </v>
          </cell>
          <cell r="F376" t="str">
            <v xml:space="preserve">   </v>
          </cell>
          <cell r="G376">
            <v>12909</v>
          </cell>
          <cell r="H376">
            <v>2082.09</v>
          </cell>
          <cell r="I376">
            <v>2082.09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2</v>
          </cell>
          <cell r="B377">
            <v>2</v>
          </cell>
          <cell r="C377">
            <v>909</v>
          </cell>
          <cell r="D377" t="str">
            <v xml:space="preserve">  </v>
          </cell>
          <cell r="E377" t="str">
            <v xml:space="preserve">    </v>
          </cell>
          <cell r="F377" t="str">
            <v xml:space="preserve">   </v>
          </cell>
          <cell r="G377">
            <v>22909</v>
          </cell>
          <cell r="H377">
            <v>41694.120000000003</v>
          </cell>
          <cell r="I377">
            <v>41652.720000000001</v>
          </cell>
          <cell r="J377">
            <v>41.4</v>
          </cell>
          <cell r="K377">
            <v>0</v>
          </cell>
          <cell r="L377">
            <v>0</v>
          </cell>
        </row>
        <row r="378">
          <cell r="A378">
            <v>1</v>
          </cell>
          <cell r="B378">
            <v>2</v>
          </cell>
          <cell r="C378">
            <v>912</v>
          </cell>
          <cell r="D378" t="str">
            <v xml:space="preserve">  </v>
          </cell>
          <cell r="E378" t="str">
            <v xml:space="preserve">    </v>
          </cell>
          <cell r="F378" t="str">
            <v xml:space="preserve">   </v>
          </cell>
          <cell r="G378">
            <v>12912</v>
          </cell>
          <cell r="H378">
            <v>34583.24</v>
          </cell>
          <cell r="I378">
            <v>455.24</v>
          </cell>
          <cell r="J378">
            <v>34128</v>
          </cell>
          <cell r="K378">
            <v>0</v>
          </cell>
          <cell r="L378">
            <v>0</v>
          </cell>
        </row>
        <row r="379">
          <cell r="A379">
            <v>2</v>
          </cell>
          <cell r="B379">
            <v>2</v>
          </cell>
          <cell r="C379">
            <v>912</v>
          </cell>
          <cell r="D379" t="str">
            <v xml:space="preserve">  </v>
          </cell>
          <cell r="E379" t="str">
            <v xml:space="preserve">    </v>
          </cell>
          <cell r="F379" t="str">
            <v xml:space="preserve">   </v>
          </cell>
          <cell r="G379">
            <v>22912</v>
          </cell>
          <cell r="H379">
            <v>242082.7</v>
          </cell>
          <cell r="I379">
            <v>3244.16</v>
          </cell>
          <cell r="J379">
            <v>238838.54</v>
          </cell>
          <cell r="K379">
            <v>0</v>
          </cell>
          <cell r="L379">
            <v>0</v>
          </cell>
        </row>
        <row r="380">
          <cell r="A380">
            <v>1</v>
          </cell>
          <cell r="B380">
            <v>2</v>
          </cell>
          <cell r="C380">
            <v>913</v>
          </cell>
          <cell r="D380" t="str">
            <v xml:space="preserve">  </v>
          </cell>
          <cell r="E380" t="str">
            <v xml:space="preserve">    </v>
          </cell>
          <cell r="F380" t="str">
            <v xml:space="preserve">   </v>
          </cell>
          <cell r="G380">
            <v>12913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2</v>
          </cell>
          <cell r="B381">
            <v>2</v>
          </cell>
          <cell r="C381">
            <v>913</v>
          </cell>
          <cell r="D381" t="str">
            <v xml:space="preserve">  </v>
          </cell>
          <cell r="E381" t="str">
            <v xml:space="preserve">    </v>
          </cell>
          <cell r="F381" t="str">
            <v xml:space="preserve">   </v>
          </cell>
          <cell r="G381">
            <v>22913</v>
          </cell>
          <cell r="H381">
            <v>67.900000000000006</v>
          </cell>
          <cell r="I381">
            <v>0</v>
          </cell>
          <cell r="J381">
            <v>67.900000000000006</v>
          </cell>
          <cell r="K381">
            <v>0</v>
          </cell>
          <cell r="L381">
            <v>0</v>
          </cell>
        </row>
        <row r="382">
          <cell r="A382">
            <v>1</v>
          </cell>
          <cell r="B382">
            <v>2</v>
          </cell>
          <cell r="C382">
            <v>920</v>
          </cell>
          <cell r="D382" t="str">
            <v xml:space="preserve">  </v>
          </cell>
          <cell r="E382" t="str">
            <v xml:space="preserve">    </v>
          </cell>
          <cell r="F382" t="str">
            <v xml:space="preserve">   </v>
          </cell>
          <cell r="G382">
            <v>12920</v>
          </cell>
          <cell r="H382">
            <v>167333.07</v>
          </cell>
          <cell r="I382">
            <v>157646.25</v>
          </cell>
          <cell r="J382">
            <v>9686.82</v>
          </cell>
          <cell r="K382">
            <v>0</v>
          </cell>
          <cell r="L382">
            <v>0</v>
          </cell>
        </row>
        <row r="383">
          <cell r="A383">
            <v>2</v>
          </cell>
          <cell r="B383">
            <v>2</v>
          </cell>
          <cell r="C383">
            <v>920</v>
          </cell>
          <cell r="D383" t="str">
            <v xml:space="preserve">  </v>
          </cell>
          <cell r="E383" t="str">
            <v xml:space="preserve">    </v>
          </cell>
          <cell r="F383" t="str">
            <v xml:space="preserve">   </v>
          </cell>
          <cell r="G383">
            <v>22920</v>
          </cell>
          <cell r="H383">
            <v>1783110.39</v>
          </cell>
          <cell r="I383">
            <v>1690809.67</v>
          </cell>
          <cell r="J383">
            <v>92170.59</v>
          </cell>
          <cell r="K383">
            <v>130.13</v>
          </cell>
          <cell r="L383">
            <v>0</v>
          </cell>
        </row>
        <row r="384">
          <cell r="A384">
            <v>1</v>
          </cell>
          <cell r="B384">
            <v>2</v>
          </cell>
          <cell r="C384">
            <v>921</v>
          </cell>
          <cell r="D384" t="str">
            <v xml:space="preserve">  </v>
          </cell>
          <cell r="E384" t="str">
            <v xml:space="preserve">    </v>
          </cell>
          <cell r="F384" t="str">
            <v xml:space="preserve">   </v>
          </cell>
          <cell r="G384">
            <v>12921</v>
          </cell>
          <cell r="H384">
            <v>191419.69</v>
          </cell>
          <cell r="I384">
            <v>169254.58</v>
          </cell>
          <cell r="J384">
            <v>20865.66</v>
          </cell>
          <cell r="K384">
            <v>1299.45</v>
          </cell>
          <cell r="L384">
            <v>0</v>
          </cell>
        </row>
        <row r="385">
          <cell r="A385">
            <v>2</v>
          </cell>
          <cell r="B385">
            <v>2</v>
          </cell>
          <cell r="C385">
            <v>921</v>
          </cell>
          <cell r="D385" t="str">
            <v xml:space="preserve">  </v>
          </cell>
          <cell r="E385" t="str">
            <v xml:space="preserve">    </v>
          </cell>
          <cell r="F385" t="str">
            <v xml:space="preserve">   </v>
          </cell>
          <cell r="G385">
            <v>22921</v>
          </cell>
          <cell r="H385">
            <v>1054302.97</v>
          </cell>
          <cell r="I385">
            <v>778736.38</v>
          </cell>
          <cell r="J385">
            <v>255687.13</v>
          </cell>
          <cell r="K385">
            <v>19879.46</v>
          </cell>
          <cell r="L385">
            <v>0</v>
          </cell>
        </row>
        <row r="386">
          <cell r="A386">
            <v>1</v>
          </cell>
          <cell r="B386">
            <v>2</v>
          </cell>
          <cell r="C386">
            <v>922</v>
          </cell>
          <cell r="D386" t="str">
            <v xml:space="preserve">  </v>
          </cell>
          <cell r="E386" t="str">
            <v xml:space="preserve">    </v>
          </cell>
          <cell r="F386" t="str">
            <v xml:space="preserve">   </v>
          </cell>
          <cell r="G386">
            <v>12922</v>
          </cell>
          <cell r="H386">
            <v>-261.02</v>
          </cell>
          <cell r="I386">
            <v>-261.02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2</v>
          </cell>
          <cell r="B387">
            <v>2</v>
          </cell>
          <cell r="C387">
            <v>922</v>
          </cell>
          <cell r="D387" t="str">
            <v xml:space="preserve">  </v>
          </cell>
          <cell r="E387" t="str">
            <v xml:space="preserve">    </v>
          </cell>
          <cell r="F387" t="str">
            <v xml:space="preserve">   </v>
          </cell>
          <cell r="G387">
            <v>22922</v>
          </cell>
          <cell r="H387">
            <v>-1246.8800000000001</v>
          </cell>
          <cell r="I387">
            <v>-1246.8800000000001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1</v>
          </cell>
          <cell r="B388">
            <v>2</v>
          </cell>
          <cell r="C388">
            <v>923</v>
          </cell>
          <cell r="D388" t="str">
            <v xml:space="preserve">  </v>
          </cell>
          <cell r="E388" t="str">
            <v xml:space="preserve">    </v>
          </cell>
          <cell r="F388" t="str">
            <v xml:space="preserve">   </v>
          </cell>
          <cell r="G388">
            <v>12923</v>
          </cell>
          <cell r="H388">
            <v>89678.03</v>
          </cell>
          <cell r="I388">
            <v>89678.03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2</v>
          </cell>
          <cell r="B389">
            <v>2</v>
          </cell>
          <cell r="C389">
            <v>923</v>
          </cell>
          <cell r="D389" t="str">
            <v xml:space="preserve">  </v>
          </cell>
          <cell r="E389" t="str">
            <v xml:space="preserve">    </v>
          </cell>
          <cell r="F389" t="str">
            <v xml:space="preserve">   </v>
          </cell>
          <cell r="G389">
            <v>22923</v>
          </cell>
          <cell r="H389">
            <v>898076.84</v>
          </cell>
          <cell r="I389">
            <v>896485.12</v>
          </cell>
          <cell r="J389">
            <v>1591.72</v>
          </cell>
          <cell r="K389">
            <v>0</v>
          </cell>
          <cell r="L389">
            <v>0</v>
          </cell>
        </row>
        <row r="390">
          <cell r="A390">
            <v>1</v>
          </cell>
          <cell r="B390">
            <v>2</v>
          </cell>
          <cell r="C390">
            <v>924</v>
          </cell>
          <cell r="D390" t="str">
            <v xml:space="preserve">  </v>
          </cell>
          <cell r="E390" t="str">
            <v xml:space="preserve">    </v>
          </cell>
          <cell r="F390" t="str">
            <v xml:space="preserve">   </v>
          </cell>
          <cell r="G390">
            <v>12924</v>
          </cell>
          <cell r="H390">
            <v>2265.44</v>
          </cell>
          <cell r="I390">
            <v>2265.44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2</v>
          </cell>
          <cell r="B391">
            <v>2</v>
          </cell>
          <cell r="C391">
            <v>924</v>
          </cell>
          <cell r="D391" t="str">
            <v xml:space="preserve">  </v>
          </cell>
          <cell r="E391" t="str">
            <v xml:space="preserve">    </v>
          </cell>
          <cell r="F391" t="str">
            <v xml:space="preserve">   </v>
          </cell>
          <cell r="G391">
            <v>22924</v>
          </cell>
          <cell r="H391">
            <v>29817.7</v>
          </cell>
          <cell r="I391">
            <v>29817.7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1</v>
          </cell>
          <cell r="B392">
            <v>2</v>
          </cell>
          <cell r="C392">
            <v>925</v>
          </cell>
          <cell r="D392" t="str">
            <v xml:space="preserve">  </v>
          </cell>
          <cell r="E392" t="str">
            <v xml:space="preserve">    </v>
          </cell>
          <cell r="F392" t="str">
            <v xml:space="preserve">   </v>
          </cell>
          <cell r="G392">
            <v>12925</v>
          </cell>
          <cell r="H392">
            <v>81065.38</v>
          </cell>
          <cell r="I392">
            <v>81018.12</v>
          </cell>
          <cell r="J392">
            <v>5.59</v>
          </cell>
          <cell r="K392">
            <v>41.67</v>
          </cell>
          <cell r="L392">
            <v>0</v>
          </cell>
        </row>
        <row r="393">
          <cell r="A393">
            <v>2</v>
          </cell>
          <cell r="B393">
            <v>2</v>
          </cell>
          <cell r="C393">
            <v>925</v>
          </cell>
          <cell r="D393" t="str">
            <v xml:space="preserve">  </v>
          </cell>
          <cell r="E393" t="str">
            <v xml:space="preserve">    </v>
          </cell>
          <cell r="F393" t="str">
            <v xml:space="preserve">   </v>
          </cell>
          <cell r="G393">
            <v>22925</v>
          </cell>
          <cell r="H393">
            <v>122402.18</v>
          </cell>
          <cell r="I393">
            <v>116213.62</v>
          </cell>
          <cell r="J393">
            <v>890.55</v>
          </cell>
          <cell r="K393">
            <v>5298.01</v>
          </cell>
          <cell r="L393">
            <v>0</v>
          </cell>
        </row>
        <row r="394">
          <cell r="A394">
            <v>1</v>
          </cell>
          <cell r="B394">
            <v>2</v>
          </cell>
          <cell r="C394">
            <v>926</v>
          </cell>
          <cell r="D394" t="str">
            <v xml:space="preserve">  </v>
          </cell>
          <cell r="E394" t="str">
            <v xml:space="preserve">    </v>
          </cell>
          <cell r="F394" t="str">
            <v xml:space="preserve">   </v>
          </cell>
          <cell r="G394">
            <v>12926</v>
          </cell>
          <cell r="H394">
            <v>27883.39</v>
          </cell>
          <cell r="I394">
            <v>22473.7</v>
          </cell>
          <cell r="J394">
            <v>4427.88</v>
          </cell>
          <cell r="K394">
            <v>981.81</v>
          </cell>
          <cell r="L394">
            <v>0</v>
          </cell>
        </row>
        <row r="395">
          <cell r="A395">
            <v>2</v>
          </cell>
          <cell r="B395">
            <v>2</v>
          </cell>
          <cell r="C395">
            <v>926</v>
          </cell>
          <cell r="D395" t="str">
            <v xml:space="preserve">  </v>
          </cell>
          <cell r="E395" t="str">
            <v xml:space="preserve">    </v>
          </cell>
          <cell r="F395" t="str">
            <v xml:space="preserve">   </v>
          </cell>
          <cell r="G395">
            <v>22926</v>
          </cell>
          <cell r="H395">
            <v>258406.98</v>
          </cell>
          <cell r="I395">
            <v>186685.65</v>
          </cell>
          <cell r="J395">
            <v>50661.96</v>
          </cell>
          <cell r="K395">
            <v>21059.37</v>
          </cell>
          <cell r="L395">
            <v>0</v>
          </cell>
        </row>
        <row r="396">
          <cell r="A396">
            <v>1</v>
          </cell>
          <cell r="B396">
            <v>2</v>
          </cell>
          <cell r="C396">
            <v>930</v>
          </cell>
          <cell r="D396" t="str">
            <v xml:space="preserve">  </v>
          </cell>
          <cell r="E396" t="str">
            <v xml:space="preserve">    </v>
          </cell>
          <cell r="F396" t="str">
            <v xml:space="preserve">   </v>
          </cell>
          <cell r="G396">
            <v>12930</v>
          </cell>
          <cell r="H396">
            <v>20726.86</v>
          </cell>
          <cell r="I396">
            <v>20024.87</v>
          </cell>
          <cell r="J396">
            <v>590</v>
          </cell>
          <cell r="K396">
            <v>111.99</v>
          </cell>
          <cell r="L396">
            <v>0</v>
          </cell>
        </row>
        <row r="397">
          <cell r="A397">
            <v>2</v>
          </cell>
          <cell r="B397">
            <v>2</v>
          </cell>
          <cell r="C397">
            <v>930</v>
          </cell>
          <cell r="D397" t="str">
            <v xml:space="preserve">  </v>
          </cell>
          <cell r="E397" t="str">
            <v xml:space="preserve">    </v>
          </cell>
          <cell r="F397" t="str">
            <v xml:space="preserve">   </v>
          </cell>
          <cell r="G397">
            <v>22930</v>
          </cell>
          <cell r="H397">
            <v>218124.16</v>
          </cell>
          <cell r="I397">
            <v>203947.16</v>
          </cell>
          <cell r="J397">
            <v>13792.52</v>
          </cell>
          <cell r="K397">
            <v>384.48</v>
          </cell>
          <cell r="L397">
            <v>0</v>
          </cell>
        </row>
        <row r="398">
          <cell r="A398">
            <v>1</v>
          </cell>
          <cell r="B398">
            <v>2</v>
          </cell>
          <cell r="C398">
            <v>931</v>
          </cell>
          <cell r="D398" t="str">
            <v xml:space="preserve">  </v>
          </cell>
          <cell r="E398" t="str">
            <v xml:space="preserve">    </v>
          </cell>
          <cell r="F398" t="str">
            <v xml:space="preserve">   </v>
          </cell>
          <cell r="G398">
            <v>12931</v>
          </cell>
          <cell r="H398">
            <v>56672.51</v>
          </cell>
          <cell r="I398">
            <v>52002.51</v>
          </cell>
          <cell r="J398">
            <v>4670</v>
          </cell>
          <cell r="K398">
            <v>0</v>
          </cell>
          <cell r="L398">
            <v>0</v>
          </cell>
        </row>
        <row r="399">
          <cell r="A399">
            <v>2</v>
          </cell>
          <cell r="B399">
            <v>2</v>
          </cell>
          <cell r="C399">
            <v>931</v>
          </cell>
          <cell r="D399" t="str">
            <v xml:space="preserve">  </v>
          </cell>
          <cell r="E399" t="str">
            <v xml:space="preserve">    </v>
          </cell>
          <cell r="F399" t="str">
            <v xml:space="preserve">   </v>
          </cell>
          <cell r="G399">
            <v>22931</v>
          </cell>
          <cell r="H399">
            <v>638851.39</v>
          </cell>
          <cell r="I399">
            <v>583791.39</v>
          </cell>
          <cell r="J399">
            <v>55060</v>
          </cell>
          <cell r="K399">
            <v>0</v>
          </cell>
          <cell r="L399">
            <v>0</v>
          </cell>
        </row>
        <row r="400">
          <cell r="A400">
            <v>1</v>
          </cell>
          <cell r="B400">
            <v>2</v>
          </cell>
          <cell r="C400">
            <v>935</v>
          </cell>
          <cell r="D400" t="str">
            <v xml:space="preserve">  </v>
          </cell>
          <cell r="E400" t="str">
            <v xml:space="preserve">    </v>
          </cell>
          <cell r="F400" t="str">
            <v xml:space="preserve">   </v>
          </cell>
          <cell r="G400">
            <v>12935</v>
          </cell>
          <cell r="H400">
            <v>27628.639999999999</v>
          </cell>
          <cell r="I400">
            <v>19541.12</v>
          </cell>
          <cell r="J400">
            <v>3586.43</v>
          </cell>
          <cell r="K400">
            <v>4501.09</v>
          </cell>
          <cell r="L400">
            <v>0</v>
          </cell>
        </row>
        <row r="401">
          <cell r="A401">
            <v>2</v>
          </cell>
          <cell r="B401">
            <v>2</v>
          </cell>
          <cell r="C401">
            <v>935</v>
          </cell>
          <cell r="D401" t="str">
            <v xml:space="preserve">  </v>
          </cell>
          <cell r="E401" t="str">
            <v xml:space="preserve">    </v>
          </cell>
          <cell r="F401" t="str">
            <v xml:space="preserve">   </v>
          </cell>
          <cell r="G401">
            <v>22935</v>
          </cell>
          <cell r="H401">
            <v>189875.12</v>
          </cell>
          <cell r="I401">
            <v>119044.64</v>
          </cell>
          <cell r="J401">
            <v>38330.800000000003</v>
          </cell>
          <cell r="K401">
            <v>32499.68</v>
          </cell>
          <cell r="L401">
            <v>0</v>
          </cell>
        </row>
        <row r="402">
          <cell r="A402">
            <v>1</v>
          </cell>
          <cell r="B402">
            <v>0</v>
          </cell>
          <cell r="C402">
            <v>411</v>
          </cell>
          <cell r="D402" t="str">
            <v>4X</v>
          </cell>
          <cell r="E402" t="str">
            <v xml:space="preserve">    </v>
          </cell>
          <cell r="F402" t="str">
            <v xml:space="preserve">   </v>
          </cell>
          <cell r="G402" t="str">
            <v xml:space="preserve">104114X       </v>
          </cell>
          <cell r="H402">
            <v>-4045</v>
          </cell>
          <cell r="I402">
            <v>0</v>
          </cell>
          <cell r="J402">
            <v>-2162</v>
          </cell>
          <cell r="K402">
            <v>-1883</v>
          </cell>
          <cell r="L402">
            <v>0</v>
          </cell>
        </row>
        <row r="403">
          <cell r="A403">
            <v>2</v>
          </cell>
          <cell r="B403">
            <v>0</v>
          </cell>
          <cell r="C403">
            <v>411</v>
          </cell>
          <cell r="D403" t="str">
            <v>4X</v>
          </cell>
          <cell r="E403" t="str">
            <v xml:space="preserve">    </v>
          </cell>
          <cell r="F403" t="str">
            <v xml:space="preserve">   </v>
          </cell>
          <cell r="G403" t="str">
            <v xml:space="preserve">204114X       </v>
          </cell>
          <cell r="H403">
            <v>-48540</v>
          </cell>
          <cell r="I403">
            <v>0</v>
          </cell>
          <cell r="J403">
            <v>-25944</v>
          </cell>
          <cell r="K403">
            <v>-22596</v>
          </cell>
          <cell r="L403">
            <v>0</v>
          </cell>
        </row>
        <row r="404">
          <cell r="A404">
            <v>1</v>
          </cell>
          <cell r="B404">
            <v>0</v>
          </cell>
          <cell r="C404">
            <v>442</v>
          </cell>
          <cell r="D404" t="str">
            <v>2X</v>
          </cell>
          <cell r="E404" t="str">
            <v xml:space="preserve">    </v>
          </cell>
          <cell r="F404" t="str">
            <v xml:space="preserve">   </v>
          </cell>
          <cell r="G404" t="str">
            <v xml:space="preserve">104422X       </v>
          </cell>
          <cell r="H404">
            <v>-13257893.550000001</v>
          </cell>
          <cell r="I404">
            <v>0</v>
          </cell>
          <cell r="J404">
            <v>-9212851.6799999997</v>
          </cell>
          <cell r="K404">
            <v>-4045041.87</v>
          </cell>
          <cell r="L404">
            <v>0</v>
          </cell>
        </row>
        <row r="405">
          <cell r="A405">
            <v>2</v>
          </cell>
          <cell r="B405">
            <v>0</v>
          </cell>
          <cell r="C405">
            <v>442</v>
          </cell>
          <cell r="D405" t="str">
            <v>2X</v>
          </cell>
          <cell r="E405" t="str">
            <v xml:space="preserve">    </v>
          </cell>
          <cell r="F405" t="str">
            <v xml:space="preserve">   </v>
          </cell>
          <cell r="G405" t="str">
            <v xml:space="preserve">204422X       </v>
          </cell>
          <cell r="H405">
            <v>-149240050.38999999</v>
          </cell>
          <cell r="I405">
            <v>0</v>
          </cell>
          <cell r="J405">
            <v>-103751349.39</v>
          </cell>
          <cell r="K405">
            <v>-45488701</v>
          </cell>
          <cell r="L405">
            <v>0</v>
          </cell>
        </row>
        <row r="406">
          <cell r="A406">
            <v>1</v>
          </cell>
          <cell r="B406">
            <v>0</v>
          </cell>
          <cell r="C406">
            <v>442</v>
          </cell>
          <cell r="D406" t="str">
            <v>3X</v>
          </cell>
          <cell r="E406" t="str">
            <v xml:space="preserve">    </v>
          </cell>
          <cell r="F406" t="str">
            <v xml:space="preserve">   </v>
          </cell>
          <cell r="G406" t="str">
            <v xml:space="preserve">104423X       </v>
          </cell>
          <cell r="H406">
            <v>-5058394.6500000004</v>
          </cell>
          <cell r="I406">
            <v>-1438730</v>
          </cell>
          <cell r="J406">
            <v>-2083209.52</v>
          </cell>
          <cell r="K406">
            <v>-1536455.13</v>
          </cell>
          <cell r="L406">
            <v>0</v>
          </cell>
        </row>
        <row r="407">
          <cell r="A407">
            <v>2</v>
          </cell>
          <cell r="B407">
            <v>0</v>
          </cell>
          <cell r="C407">
            <v>442</v>
          </cell>
          <cell r="D407" t="str">
            <v>3X</v>
          </cell>
          <cell r="E407" t="str">
            <v xml:space="preserve">    </v>
          </cell>
          <cell r="F407" t="str">
            <v xml:space="preserve">   </v>
          </cell>
          <cell r="G407" t="str">
            <v xml:space="preserve">204423X       </v>
          </cell>
          <cell r="H407">
            <v>-59215031.579999998</v>
          </cell>
          <cell r="I407">
            <v>-16840065.370000001</v>
          </cell>
          <cell r="J407">
            <v>-23397866.100000001</v>
          </cell>
          <cell r="K407">
            <v>-18977100.109999999</v>
          </cell>
          <cell r="L407">
            <v>0</v>
          </cell>
        </row>
        <row r="408">
          <cell r="A408">
            <v>1</v>
          </cell>
          <cell r="B408">
            <v>0</v>
          </cell>
          <cell r="C408">
            <v>442</v>
          </cell>
          <cell r="D408" t="str">
            <v>4X</v>
          </cell>
          <cell r="E408" t="str">
            <v xml:space="preserve">    </v>
          </cell>
          <cell r="F408" t="str">
            <v xml:space="preserve">   </v>
          </cell>
          <cell r="G408" t="str">
            <v xml:space="preserve">104424X       </v>
          </cell>
          <cell r="H408">
            <v>-445191.43</v>
          </cell>
          <cell r="I408">
            <v>-445191.43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2</v>
          </cell>
          <cell r="B409">
            <v>0</v>
          </cell>
          <cell r="C409">
            <v>442</v>
          </cell>
          <cell r="D409" t="str">
            <v>4X</v>
          </cell>
          <cell r="E409" t="str">
            <v xml:space="preserve">    </v>
          </cell>
          <cell r="F409" t="str">
            <v xml:space="preserve">   </v>
          </cell>
          <cell r="G409" t="str">
            <v xml:space="preserve">204424X       </v>
          </cell>
          <cell r="H409">
            <v>-4752361.9000000004</v>
          </cell>
          <cell r="I409">
            <v>-4752361.9000000004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1</v>
          </cell>
          <cell r="B410">
            <v>0</v>
          </cell>
          <cell r="C410">
            <v>456</v>
          </cell>
          <cell r="D410" t="str">
            <v>1X</v>
          </cell>
          <cell r="E410" t="str">
            <v xml:space="preserve">    </v>
          </cell>
          <cell r="F410" t="str">
            <v xml:space="preserve">   </v>
          </cell>
          <cell r="G410" t="str">
            <v xml:space="preserve">104561X       </v>
          </cell>
          <cell r="H410">
            <v>-414989</v>
          </cell>
          <cell r="I410">
            <v>-414989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2</v>
          </cell>
          <cell r="B411">
            <v>0</v>
          </cell>
          <cell r="C411">
            <v>456</v>
          </cell>
          <cell r="D411" t="str">
            <v>1X</v>
          </cell>
          <cell r="E411" t="str">
            <v xml:space="preserve">    </v>
          </cell>
          <cell r="F411" t="str">
            <v xml:space="preserve">   </v>
          </cell>
          <cell r="G411" t="str">
            <v xml:space="preserve">204561X       </v>
          </cell>
          <cell r="H411">
            <v>-414989</v>
          </cell>
          <cell r="I411">
            <v>-414989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1</v>
          </cell>
          <cell r="B412">
            <v>0</v>
          </cell>
          <cell r="C412">
            <v>456</v>
          </cell>
          <cell r="D412" t="str">
            <v>7X</v>
          </cell>
          <cell r="E412" t="str">
            <v xml:space="preserve">    </v>
          </cell>
          <cell r="F412" t="str">
            <v xml:space="preserve">   </v>
          </cell>
          <cell r="G412" t="str">
            <v xml:space="preserve">104567X       </v>
          </cell>
          <cell r="H412">
            <v>-1191036.92</v>
          </cell>
          <cell r="I412">
            <v>-1191036.92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2</v>
          </cell>
          <cell r="B413">
            <v>0</v>
          </cell>
          <cell r="C413">
            <v>456</v>
          </cell>
          <cell r="D413" t="str">
            <v>7X</v>
          </cell>
          <cell r="E413" t="str">
            <v xml:space="preserve">    </v>
          </cell>
          <cell r="F413" t="str">
            <v xml:space="preserve">   </v>
          </cell>
          <cell r="G413" t="str">
            <v xml:space="preserve">204567X       </v>
          </cell>
          <cell r="H413">
            <v>-18380548.52</v>
          </cell>
          <cell r="I413">
            <v>-16398595.85</v>
          </cell>
          <cell r="J413">
            <v>-1735720.97</v>
          </cell>
          <cell r="K413">
            <v>-246231.7</v>
          </cell>
          <cell r="L413">
            <v>0</v>
          </cell>
        </row>
        <row r="414">
          <cell r="A414">
            <v>1</v>
          </cell>
          <cell r="B414">
            <v>0</v>
          </cell>
          <cell r="C414">
            <v>456</v>
          </cell>
          <cell r="D414" t="str">
            <v>8X</v>
          </cell>
          <cell r="E414" t="str">
            <v xml:space="preserve">    </v>
          </cell>
          <cell r="F414" t="str">
            <v xml:space="preserve">   </v>
          </cell>
          <cell r="G414" t="str">
            <v xml:space="preserve">104568X       </v>
          </cell>
          <cell r="H414">
            <v>-23141.78</v>
          </cell>
          <cell r="I414">
            <v>-6495.71</v>
          </cell>
          <cell r="J414">
            <v>-16646.07</v>
          </cell>
          <cell r="K414">
            <v>0</v>
          </cell>
          <cell r="L414">
            <v>0</v>
          </cell>
        </row>
        <row r="415">
          <cell r="A415">
            <v>2</v>
          </cell>
          <cell r="B415">
            <v>0</v>
          </cell>
          <cell r="C415">
            <v>456</v>
          </cell>
          <cell r="D415" t="str">
            <v>8X</v>
          </cell>
          <cell r="E415" t="str">
            <v xml:space="preserve">    </v>
          </cell>
          <cell r="F415" t="str">
            <v xml:space="preserve">   </v>
          </cell>
          <cell r="G415" t="str">
            <v xml:space="preserve">204568X       </v>
          </cell>
          <cell r="H415">
            <v>-245986.83</v>
          </cell>
          <cell r="I415">
            <v>-40960.910000000003</v>
          </cell>
          <cell r="J415">
            <v>-205025.92000000001</v>
          </cell>
          <cell r="K415">
            <v>0</v>
          </cell>
          <cell r="L415">
            <v>0</v>
          </cell>
        </row>
        <row r="416">
          <cell r="A416">
            <v>1</v>
          </cell>
          <cell r="B416">
            <v>1</v>
          </cell>
          <cell r="C416">
            <v>411</v>
          </cell>
          <cell r="D416" t="str">
            <v>4X</v>
          </cell>
          <cell r="E416" t="str">
            <v xml:space="preserve">    </v>
          </cell>
          <cell r="F416" t="str">
            <v xml:space="preserve">   </v>
          </cell>
          <cell r="G416" t="str">
            <v xml:space="preserve">114114X       </v>
          </cell>
          <cell r="H416">
            <v>-4109</v>
          </cell>
          <cell r="I416">
            <v>0</v>
          </cell>
          <cell r="J416">
            <v>-2555</v>
          </cell>
          <cell r="K416">
            <v>-1554</v>
          </cell>
          <cell r="L416">
            <v>0</v>
          </cell>
        </row>
        <row r="417">
          <cell r="A417">
            <v>2</v>
          </cell>
          <cell r="B417">
            <v>1</v>
          </cell>
          <cell r="C417">
            <v>411</v>
          </cell>
          <cell r="D417" t="str">
            <v>4X</v>
          </cell>
          <cell r="E417" t="str">
            <v xml:space="preserve">    </v>
          </cell>
          <cell r="F417" t="str">
            <v xml:space="preserve">   </v>
          </cell>
          <cell r="G417" t="str">
            <v xml:space="preserve">214114X       </v>
          </cell>
          <cell r="H417">
            <v>-49308</v>
          </cell>
          <cell r="I417">
            <v>0</v>
          </cell>
          <cell r="J417">
            <v>-30627</v>
          </cell>
          <cell r="K417">
            <v>-18681</v>
          </cell>
          <cell r="L417">
            <v>0</v>
          </cell>
        </row>
        <row r="418">
          <cell r="A418">
            <v>1</v>
          </cell>
          <cell r="B418">
            <v>1</v>
          </cell>
          <cell r="C418">
            <v>481</v>
          </cell>
          <cell r="D418" t="str">
            <v>1X</v>
          </cell>
          <cell r="E418" t="str">
            <v xml:space="preserve">    </v>
          </cell>
          <cell r="F418" t="str">
            <v xml:space="preserve">   </v>
          </cell>
          <cell r="G418" t="str">
            <v xml:space="preserve">114811X       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2</v>
          </cell>
          <cell r="B419">
            <v>1</v>
          </cell>
          <cell r="C419">
            <v>481</v>
          </cell>
          <cell r="D419" t="str">
            <v>1X</v>
          </cell>
          <cell r="E419" t="str">
            <v xml:space="preserve">    </v>
          </cell>
          <cell r="F419" t="str">
            <v xml:space="preserve">   </v>
          </cell>
          <cell r="G419" t="str">
            <v xml:space="preserve">214811X       </v>
          </cell>
          <cell r="H419">
            <v>249049.92</v>
          </cell>
          <cell r="I419">
            <v>0</v>
          </cell>
          <cell r="J419">
            <v>245488.64000000001</v>
          </cell>
          <cell r="K419">
            <v>3561.28</v>
          </cell>
          <cell r="L419">
            <v>0</v>
          </cell>
        </row>
        <row r="420">
          <cell r="A420">
            <v>1</v>
          </cell>
          <cell r="B420">
            <v>1</v>
          </cell>
          <cell r="C420">
            <v>481</v>
          </cell>
          <cell r="D420" t="str">
            <v>2X</v>
          </cell>
          <cell r="E420" t="str">
            <v xml:space="preserve">    </v>
          </cell>
          <cell r="F420" t="str">
            <v xml:space="preserve">   </v>
          </cell>
          <cell r="G420" t="str">
            <v xml:space="preserve">114812X       </v>
          </cell>
          <cell r="H420">
            <v>-4184138.84</v>
          </cell>
          <cell r="I420">
            <v>0</v>
          </cell>
          <cell r="J420">
            <v>-2960781.27</v>
          </cell>
          <cell r="K420">
            <v>-1223357.57</v>
          </cell>
          <cell r="L420">
            <v>0</v>
          </cell>
        </row>
        <row r="421">
          <cell r="A421">
            <v>2</v>
          </cell>
          <cell r="B421">
            <v>1</v>
          </cell>
          <cell r="C421">
            <v>481</v>
          </cell>
          <cell r="D421" t="str">
            <v>2X</v>
          </cell>
          <cell r="E421" t="str">
            <v xml:space="preserve">    </v>
          </cell>
          <cell r="F421" t="str">
            <v xml:space="preserve">   </v>
          </cell>
          <cell r="G421" t="str">
            <v xml:space="preserve">214812X       </v>
          </cell>
          <cell r="H421">
            <v>-30321121.18</v>
          </cell>
          <cell r="I421">
            <v>0</v>
          </cell>
          <cell r="J421">
            <v>-20729603.210000001</v>
          </cell>
          <cell r="K421">
            <v>-9591517.9700000007</v>
          </cell>
          <cell r="L421">
            <v>0</v>
          </cell>
        </row>
        <row r="422">
          <cell r="A422">
            <v>1</v>
          </cell>
          <cell r="B422">
            <v>1</v>
          </cell>
          <cell r="C422">
            <v>481</v>
          </cell>
          <cell r="D422" t="str">
            <v>3X</v>
          </cell>
          <cell r="E422" t="str">
            <v xml:space="preserve">    </v>
          </cell>
          <cell r="F422" t="str">
            <v xml:space="preserve">   </v>
          </cell>
          <cell r="G422" t="str">
            <v xml:space="preserve">114813X       </v>
          </cell>
          <cell r="H422">
            <v>-368370.08</v>
          </cell>
          <cell r="I422">
            <v>0</v>
          </cell>
          <cell r="J422">
            <v>-215539.96</v>
          </cell>
          <cell r="K422">
            <v>-152830.12</v>
          </cell>
          <cell r="L422">
            <v>0</v>
          </cell>
        </row>
        <row r="423">
          <cell r="A423">
            <v>2</v>
          </cell>
          <cell r="B423">
            <v>1</v>
          </cell>
          <cell r="C423">
            <v>481</v>
          </cell>
          <cell r="D423" t="str">
            <v>3X</v>
          </cell>
          <cell r="E423" t="str">
            <v xml:space="preserve">    </v>
          </cell>
          <cell r="F423" t="str">
            <v xml:space="preserve">   </v>
          </cell>
          <cell r="G423" t="str">
            <v xml:space="preserve">214813X       </v>
          </cell>
          <cell r="H423">
            <v>-3287107.47</v>
          </cell>
          <cell r="I423">
            <v>0</v>
          </cell>
          <cell r="J423">
            <v>-1785485.59</v>
          </cell>
          <cell r="K423">
            <v>-1501621.88</v>
          </cell>
          <cell r="L423">
            <v>0</v>
          </cell>
        </row>
        <row r="424">
          <cell r="A424">
            <v>1</v>
          </cell>
          <cell r="B424">
            <v>1</v>
          </cell>
          <cell r="C424">
            <v>481</v>
          </cell>
          <cell r="D424" t="str">
            <v>4X</v>
          </cell>
          <cell r="E424" t="str">
            <v xml:space="preserve">    </v>
          </cell>
          <cell r="F424" t="str">
            <v xml:space="preserve">   </v>
          </cell>
          <cell r="G424" t="str">
            <v xml:space="preserve">114814X       </v>
          </cell>
          <cell r="H424">
            <v>-4022.33</v>
          </cell>
          <cell r="I424">
            <v>0</v>
          </cell>
          <cell r="J424">
            <v>0</v>
          </cell>
          <cell r="K424">
            <v>-4022.33</v>
          </cell>
          <cell r="L424">
            <v>0</v>
          </cell>
        </row>
        <row r="425">
          <cell r="A425">
            <v>2</v>
          </cell>
          <cell r="B425">
            <v>1</v>
          </cell>
          <cell r="C425">
            <v>481</v>
          </cell>
          <cell r="D425" t="str">
            <v>4X</v>
          </cell>
          <cell r="E425" t="str">
            <v xml:space="preserve">    </v>
          </cell>
          <cell r="F425" t="str">
            <v xml:space="preserve">   </v>
          </cell>
          <cell r="G425" t="str">
            <v xml:space="preserve">214814X       </v>
          </cell>
          <cell r="H425">
            <v>-159049.81</v>
          </cell>
          <cell r="I425">
            <v>0</v>
          </cell>
          <cell r="J425">
            <v>-78554.48</v>
          </cell>
          <cell r="K425">
            <v>-80495.33</v>
          </cell>
          <cell r="L425">
            <v>0</v>
          </cell>
        </row>
        <row r="426">
          <cell r="A426">
            <v>1</v>
          </cell>
          <cell r="B426">
            <v>1</v>
          </cell>
          <cell r="C426">
            <v>495</v>
          </cell>
          <cell r="D426" t="str">
            <v>9X</v>
          </cell>
          <cell r="E426" t="str">
            <v xml:space="preserve">    </v>
          </cell>
          <cell r="F426" t="str">
            <v xml:space="preserve">   </v>
          </cell>
          <cell r="G426" t="str">
            <v xml:space="preserve">114959X       </v>
          </cell>
          <cell r="H426">
            <v>-245241.83</v>
          </cell>
          <cell r="I426">
            <v>-245241.83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2</v>
          </cell>
          <cell r="B427">
            <v>1</v>
          </cell>
          <cell r="C427">
            <v>495</v>
          </cell>
          <cell r="D427" t="str">
            <v>9X</v>
          </cell>
          <cell r="E427" t="str">
            <v xml:space="preserve">    </v>
          </cell>
          <cell r="F427" t="str">
            <v xml:space="preserve">   </v>
          </cell>
          <cell r="G427" t="str">
            <v xml:space="preserve">214959X       </v>
          </cell>
          <cell r="H427">
            <v>-2942901.96</v>
          </cell>
          <cell r="I427">
            <v>-2942901.96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1</v>
          </cell>
          <cell r="B428">
            <v>2</v>
          </cell>
          <cell r="C428">
            <v>481</v>
          </cell>
          <cell r="D428" t="str">
            <v>2X</v>
          </cell>
          <cell r="E428" t="str">
            <v xml:space="preserve">    </v>
          </cell>
          <cell r="F428" t="str">
            <v xml:space="preserve">   </v>
          </cell>
          <cell r="G428" t="str">
            <v xml:space="preserve">124812X       </v>
          </cell>
          <cell r="H428">
            <v>-2297875.88</v>
          </cell>
          <cell r="I428">
            <v>0</v>
          </cell>
          <cell r="J428">
            <v>-1909649.74</v>
          </cell>
          <cell r="K428">
            <v>-388226.14</v>
          </cell>
          <cell r="L428">
            <v>0</v>
          </cell>
        </row>
        <row r="429">
          <cell r="A429">
            <v>2</v>
          </cell>
          <cell r="B429">
            <v>2</v>
          </cell>
          <cell r="C429">
            <v>481</v>
          </cell>
          <cell r="D429" t="str">
            <v>2X</v>
          </cell>
          <cell r="E429" t="str">
            <v xml:space="preserve">    </v>
          </cell>
          <cell r="F429" t="str">
            <v xml:space="preserve">   </v>
          </cell>
          <cell r="G429" t="str">
            <v xml:space="preserve">224812X       </v>
          </cell>
          <cell r="H429">
            <v>-18321438.890000001</v>
          </cell>
          <cell r="I429">
            <v>0</v>
          </cell>
          <cell r="J429">
            <v>-14594069.17</v>
          </cell>
          <cell r="K429">
            <v>-3727369.72</v>
          </cell>
          <cell r="L429">
            <v>0</v>
          </cell>
        </row>
        <row r="430">
          <cell r="A430">
            <v>1</v>
          </cell>
          <cell r="B430">
            <v>2</v>
          </cell>
          <cell r="C430">
            <v>481</v>
          </cell>
          <cell r="D430" t="str">
            <v>3X</v>
          </cell>
          <cell r="E430" t="str">
            <v xml:space="preserve">    </v>
          </cell>
          <cell r="F430" t="str">
            <v xml:space="preserve">   </v>
          </cell>
          <cell r="G430" t="str">
            <v xml:space="preserve">124813X       </v>
          </cell>
          <cell r="H430">
            <v>-30291.91</v>
          </cell>
          <cell r="I430">
            <v>0</v>
          </cell>
          <cell r="J430">
            <v>-30291.91</v>
          </cell>
          <cell r="K430">
            <v>0</v>
          </cell>
          <cell r="L430">
            <v>0</v>
          </cell>
        </row>
        <row r="431">
          <cell r="A431">
            <v>2</v>
          </cell>
          <cell r="B431">
            <v>2</v>
          </cell>
          <cell r="C431">
            <v>481</v>
          </cell>
          <cell r="D431" t="str">
            <v>3X</v>
          </cell>
          <cell r="E431" t="str">
            <v xml:space="preserve">    </v>
          </cell>
          <cell r="F431" t="str">
            <v xml:space="preserve">   </v>
          </cell>
          <cell r="G431" t="str">
            <v xml:space="preserve">224813X       </v>
          </cell>
          <cell r="H431">
            <v>-352126.09</v>
          </cell>
          <cell r="I431">
            <v>0</v>
          </cell>
          <cell r="J431">
            <v>-352126.09</v>
          </cell>
          <cell r="K431">
            <v>0</v>
          </cell>
          <cell r="L431">
            <v>0</v>
          </cell>
        </row>
        <row r="432">
          <cell r="A432">
            <v>1</v>
          </cell>
          <cell r="B432">
            <v>2</v>
          </cell>
          <cell r="C432">
            <v>481</v>
          </cell>
          <cell r="D432" t="str">
            <v>4X</v>
          </cell>
          <cell r="E432" t="str">
            <v xml:space="preserve">    </v>
          </cell>
          <cell r="F432" t="str">
            <v xml:space="preserve">   </v>
          </cell>
          <cell r="G432" t="str">
            <v xml:space="preserve">124814X       </v>
          </cell>
          <cell r="H432">
            <v>-163155.5</v>
          </cell>
          <cell r="I432">
            <v>0</v>
          </cell>
          <cell r="J432">
            <v>-163155.5</v>
          </cell>
          <cell r="K432">
            <v>0</v>
          </cell>
          <cell r="L432">
            <v>0</v>
          </cell>
        </row>
        <row r="433">
          <cell r="A433">
            <v>2</v>
          </cell>
          <cell r="B433">
            <v>2</v>
          </cell>
          <cell r="C433">
            <v>481</v>
          </cell>
          <cell r="D433" t="str">
            <v>4X</v>
          </cell>
          <cell r="E433" t="str">
            <v xml:space="preserve">    </v>
          </cell>
          <cell r="F433" t="str">
            <v xml:space="preserve">   </v>
          </cell>
          <cell r="G433" t="str">
            <v xml:space="preserve">224814X       </v>
          </cell>
          <cell r="H433">
            <v>-1491589.6</v>
          </cell>
          <cell r="I433">
            <v>0</v>
          </cell>
          <cell r="J433">
            <v>-1491589.6</v>
          </cell>
          <cell r="K433">
            <v>0</v>
          </cell>
          <cell r="L433">
            <v>0</v>
          </cell>
        </row>
        <row r="434">
          <cell r="A434">
            <v>1</v>
          </cell>
          <cell r="B434">
            <v>0</v>
          </cell>
          <cell r="C434">
            <v>403</v>
          </cell>
          <cell r="D434">
            <v>10</v>
          </cell>
          <cell r="E434" t="str">
            <v xml:space="preserve">    </v>
          </cell>
          <cell r="F434" t="str">
            <v xml:space="preserve">   </v>
          </cell>
          <cell r="G434">
            <v>1040310</v>
          </cell>
          <cell r="H434">
            <v>1083913</v>
          </cell>
          <cell r="I434">
            <v>1083913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2</v>
          </cell>
          <cell r="B435">
            <v>0</v>
          </cell>
          <cell r="C435">
            <v>403</v>
          </cell>
          <cell r="D435">
            <v>10</v>
          </cell>
          <cell r="E435" t="str">
            <v xml:space="preserve">    </v>
          </cell>
          <cell r="F435" t="str">
            <v xml:space="preserve">   </v>
          </cell>
          <cell r="G435">
            <v>2040310</v>
          </cell>
          <cell r="H435">
            <v>12942358</v>
          </cell>
          <cell r="I435">
            <v>12942358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1</v>
          </cell>
          <cell r="B436">
            <v>0</v>
          </cell>
          <cell r="C436">
            <v>403</v>
          </cell>
          <cell r="D436">
            <v>20</v>
          </cell>
          <cell r="E436" t="str">
            <v xml:space="preserve">    </v>
          </cell>
          <cell r="F436" t="str">
            <v xml:space="preserve">   </v>
          </cell>
          <cell r="G436">
            <v>1040320</v>
          </cell>
          <cell r="H436">
            <v>285575</v>
          </cell>
          <cell r="I436">
            <v>285575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2</v>
          </cell>
          <cell r="B437">
            <v>0</v>
          </cell>
          <cell r="C437">
            <v>403</v>
          </cell>
          <cell r="D437">
            <v>20</v>
          </cell>
          <cell r="E437" t="str">
            <v xml:space="preserve">    </v>
          </cell>
          <cell r="F437" t="str">
            <v xml:space="preserve">   </v>
          </cell>
          <cell r="G437">
            <v>2040320</v>
          </cell>
          <cell r="H437">
            <v>3014629</v>
          </cell>
          <cell r="I437">
            <v>3014629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1</v>
          </cell>
          <cell r="B438">
            <v>0</v>
          </cell>
          <cell r="C438">
            <v>403</v>
          </cell>
          <cell r="D438">
            <v>30</v>
          </cell>
          <cell r="E438" t="str">
            <v xml:space="preserve">    </v>
          </cell>
          <cell r="F438" t="str">
            <v xml:space="preserve">   </v>
          </cell>
          <cell r="G438">
            <v>1040330</v>
          </cell>
          <cell r="H438">
            <v>42444</v>
          </cell>
          <cell r="I438">
            <v>42444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2</v>
          </cell>
          <cell r="B439">
            <v>0</v>
          </cell>
          <cell r="C439">
            <v>403</v>
          </cell>
          <cell r="D439">
            <v>30</v>
          </cell>
          <cell r="E439" t="str">
            <v xml:space="preserve">    </v>
          </cell>
          <cell r="F439" t="str">
            <v xml:space="preserve">   </v>
          </cell>
          <cell r="G439">
            <v>2040330</v>
          </cell>
          <cell r="H439">
            <v>501288</v>
          </cell>
          <cell r="I439">
            <v>501288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1</v>
          </cell>
          <cell r="B440">
            <v>0</v>
          </cell>
          <cell r="C440">
            <v>403</v>
          </cell>
          <cell r="D440">
            <v>40</v>
          </cell>
          <cell r="E440" t="str">
            <v xml:space="preserve">    </v>
          </cell>
          <cell r="F440" t="str">
            <v xml:space="preserve">   </v>
          </cell>
          <cell r="G440">
            <v>1040340</v>
          </cell>
          <cell r="H440">
            <v>501511</v>
          </cell>
          <cell r="I440">
            <v>501511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2</v>
          </cell>
          <cell r="B441">
            <v>0</v>
          </cell>
          <cell r="C441">
            <v>403</v>
          </cell>
          <cell r="D441">
            <v>40</v>
          </cell>
          <cell r="E441" t="str">
            <v xml:space="preserve">    </v>
          </cell>
          <cell r="F441" t="str">
            <v xml:space="preserve">   </v>
          </cell>
          <cell r="G441">
            <v>2040340</v>
          </cell>
          <cell r="H441">
            <v>6368323</v>
          </cell>
          <cell r="I441">
            <v>6368323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1</v>
          </cell>
          <cell r="B442">
            <v>0</v>
          </cell>
          <cell r="C442">
            <v>403</v>
          </cell>
          <cell r="D442">
            <v>50</v>
          </cell>
          <cell r="E442" t="str">
            <v xml:space="preserve">    </v>
          </cell>
          <cell r="F442" t="str">
            <v xml:space="preserve">   </v>
          </cell>
          <cell r="G442">
            <v>1040350</v>
          </cell>
          <cell r="H442">
            <v>1073738</v>
          </cell>
          <cell r="I442">
            <v>1073738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2</v>
          </cell>
          <cell r="B443">
            <v>0</v>
          </cell>
          <cell r="C443">
            <v>403</v>
          </cell>
          <cell r="D443">
            <v>50</v>
          </cell>
          <cell r="E443" t="str">
            <v xml:space="preserve">    </v>
          </cell>
          <cell r="F443" t="str">
            <v xml:space="preserve">   </v>
          </cell>
          <cell r="G443">
            <v>2040350</v>
          </cell>
          <cell r="H443">
            <v>13066467</v>
          </cell>
          <cell r="I443">
            <v>13066467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1</v>
          </cell>
          <cell r="B444">
            <v>0</v>
          </cell>
          <cell r="C444">
            <v>403</v>
          </cell>
          <cell r="D444">
            <v>60</v>
          </cell>
          <cell r="E444" t="str">
            <v xml:space="preserve">    </v>
          </cell>
          <cell r="F444" t="str">
            <v xml:space="preserve">   </v>
          </cell>
          <cell r="G444">
            <v>1040360</v>
          </cell>
          <cell r="H444">
            <v>186057.45</v>
          </cell>
          <cell r="I444">
            <v>186057.45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2</v>
          </cell>
          <cell r="B445">
            <v>0</v>
          </cell>
          <cell r="C445">
            <v>403</v>
          </cell>
          <cell r="D445">
            <v>60</v>
          </cell>
          <cell r="E445" t="str">
            <v xml:space="preserve">    </v>
          </cell>
          <cell r="F445" t="str">
            <v xml:space="preserve">   </v>
          </cell>
          <cell r="G445">
            <v>2040360</v>
          </cell>
          <cell r="H445">
            <v>3042723.11</v>
          </cell>
          <cell r="I445">
            <v>3042723.11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1</v>
          </cell>
          <cell r="B446">
            <v>0</v>
          </cell>
          <cell r="C446">
            <v>403</v>
          </cell>
          <cell r="D446">
            <v>70</v>
          </cell>
          <cell r="E446" t="str">
            <v xml:space="preserve">    </v>
          </cell>
          <cell r="F446" t="str">
            <v xml:space="preserve">   </v>
          </cell>
          <cell r="G446">
            <v>1040370</v>
          </cell>
          <cell r="H446">
            <v>16020.14</v>
          </cell>
          <cell r="I446">
            <v>16020.14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2</v>
          </cell>
          <cell r="B447">
            <v>0</v>
          </cell>
          <cell r="C447">
            <v>403</v>
          </cell>
          <cell r="D447">
            <v>70</v>
          </cell>
          <cell r="E447" t="str">
            <v xml:space="preserve">    </v>
          </cell>
          <cell r="F447" t="str">
            <v xml:space="preserve">   </v>
          </cell>
          <cell r="G447">
            <v>2040370</v>
          </cell>
          <cell r="H447">
            <v>191414.05</v>
          </cell>
          <cell r="I447">
            <v>191414.05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1</v>
          </cell>
          <cell r="B448">
            <v>0</v>
          </cell>
          <cell r="C448">
            <v>404</v>
          </cell>
          <cell r="D448">
            <v>0</v>
          </cell>
          <cell r="E448" t="str">
            <v xml:space="preserve">    </v>
          </cell>
          <cell r="F448" t="str">
            <v xml:space="preserve">   </v>
          </cell>
          <cell r="G448">
            <v>1040400</v>
          </cell>
          <cell r="H448">
            <v>1152</v>
          </cell>
          <cell r="I448">
            <v>1152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2</v>
          </cell>
          <cell r="B449">
            <v>0</v>
          </cell>
          <cell r="C449">
            <v>404</v>
          </cell>
          <cell r="D449">
            <v>0</v>
          </cell>
          <cell r="E449" t="str">
            <v xml:space="preserve">    </v>
          </cell>
          <cell r="F449" t="str">
            <v xml:space="preserve">   </v>
          </cell>
          <cell r="G449">
            <v>2040400</v>
          </cell>
          <cell r="H449">
            <v>13824</v>
          </cell>
          <cell r="I449">
            <v>13824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1</v>
          </cell>
          <cell r="B450">
            <v>0</v>
          </cell>
          <cell r="C450">
            <v>404</v>
          </cell>
          <cell r="D450">
            <v>30</v>
          </cell>
          <cell r="E450" t="str">
            <v xml:space="preserve">    </v>
          </cell>
          <cell r="F450" t="str">
            <v xml:space="preserve">   </v>
          </cell>
          <cell r="G450">
            <v>1040430</v>
          </cell>
          <cell r="H450">
            <v>-63808.82</v>
          </cell>
          <cell r="I450">
            <v>-63808.82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2</v>
          </cell>
          <cell r="B451">
            <v>0</v>
          </cell>
          <cell r="C451">
            <v>404</v>
          </cell>
          <cell r="D451">
            <v>30</v>
          </cell>
          <cell r="E451" t="str">
            <v xml:space="preserve">    </v>
          </cell>
          <cell r="F451" t="str">
            <v xml:space="preserve">   </v>
          </cell>
          <cell r="G451">
            <v>2040430</v>
          </cell>
          <cell r="H451">
            <v>628573.65</v>
          </cell>
          <cell r="I451">
            <v>628573.65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1</v>
          </cell>
          <cell r="B452">
            <v>0</v>
          </cell>
          <cell r="C452">
            <v>404</v>
          </cell>
          <cell r="D452">
            <v>60</v>
          </cell>
          <cell r="E452" t="str">
            <v xml:space="preserve">    </v>
          </cell>
          <cell r="F452" t="str">
            <v xml:space="preserve">   </v>
          </cell>
          <cell r="G452">
            <v>1040460</v>
          </cell>
          <cell r="H452">
            <v>55522.58</v>
          </cell>
          <cell r="I452">
            <v>55522.58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2</v>
          </cell>
          <cell r="B453">
            <v>0</v>
          </cell>
          <cell r="C453">
            <v>404</v>
          </cell>
          <cell r="D453">
            <v>60</v>
          </cell>
          <cell r="E453" t="str">
            <v xml:space="preserve">    </v>
          </cell>
          <cell r="F453" t="str">
            <v xml:space="preserve">   </v>
          </cell>
          <cell r="G453">
            <v>2040460</v>
          </cell>
          <cell r="H453">
            <v>458802.44</v>
          </cell>
          <cell r="I453">
            <v>458802.44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1</v>
          </cell>
          <cell r="B454">
            <v>0</v>
          </cell>
          <cell r="C454">
            <v>407</v>
          </cell>
          <cell r="D454">
            <v>0</v>
          </cell>
          <cell r="E454" t="str">
            <v xml:space="preserve">    </v>
          </cell>
          <cell r="F454" t="str">
            <v xml:space="preserve">   </v>
          </cell>
          <cell r="G454">
            <v>1040700</v>
          </cell>
          <cell r="H454">
            <v>37922</v>
          </cell>
          <cell r="I454">
            <v>0</v>
          </cell>
          <cell r="J454">
            <v>0</v>
          </cell>
          <cell r="K454">
            <v>37922</v>
          </cell>
          <cell r="L454">
            <v>0</v>
          </cell>
        </row>
        <row r="455">
          <cell r="A455">
            <v>2</v>
          </cell>
          <cell r="B455">
            <v>0</v>
          </cell>
          <cell r="C455">
            <v>407</v>
          </cell>
          <cell r="D455">
            <v>0</v>
          </cell>
          <cell r="E455" t="str">
            <v xml:space="preserve">    </v>
          </cell>
          <cell r="F455" t="str">
            <v xml:space="preserve">   </v>
          </cell>
          <cell r="G455">
            <v>2040700</v>
          </cell>
          <cell r="H455">
            <v>455064</v>
          </cell>
          <cell r="I455">
            <v>0</v>
          </cell>
          <cell r="J455">
            <v>0</v>
          </cell>
          <cell r="K455">
            <v>455064</v>
          </cell>
          <cell r="L455">
            <v>0</v>
          </cell>
        </row>
        <row r="456">
          <cell r="A456">
            <v>1</v>
          </cell>
          <cell r="B456">
            <v>0</v>
          </cell>
          <cell r="C456">
            <v>407</v>
          </cell>
          <cell r="D456">
            <v>4</v>
          </cell>
          <cell r="E456" t="str">
            <v xml:space="preserve">    </v>
          </cell>
          <cell r="F456" t="str">
            <v xml:space="preserve">   </v>
          </cell>
          <cell r="G456">
            <v>1040704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2</v>
          </cell>
          <cell r="B457">
            <v>0</v>
          </cell>
          <cell r="C457">
            <v>407</v>
          </cell>
          <cell r="D457">
            <v>4</v>
          </cell>
          <cell r="E457" t="str">
            <v xml:space="preserve">    </v>
          </cell>
          <cell r="F457" t="str">
            <v xml:space="preserve">   </v>
          </cell>
          <cell r="G457">
            <v>2040704</v>
          </cell>
          <cell r="H457">
            <v>-11077.4</v>
          </cell>
          <cell r="I457">
            <v>-11077.4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1</v>
          </cell>
          <cell r="B458">
            <v>0</v>
          </cell>
          <cell r="C458">
            <v>408</v>
          </cell>
          <cell r="D458">
            <v>11</v>
          </cell>
          <cell r="E458" t="str">
            <v xml:space="preserve">    </v>
          </cell>
          <cell r="F458" t="str">
            <v xml:space="preserve">   </v>
          </cell>
          <cell r="G458">
            <v>1040811</v>
          </cell>
          <cell r="H458">
            <v>1695093.64</v>
          </cell>
          <cell r="I458">
            <v>0</v>
          </cell>
          <cell r="J458">
            <v>1694918.02</v>
          </cell>
          <cell r="K458">
            <v>175.62</v>
          </cell>
          <cell r="L458">
            <v>0</v>
          </cell>
        </row>
        <row r="459">
          <cell r="A459">
            <v>2</v>
          </cell>
          <cell r="B459">
            <v>0</v>
          </cell>
          <cell r="C459">
            <v>408</v>
          </cell>
          <cell r="D459">
            <v>11</v>
          </cell>
          <cell r="E459" t="str">
            <v xml:space="preserve">    </v>
          </cell>
          <cell r="F459" t="str">
            <v xml:space="preserve">   </v>
          </cell>
          <cell r="G459">
            <v>2040811</v>
          </cell>
          <cell r="H459">
            <v>10334577.880000001</v>
          </cell>
          <cell r="I459">
            <v>0</v>
          </cell>
          <cell r="J459">
            <v>10340750.859999999</v>
          </cell>
          <cell r="K459">
            <v>-6172.98</v>
          </cell>
          <cell r="L459">
            <v>0</v>
          </cell>
        </row>
        <row r="460">
          <cell r="A460">
            <v>1</v>
          </cell>
          <cell r="B460">
            <v>0</v>
          </cell>
          <cell r="C460">
            <v>408</v>
          </cell>
          <cell r="D460">
            <v>12</v>
          </cell>
          <cell r="E460" t="str">
            <v xml:space="preserve">    </v>
          </cell>
          <cell r="F460" t="str">
            <v xml:space="preserve">   </v>
          </cell>
          <cell r="G460">
            <v>1040812</v>
          </cell>
          <cell r="H460">
            <v>593207.68000000005</v>
          </cell>
          <cell r="I460">
            <v>0</v>
          </cell>
          <cell r="J460">
            <v>593207.68000000005</v>
          </cell>
          <cell r="K460">
            <v>0</v>
          </cell>
          <cell r="L460">
            <v>0</v>
          </cell>
        </row>
        <row r="461">
          <cell r="A461">
            <v>2</v>
          </cell>
          <cell r="B461">
            <v>0</v>
          </cell>
          <cell r="C461">
            <v>408</v>
          </cell>
          <cell r="D461">
            <v>12</v>
          </cell>
          <cell r="E461" t="str">
            <v xml:space="preserve">    </v>
          </cell>
          <cell r="F461" t="str">
            <v xml:space="preserve">   </v>
          </cell>
          <cell r="G461">
            <v>2040812</v>
          </cell>
          <cell r="H461">
            <v>7982235.2699999996</v>
          </cell>
          <cell r="I461">
            <v>0</v>
          </cell>
          <cell r="J461">
            <v>7982235.2699999996</v>
          </cell>
          <cell r="K461">
            <v>0</v>
          </cell>
          <cell r="L461">
            <v>0</v>
          </cell>
        </row>
        <row r="462">
          <cell r="A462">
            <v>1</v>
          </cell>
          <cell r="B462">
            <v>0</v>
          </cell>
          <cell r="C462">
            <v>408</v>
          </cell>
          <cell r="D462">
            <v>13</v>
          </cell>
          <cell r="E462" t="str">
            <v xml:space="preserve">    </v>
          </cell>
          <cell r="F462" t="str">
            <v xml:space="preserve">   </v>
          </cell>
          <cell r="G462">
            <v>1040813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2</v>
          </cell>
          <cell r="B463">
            <v>0</v>
          </cell>
          <cell r="C463">
            <v>408</v>
          </cell>
          <cell r="D463">
            <v>13</v>
          </cell>
          <cell r="E463" t="str">
            <v xml:space="preserve">    </v>
          </cell>
          <cell r="F463" t="str">
            <v xml:space="preserve">   </v>
          </cell>
          <cell r="G463">
            <v>2040813</v>
          </cell>
          <cell r="H463">
            <v>2375.5300000000002</v>
          </cell>
          <cell r="I463">
            <v>0</v>
          </cell>
          <cell r="J463">
            <v>2375.5300000000002</v>
          </cell>
          <cell r="K463">
            <v>0</v>
          </cell>
          <cell r="L463">
            <v>0</v>
          </cell>
        </row>
        <row r="464">
          <cell r="A464">
            <v>1</v>
          </cell>
          <cell r="B464">
            <v>0</v>
          </cell>
          <cell r="C464">
            <v>408</v>
          </cell>
          <cell r="D464">
            <v>14</v>
          </cell>
          <cell r="E464" t="str">
            <v xml:space="preserve">    </v>
          </cell>
          <cell r="F464" t="str">
            <v xml:space="preserve">   </v>
          </cell>
          <cell r="G464">
            <v>1040814</v>
          </cell>
          <cell r="H464">
            <v>83247.7</v>
          </cell>
          <cell r="I464">
            <v>83247.7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2</v>
          </cell>
          <cell r="B465">
            <v>0</v>
          </cell>
          <cell r="C465">
            <v>408</v>
          </cell>
          <cell r="D465">
            <v>14</v>
          </cell>
          <cell r="E465" t="str">
            <v xml:space="preserve">    </v>
          </cell>
          <cell r="F465" t="str">
            <v xml:space="preserve">   </v>
          </cell>
          <cell r="G465">
            <v>2040814</v>
          </cell>
          <cell r="H465">
            <v>1056105.18</v>
          </cell>
          <cell r="I465">
            <v>1056105.18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1</v>
          </cell>
          <cell r="B466">
            <v>0</v>
          </cell>
          <cell r="C466">
            <v>408</v>
          </cell>
          <cell r="D466">
            <v>15</v>
          </cell>
          <cell r="E466" t="str">
            <v xml:space="preserve">    </v>
          </cell>
          <cell r="F466" t="str">
            <v xml:space="preserve">   </v>
          </cell>
          <cell r="G466">
            <v>1040815</v>
          </cell>
          <cell r="H466">
            <v>1445937</v>
          </cell>
          <cell r="I466">
            <v>505872</v>
          </cell>
          <cell r="J466">
            <v>696900</v>
          </cell>
          <cell r="K466">
            <v>243165</v>
          </cell>
          <cell r="L466">
            <v>0</v>
          </cell>
        </row>
        <row r="467">
          <cell r="A467">
            <v>2</v>
          </cell>
          <cell r="B467">
            <v>0</v>
          </cell>
          <cell r="C467">
            <v>408</v>
          </cell>
          <cell r="D467">
            <v>15</v>
          </cell>
          <cell r="E467" t="str">
            <v xml:space="preserve">    </v>
          </cell>
          <cell r="F467" t="str">
            <v xml:space="preserve">   </v>
          </cell>
          <cell r="G467">
            <v>2040815</v>
          </cell>
          <cell r="H467">
            <v>20403000.030000001</v>
          </cell>
          <cell r="I467">
            <v>8533000.0199999996</v>
          </cell>
          <cell r="J467">
            <v>8100000.0099999998</v>
          </cell>
          <cell r="K467">
            <v>3770000</v>
          </cell>
          <cell r="L467">
            <v>0</v>
          </cell>
        </row>
        <row r="468">
          <cell r="A468">
            <v>1</v>
          </cell>
          <cell r="B468">
            <v>0</v>
          </cell>
          <cell r="C468">
            <v>408</v>
          </cell>
          <cell r="D468">
            <v>16</v>
          </cell>
          <cell r="E468" t="str">
            <v xml:space="preserve">    </v>
          </cell>
          <cell r="F468" t="str">
            <v xml:space="preserve">   </v>
          </cell>
          <cell r="G468">
            <v>1040816</v>
          </cell>
          <cell r="H468">
            <v>7</v>
          </cell>
          <cell r="I468">
            <v>0</v>
          </cell>
          <cell r="J468">
            <v>0</v>
          </cell>
          <cell r="K468">
            <v>7</v>
          </cell>
          <cell r="L468">
            <v>0</v>
          </cell>
        </row>
        <row r="469">
          <cell r="A469">
            <v>2</v>
          </cell>
          <cell r="B469">
            <v>0</v>
          </cell>
          <cell r="C469">
            <v>408</v>
          </cell>
          <cell r="D469">
            <v>16</v>
          </cell>
          <cell r="E469" t="str">
            <v xml:space="preserve">    </v>
          </cell>
          <cell r="F469" t="str">
            <v xml:space="preserve">   </v>
          </cell>
          <cell r="G469">
            <v>2040816</v>
          </cell>
          <cell r="H469">
            <v>29381.13</v>
          </cell>
          <cell r="I469">
            <v>5966.23</v>
          </cell>
          <cell r="J469">
            <v>16448.830000000002</v>
          </cell>
          <cell r="K469">
            <v>6966.07</v>
          </cell>
          <cell r="L469">
            <v>0</v>
          </cell>
        </row>
        <row r="470">
          <cell r="A470">
            <v>1</v>
          </cell>
          <cell r="B470">
            <v>0</v>
          </cell>
          <cell r="C470">
            <v>409</v>
          </cell>
          <cell r="D470">
            <v>11</v>
          </cell>
          <cell r="E470" t="str">
            <v xml:space="preserve">    </v>
          </cell>
          <cell r="F470" t="str">
            <v xml:space="preserve">   </v>
          </cell>
          <cell r="G470">
            <v>1040911</v>
          </cell>
          <cell r="H470">
            <v>-547006</v>
          </cell>
          <cell r="I470">
            <v>-547006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2</v>
          </cell>
          <cell r="B471">
            <v>0</v>
          </cell>
          <cell r="C471">
            <v>409</v>
          </cell>
          <cell r="D471">
            <v>11</v>
          </cell>
          <cell r="E471" t="str">
            <v xml:space="preserve">    </v>
          </cell>
          <cell r="F471" t="str">
            <v xml:space="preserve">   </v>
          </cell>
          <cell r="G471">
            <v>2040911</v>
          </cell>
          <cell r="H471">
            <v>18316140</v>
          </cell>
          <cell r="I471">
            <v>18316140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1</v>
          </cell>
          <cell r="B472">
            <v>0</v>
          </cell>
          <cell r="C472">
            <v>409</v>
          </cell>
          <cell r="D472">
            <v>13</v>
          </cell>
          <cell r="E472" t="str">
            <v xml:space="preserve">    </v>
          </cell>
          <cell r="F472" t="str">
            <v xml:space="preserve">   </v>
          </cell>
          <cell r="G472">
            <v>1040913</v>
          </cell>
          <cell r="H472">
            <v>70198</v>
          </cell>
          <cell r="I472">
            <v>0</v>
          </cell>
          <cell r="J472">
            <v>0</v>
          </cell>
          <cell r="K472">
            <v>70198</v>
          </cell>
          <cell r="L472">
            <v>0</v>
          </cell>
        </row>
        <row r="473">
          <cell r="A473">
            <v>2</v>
          </cell>
          <cell r="B473">
            <v>0</v>
          </cell>
          <cell r="C473">
            <v>409</v>
          </cell>
          <cell r="D473">
            <v>13</v>
          </cell>
          <cell r="E473" t="str">
            <v xml:space="preserve">    </v>
          </cell>
          <cell r="F473" t="str">
            <v xml:space="preserve">   </v>
          </cell>
          <cell r="G473">
            <v>2040913</v>
          </cell>
          <cell r="H473">
            <v>1147219.18</v>
          </cell>
          <cell r="I473">
            <v>0</v>
          </cell>
          <cell r="J473">
            <v>0</v>
          </cell>
          <cell r="K473">
            <v>1147219.18</v>
          </cell>
          <cell r="L473">
            <v>0</v>
          </cell>
        </row>
        <row r="474">
          <cell r="A474">
            <v>1</v>
          </cell>
          <cell r="B474">
            <v>0</v>
          </cell>
          <cell r="C474">
            <v>409</v>
          </cell>
          <cell r="D474">
            <v>14</v>
          </cell>
          <cell r="E474" t="str">
            <v xml:space="preserve">    </v>
          </cell>
          <cell r="F474" t="str">
            <v xml:space="preserve">   </v>
          </cell>
          <cell r="G474">
            <v>1040914</v>
          </cell>
          <cell r="H474">
            <v>27176</v>
          </cell>
          <cell r="I474">
            <v>27176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2</v>
          </cell>
          <cell r="B475">
            <v>0</v>
          </cell>
          <cell r="C475">
            <v>409</v>
          </cell>
          <cell r="D475">
            <v>14</v>
          </cell>
          <cell r="E475" t="str">
            <v xml:space="preserve">    </v>
          </cell>
          <cell r="F475" t="str">
            <v xml:space="preserve">   </v>
          </cell>
          <cell r="G475">
            <v>2040914</v>
          </cell>
          <cell r="H475">
            <v>518999</v>
          </cell>
          <cell r="I475">
            <v>518999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1</v>
          </cell>
          <cell r="B476">
            <v>0</v>
          </cell>
          <cell r="C476">
            <v>410</v>
          </cell>
          <cell r="D476">
            <v>10</v>
          </cell>
          <cell r="E476" t="str">
            <v xml:space="preserve">    </v>
          </cell>
          <cell r="F476" t="str">
            <v xml:space="preserve">   </v>
          </cell>
          <cell r="G476">
            <v>1041010</v>
          </cell>
          <cell r="H476">
            <v>1006253.03</v>
          </cell>
          <cell r="I476">
            <v>732128.03</v>
          </cell>
          <cell r="J476">
            <v>-3289</v>
          </cell>
          <cell r="K476">
            <v>277414</v>
          </cell>
          <cell r="L476">
            <v>0</v>
          </cell>
        </row>
        <row r="477">
          <cell r="A477">
            <v>2</v>
          </cell>
          <cell r="B477">
            <v>0</v>
          </cell>
          <cell r="C477">
            <v>410</v>
          </cell>
          <cell r="D477">
            <v>10</v>
          </cell>
          <cell r="E477" t="str">
            <v xml:space="preserve">    </v>
          </cell>
          <cell r="F477" t="str">
            <v xml:space="preserve">   </v>
          </cell>
          <cell r="G477">
            <v>2041010</v>
          </cell>
          <cell r="H477">
            <v>11460926.02</v>
          </cell>
          <cell r="I477">
            <v>6842902.0199999996</v>
          </cell>
          <cell r="J477">
            <v>-39468</v>
          </cell>
          <cell r="K477">
            <v>4657492</v>
          </cell>
          <cell r="L477">
            <v>0</v>
          </cell>
        </row>
        <row r="478">
          <cell r="A478">
            <v>1</v>
          </cell>
          <cell r="B478">
            <v>0</v>
          </cell>
          <cell r="C478">
            <v>410</v>
          </cell>
          <cell r="D478">
            <v>14</v>
          </cell>
          <cell r="E478" t="str">
            <v xml:space="preserve">    </v>
          </cell>
          <cell r="F478" t="str">
            <v xml:space="preserve">   </v>
          </cell>
          <cell r="G478">
            <v>1041014</v>
          </cell>
          <cell r="H478">
            <v>77165.66</v>
          </cell>
          <cell r="I478">
            <v>0</v>
          </cell>
          <cell r="J478">
            <v>0</v>
          </cell>
          <cell r="K478">
            <v>77165.66</v>
          </cell>
          <cell r="L478">
            <v>0</v>
          </cell>
        </row>
        <row r="479">
          <cell r="A479">
            <v>2</v>
          </cell>
          <cell r="B479">
            <v>0</v>
          </cell>
          <cell r="C479">
            <v>410</v>
          </cell>
          <cell r="D479">
            <v>14</v>
          </cell>
          <cell r="E479" t="str">
            <v xml:space="preserve">    </v>
          </cell>
          <cell r="F479" t="str">
            <v xml:space="preserve">   </v>
          </cell>
          <cell r="G479">
            <v>2041014</v>
          </cell>
          <cell r="H479">
            <v>571173.52</v>
          </cell>
          <cell r="I479">
            <v>0</v>
          </cell>
          <cell r="J479">
            <v>0</v>
          </cell>
          <cell r="K479">
            <v>571173.52</v>
          </cell>
          <cell r="L479">
            <v>0</v>
          </cell>
        </row>
        <row r="480">
          <cell r="A480">
            <v>1</v>
          </cell>
          <cell r="B480">
            <v>0</v>
          </cell>
          <cell r="C480">
            <v>411</v>
          </cell>
          <cell r="D480">
            <v>10</v>
          </cell>
          <cell r="E480" t="str">
            <v xml:space="preserve">    </v>
          </cell>
          <cell r="F480" t="str">
            <v xml:space="preserve">   </v>
          </cell>
          <cell r="G480">
            <v>1041110</v>
          </cell>
          <cell r="H480">
            <v>-434985.27</v>
          </cell>
          <cell r="I480">
            <v>-285982.27</v>
          </cell>
          <cell r="J480">
            <v>-37931</v>
          </cell>
          <cell r="K480">
            <v>-111072</v>
          </cell>
          <cell r="L480">
            <v>0</v>
          </cell>
        </row>
        <row r="481">
          <cell r="A481">
            <v>2</v>
          </cell>
          <cell r="B481">
            <v>0</v>
          </cell>
          <cell r="C481">
            <v>411</v>
          </cell>
          <cell r="D481">
            <v>10</v>
          </cell>
          <cell r="E481" t="str">
            <v xml:space="preserve">    </v>
          </cell>
          <cell r="F481" t="str">
            <v xml:space="preserve">   </v>
          </cell>
          <cell r="G481">
            <v>2041110</v>
          </cell>
          <cell r="H481">
            <v>-4326463.08</v>
          </cell>
          <cell r="I481">
            <v>-1914304.33</v>
          </cell>
          <cell r="J481">
            <v>-469661</v>
          </cell>
          <cell r="K481">
            <v>-1942497.75</v>
          </cell>
          <cell r="L481">
            <v>0</v>
          </cell>
        </row>
        <row r="482">
          <cell r="A482">
            <v>1</v>
          </cell>
          <cell r="B482">
            <v>0</v>
          </cell>
          <cell r="C482">
            <v>903</v>
          </cell>
          <cell r="D482">
            <v>10</v>
          </cell>
          <cell r="E482" t="str">
            <v xml:space="preserve">    </v>
          </cell>
          <cell r="F482" t="str">
            <v xml:space="preserve">   </v>
          </cell>
          <cell r="G482">
            <v>1090310</v>
          </cell>
          <cell r="H482">
            <v>79.13</v>
          </cell>
          <cell r="I482">
            <v>0</v>
          </cell>
          <cell r="J482">
            <v>79.13</v>
          </cell>
          <cell r="K482">
            <v>0</v>
          </cell>
          <cell r="L482">
            <v>0</v>
          </cell>
        </row>
        <row r="483">
          <cell r="A483">
            <v>2</v>
          </cell>
          <cell r="B483">
            <v>0</v>
          </cell>
          <cell r="C483">
            <v>903</v>
          </cell>
          <cell r="D483">
            <v>10</v>
          </cell>
          <cell r="E483" t="str">
            <v xml:space="preserve">    </v>
          </cell>
          <cell r="F483" t="str">
            <v xml:space="preserve">   </v>
          </cell>
          <cell r="G483">
            <v>2090310</v>
          </cell>
          <cell r="H483">
            <v>2966.54</v>
          </cell>
          <cell r="I483">
            <v>1459.44</v>
          </cell>
          <cell r="J483">
            <v>1507.1</v>
          </cell>
          <cell r="K483">
            <v>0</v>
          </cell>
          <cell r="L483">
            <v>0</v>
          </cell>
        </row>
        <row r="484">
          <cell r="A484">
            <v>1</v>
          </cell>
          <cell r="B484">
            <v>0</v>
          </cell>
          <cell r="C484">
            <v>903</v>
          </cell>
          <cell r="D484">
            <v>20</v>
          </cell>
          <cell r="E484" t="str">
            <v xml:space="preserve">    </v>
          </cell>
          <cell r="F484" t="str">
            <v xml:space="preserve">   </v>
          </cell>
          <cell r="G484">
            <v>1090320</v>
          </cell>
          <cell r="H484">
            <v>200683.71</v>
          </cell>
          <cell r="I484">
            <v>118863.94</v>
          </cell>
          <cell r="J484">
            <v>55042.54</v>
          </cell>
          <cell r="K484">
            <v>26777.23</v>
          </cell>
          <cell r="L484">
            <v>0</v>
          </cell>
        </row>
        <row r="485">
          <cell r="A485">
            <v>2</v>
          </cell>
          <cell r="B485">
            <v>0</v>
          </cell>
          <cell r="C485">
            <v>903</v>
          </cell>
          <cell r="D485">
            <v>20</v>
          </cell>
          <cell r="E485" t="str">
            <v xml:space="preserve">    </v>
          </cell>
          <cell r="F485" t="str">
            <v xml:space="preserve">   </v>
          </cell>
          <cell r="G485">
            <v>2090320</v>
          </cell>
          <cell r="H485">
            <v>2015034.16</v>
          </cell>
          <cell r="I485">
            <v>1177060.04</v>
          </cell>
          <cell r="J485">
            <v>545883.80000000005</v>
          </cell>
          <cell r="K485">
            <v>292090.32</v>
          </cell>
          <cell r="L485">
            <v>0</v>
          </cell>
        </row>
        <row r="486">
          <cell r="A486">
            <v>1</v>
          </cell>
          <cell r="B486">
            <v>0</v>
          </cell>
          <cell r="C486">
            <v>903</v>
          </cell>
          <cell r="D486">
            <v>21</v>
          </cell>
          <cell r="E486" t="str">
            <v xml:space="preserve">    </v>
          </cell>
          <cell r="F486" t="str">
            <v xml:space="preserve">   </v>
          </cell>
          <cell r="G486">
            <v>1090321</v>
          </cell>
          <cell r="H486">
            <v>34399.46</v>
          </cell>
          <cell r="I486">
            <v>393.34</v>
          </cell>
          <cell r="J486">
            <v>33589.379999999997</v>
          </cell>
          <cell r="K486">
            <v>416.74</v>
          </cell>
          <cell r="L486">
            <v>0</v>
          </cell>
        </row>
        <row r="487">
          <cell r="A487">
            <v>2</v>
          </cell>
          <cell r="B487">
            <v>0</v>
          </cell>
          <cell r="C487">
            <v>903</v>
          </cell>
          <cell r="D487">
            <v>21</v>
          </cell>
          <cell r="E487" t="str">
            <v xml:space="preserve">    </v>
          </cell>
          <cell r="F487" t="str">
            <v xml:space="preserve">   </v>
          </cell>
          <cell r="G487">
            <v>2090321</v>
          </cell>
          <cell r="H487">
            <v>127088.11</v>
          </cell>
          <cell r="I487">
            <v>17265.189999999999</v>
          </cell>
          <cell r="J487">
            <v>107045.43</v>
          </cell>
          <cell r="K487">
            <v>2777.49</v>
          </cell>
          <cell r="L487">
            <v>0</v>
          </cell>
        </row>
        <row r="488">
          <cell r="A488">
            <v>1</v>
          </cell>
          <cell r="B488">
            <v>0</v>
          </cell>
          <cell r="C488">
            <v>903</v>
          </cell>
          <cell r="D488">
            <v>23</v>
          </cell>
          <cell r="E488" t="str">
            <v xml:space="preserve">    </v>
          </cell>
          <cell r="F488" t="str">
            <v xml:space="preserve">   </v>
          </cell>
          <cell r="G488">
            <v>1090323</v>
          </cell>
          <cell r="H488">
            <v>106.38</v>
          </cell>
          <cell r="I488">
            <v>0</v>
          </cell>
          <cell r="J488">
            <v>106.38</v>
          </cell>
          <cell r="K488">
            <v>0</v>
          </cell>
          <cell r="L488">
            <v>0</v>
          </cell>
        </row>
        <row r="489">
          <cell r="A489">
            <v>2</v>
          </cell>
          <cell r="B489">
            <v>0</v>
          </cell>
          <cell r="C489">
            <v>903</v>
          </cell>
          <cell r="D489">
            <v>23</v>
          </cell>
          <cell r="E489" t="str">
            <v xml:space="preserve">    </v>
          </cell>
          <cell r="F489" t="str">
            <v xml:space="preserve">   </v>
          </cell>
          <cell r="G489">
            <v>2090323</v>
          </cell>
          <cell r="H489">
            <v>106.38</v>
          </cell>
          <cell r="I489">
            <v>0</v>
          </cell>
          <cell r="J489">
            <v>106.38</v>
          </cell>
          <cell r="K489">
            <v>0</v>
          </cell>
          <cell r="L489">
            <v>0</v>
          </cell>
        </row>
        <row r="490">
          <cell r="A490">
            <v>1</v>
          </cell>
          <cell r="B490">
            <v>0</v>
          </cell>
          <cell r="C490">
            <v>903</v>
          </cell>
          <cell r="D490">
            <v>25</v>
          </cell>
          <cell r="E490" t="str">
            <v xml:space="preserve">    </v>
          </cell>
          <cell r="F490" t="str">
            <v xml:space="preserve">   </v>
          </cell>
          <cell r="G490">
            <v>1090325</v>
          </cell>
          <cell r="H490">
            <v>6328.17</v>
          </cell>
          <cell r="I490">
            <v>5699.53</v>
          </cell>
          <cell r="J490">
            <v>628.64</v>
          </cell>
          <cell r="K490">
            <v>0</v>
          </cell>
          <cell r="L490">
            <v>0</v>
          </cell>
        </row>
        <row r="491">
          <cell r="A491">
            <v>2</v>
          </cell>
          <cell r="B491">
            <v>0</v>
          </cell>
          <cell r="C491">
            <v>903</v>
          </cell>
          <cell r="D491">
            <v>25</v>
          </cell>
          <cell r="E491" t="str">
            <v xml:space="preserve">    </v>
          </cell>
          <cell r="F491" t="str">
            <v xml:space="preserve">   </v>
          </cell>
          <cell r="G491">
            <v>2090325</v>
          </cell>
          <cell r="H491">
            <v>98317.59</v>
          </cell>
          <cell r="I491">
            <v>92049.31</v>
          </cell>
          <cell r="J491">
            <v>6268.28</v>
          </cell>
          <cell r="K491">
            <v>0</v>
          </cell>
          <cell r="L491">
            <v>0</v>
          </cell>
        </row>
        <row r="492">
          <cell r="A492">
            <v>1</v>
          </cell>
          <cell r="B492">
            <v>0</v>
          </cell>
          <cell r="C492">
            <v>903</v>
          </cell>
          <cell r="D492">
            <v>27</v>
          </cell>
          <cell r="E492" t="str">
            <v xml:space="preserve">    </v>
          </cell>
          <cell r="F492" t="str">
            <v xml:space="preserve">   </v>
          </cell>
          <cell r="G492">
            <v>1090327</v>
          </cell>
          <cell r="H492">
            <v>2509.9</v>
          </cell>
          <cell r="I492">
            <v>2509.9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2</v>
          </cell>
          <cell r="B493">
            <v>0</v>
          </cell>
          <cell r="C493">
            <v>903</v>
          </cell>
          <cell r="D493">
            <v>27</v>
          </cell>
          <cell r="E493" t="str">
            <v xml:space="preserve">    </v>
          </cell>
          <cell r="F493" t="str">
            <v xml:space="preserve">   </v>
          </cell>
          <cell r="G493">
            <v>2090327</v>
          </cell>
          <cell r="H493">
            <v>30248.12</v>
          </cell>
          <cell r="I493">
            <v>30248.12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1</v>
          </cell>
          <cell r="B494">
            <v>0</v>
          </cell>
          <cell r="C494">
            <v>903</v>
          </cell>
          <cell r="D494">
            <v>30</v>
          </cell>
          <cell r="E494" t="str">
            <v xml:space="preserve">    </v>
          </cell>
          <cell r="F494" t="str">
            <v xml:space="preserve">   </v>
          </cell>
          <cell r="G494">
            <v>1090330</v>
          </cell>
          <cell r="H494">
            <v>228301.54</v>
          </cell>
          <cell r="I494">
            <v>220494.87</v>
          </cell>
          <cell r="J494">
            <v>912.63</v>
          </cell>
          <cell r="K494">
            <v>6894.04</v>
          </cell>
          <cell r="L494">
            <v>0</v>
          </cell>
        </row>
        <row r="495">
          <cell r="A495">
            <v>2</v>
          </cell>
          <cell r="B495">
            <v>0</v>
          </cell>
          <cell r="C495">
            <v>903</v>
          </cell>
          <cell r="D495">
            <v>30</v>
          </cell>
          <cell r="E495" t="str">
            <v xml:space="preserve">    </v>
          </cell>
          <cell r="F495" t="str">
            <v xml:space="preserve">   </v>
          </cell>
          <cell r="G495">
            <v>2090330</v>
          </cell>
          <cell r="H495">
            <v>2552041.19</v>
          </cell>
          <cell r="I495">
            <v>2493342.44</v>
          </cell>
          <cell r="J495">
            <v>14055.15</v>
          </cell>
          <cell r="K495">
            <v>44643.6</v>
          </cell>
          <cell r="L495">
            <v>0</v>
          </cell>
        </row>
        <row r="496">
          <cell r="A496">
            <v>1</v>
          </cell>
          <cell r="B496">
            <v>0</v>
          </cell>
          <cell r="C496">
            <v>903</v>
          </cell>
          <cell r="D496">
            <v>35</v>
          </cell>
          <cell r="E496" t="str">
            <v xml:space="preserve">    </v>
          </cell>
          <cell r="F496" t="str">
            <v xml:space="preserve">   </v>
          </cell>
          <cell r="G496">
            <v>1090335</v>
          </cell>
          <cell r="H496">
            <v>2060.37</v>
          </cell>
          <cell r="I496">
            <v>2060.37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2</v>
          </cell>
          <cell r="B497">
            <v>0</v>
          </cell>
          <cell r="C497">
            <v>903</v>
          </cell>
          <cell r="D497">
            <v>35</v>
          </cell>
          <cell r="E497" t="str">
            <v xml:space="preserve">    </v>
          </cell>
          <cell r="F497" t="str">
            <v xml:space="preserve">   </v>
          </cell>
          <cell r="G497">
            <v>2090335</v>
          </cell>
          <cell r="H497">
            <v>26080.42</v>
          </cell>
          <cell r="I497">
            <v>26080.42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1</v>
          </cell>
          <cell r="B498">
            <v>0</v>
          </cell>
          <cell r="C498">
            <v>903</v>
          </cell>
          <cell r="D498">
            <v>39</v>
          </cell>
          <cell r="E498" t="str">
            <v xml:space="preserve">    </v>
          </cell>
          <cell r="F498" t="str">
            <v xml:space="preserve">   </v>
          </cell>
          <cell r="G498">
            <v>1090339</v>
          </cell>
          <cell r="H498">
            <v>-261.54000000000002</v>
          </cell>
          <cell r="I498">
            <v>-160.65</v>
          </cell>
          <cell r="J498">
            <v>-86.34</v>
          </cell>
          <cell r="K498">
            <v>-14.55</v>
          </cell>
          <cell r="L498">
            <v>0</v>
          </cell>
        </row>
        <row r="499">
          <cell r="A499">
            <v>2</v>
          </cell>
          <cell r="B499">
            <v>0</v>
          </cell>
          <cell r="C499">
            <v>903</v>
          </cell>
          <cell r="D499">
            <v>39</v>
          </cell>
          <cell r="E499" t="str">
            <v xml:space="preserve">    </v>
          </cell>
          <cell r="F499" t="str">
            <v xml:space="preserve">   </v>
          </cell>
          <cell r="G499">
            <v>2090339</v>
          </cell>
          <cell r="H499">
            <v>101.47</v>
          </cell>
          <cell r="I499">
            <v>561.45000000000005</v>
          </cell>
          <cell r="J499">
            <v>-377.69</v>
          </cell>
          <cell r="K499">
            <v>-82.29</v>
          </cell>
          <cell r="L499">
            <v>0</v>
          </cell>
        </row>
        <row r="500">
          <cell r="A500">
            <v>1</v>
          </cell>
          <cell r="B500">
            <v>0</v>
          </cell>
          <cell r="C500">
            <v>903</v>
          </cell>
          <cell r="D500">
            <v>40</v>
          </cell>
          <cell r="E500" t="str">
            <v xml:space="preserve">    </v>
          </cell>
          <cell r="F500" t="str">
            <v xml:space="preserve">   </v>
          </cell>
          <cell r="G500">
            <v>1090340</v>
          </cell>
          <cell r="H500">
            <v>10685.43</v>
          </cell>
          <cell r="I500">
            <v>0</v>
          </cell>
          <cell r="J500">
            <v>10685.43</v>
          </cell>
          <cell r="K500">
            <v>0</v>
          </cell>
          <cell r="L500">
            <v>0</v>
          </cell>
        </row>
        <row r="501">
          <cell r="A501">
            <v>2</v>
          </cell>
          <cell r="B501">
            <v>0</v>
          </cell>
          <cell r="C501">
            <v>903</v>
          </cell>
          <cell r="D501">
            <v>40</v>
          </cell>
          <cell r="E501" t="str">
            <v xml:space="preserve">    </v>
          </cell>
          <cell r="F501" t="str">
            <v xml:space="preserve">   </v>
          </cell>
          <cell r="G501">
            <v>2090340</v>
          </cell>
          <cell r="H501">
            <v>12848.75</v>
          </cell>
          <cell r="I501">
            <v>0</v>
          </cell>
          <cell r="J501">
            <v>12848.75</v>
          </cell>
          <cell r="K501">
            <v>0</v>
          </cell>
          <cell r="L501">
            <v>0</v>
          </cell>
        </row>
        <row r="502">
          <cell r="A502">
            <v>1</v>
          </cell>
          <cell r="B502">
            <v>0</v>
          </cell>
          <cell r="C502">
            <v>903</v>
          </cell>
          <cell r="D502">
            <v>92</v>
          </cell>
          <cell r="E502" t="str">
            <v xml:space="preserve">    </v>
          </cell>
          <cell r="F502" t="str">
            <v xml:space="preserve">   </v>
          </cell>
          <cell r="G502">
            <v>1090392</v>
          </cell>
          <cell r="H502">
            <v>14452.36</v>
          </cell>
          <cell r="I502">
            <v>14452.36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2</v>
          </cell>
          <cell r="B503">
            <v>0</v>
          </cell>
          <cell r="C503">
            <v>903</v>
          </cell>
          <cell r="D503">
            <v>92</v>
          </cell>
          <cell r="E503" t="str">
            <v xml:space="preserve">    </v>
          </cell>
          <cell r="F503" t="str">
            <v xml:space="preserve">   </v>
          </cell>
          <cell r="G503">
            <v>2090392</v>
          </cell>
          <cell r="H503">
            <v>150240.45000000001</v>
          </cell>
          <cell r="I503">
            <v>150240.45000000001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1</v>
          </cell>
          <cell r="B504">
            <v>0</v>
          </cell>
          <cell r="C504">
            <v>903</v>
          </cell>
          <cell r="D504">
            <v>93</v>
          </cell>
          <cell r="E504" t="str">
            <v xml:space="preserve">    </v>
          </cell>
          <cell r="F504" t="str">
            <v xml:space="preserve">   </v>
          </cell>
          <cell r="G504">
            <v>1090393</v>
          </cell>
          <cell r="H504">
            <v>90734.88</v>
          </cell>
          <cell r="I504">
            <v>90734.88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2</v>
          </cell>
          <cell r="B505">
            <v>0</v>
          </cell>
          <cell r="C505">
            <v>903</v>
          </cell>
          <cell r="D505">
            <v>93</v>
          </cell>
          <cell r="E505" t="str">
            <v xml:space="preserve">    </v>
          </cell>
          <cell r="F505" t="str">
            <v xml:space="preserve">   </v>
          </cell>
          <cell r="G505">
            <v>2090393</v>
          </cell>
          <cell r="H505">
            <v>2148352.85</v>
          </cell>
          <cell r="I505">
            <v>2148352.85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1</v>
          </cell>
          <cell r="B506">
            <v>0</v>
          </cell>
          <cell r="C506">
            <v>908</v>
          </cell>
          <cell r="D506">
            <v>0</v>
          </cell>
          <cell r="E506" t="str">
            <v xml:space="preserve">    </v>
          </cell>
          <cell r="F506" t="str">
            <v xml:space="preserve">   </v>
          </cell>
          <cell r="G506">
            <v>1090800</v>
          </cell>
          <cell r="H506">
            <v>27131.61</v>
          </cell>
          <cell r="I506">
            <v>16195.95</v>
          </cell>
          <cell r="J506">
            <v>3842.75</v>
          </cell>
          <cell r="K506">
            <v>7092.91</v>
          </cell>
          <cell r="L506">
            <v>0</v>
          </cell>
        </row>
        <row r="507">
          <cell r="A507">
            <v>2</v>
          </cell>
          <cell r="B507">
            <v>0</v>
          </cell>
          <cell r="C507">
            <v>908</v>
          </cell>
          <cell r="D507">
            <v>0</v>
          </cell>
          <cell r="E507" t="str">
            <v xml:space="preserve">    </v>
          </cell>
          <cell r="F507" t="str">
            <v xml:space="preserve">   </v>
          </cell>
          <cell r="G507">
            <v>2090800</v>
          </cell>
          <cell r="H507">
            <v>200899.86</v>
          </cell>
          <cell r="I507">
            <v>81454.62</v>
          </cell>
          <cell r="J507">
            <v>47159.19</v>
          </cell>
          <cell r="K507">
            <v>72286.05</v>
          </cell>
          <cell r="L507">
            <v>0</v>
          </cell>
        </row>
        <row r="508">
          <cell r="A508">
            <v>1</v>
          </cell>
          <cell r="B508">
            <v>0</v>
          </cell>
          <cell r="C508">
            <v>908</v>
          </cell>
          <cell r="D508">
            <v>10</v>
          </cell>
          <cell r="E508" t="str">
            <v xml:space="preserve">    </v>
          </cell>
          <cell r="F508" t="str">
            <v xml:space="preserve">   </v>
          </cell>
          <cell r="G508">
            <v>1090810</v>
          </cell>
          <cell r="H508">
            <v>9032.3700000000008</v>
          </cell>
          <cell r="I508">
            <v>8641.67</v>
          </cell>
          <cell r="J508">
            <v>0</v>
          </cell>
          <cell r="K508">
            <v>390.7</v>
          </cell>
          <cell r="L508">
            <v>0</v>
          </cell>
        </row>
        <row r="509">
          <cell r="A509">
            <v>2</v>
          </cell>
          <cell r="B509">
            <v>0</v>
          </cell>
          <cell r="C509">
            <v>908</v>
          </cell>
          <cell r="D509">
            <v>10</v>
          </cell>
          <cell r="E509" t="str">
            <v xml:space="preserve">    </v>
          </cell>
          <cell r="F509" t="str">
            <v xml:space="preserve">   </v>
          </cell>
          <cell r="G509">
            <v>2090810</v>
          </cell>
          <cell r="H509">
            <v>90372.68</v>
          </cell>
          <cell r="I509">
            <v>87147.98</v>
          </cell>
          <cell r="J509">
            <v>0</v>
          </cell>
          <cell r="K509">
            <v>3224.7</v>
          </cell>
          <cell r="L509">
            <v>0</v>
          </cell>
        </row>
        <row r="510">
          <cell r="A510">
            <v>1</v>
          </cell>
          <cell r="B510">
            <v>0</v>
          </cell>
          <cell r="C510">
            <v>908</v>
          </cell>
          <cell r="D510">
            <v>25</v>
          </cell>
          <cell r="E510" t="str">
            <v xml:space="preserve">    </v>
          </cell>
          <cell r="F510" t="str">
            <v xml:space="preserve">   </v>
          </cell>
          <cell r="G510">
            <v>1090825</v>
          </cell>
          <cell r="H510">
            <v>10199.15</v>
          </cell>
          <cell r="I510">
            <v>10199.15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2</v>
          </cell>
          <cell r="B511">
            <v>0</v>
          </cell>
          <cell r="C511">
            <v>908</v>
          </cell>
          <cell r="D511">
            <v>25</v>
          </cell>
          <cell r="E511" t="str">
            <v xml:space="preserve">    </v>
          </cell>
          <cell r="F511" t="str">
            <v xml:space="preserve">   </v>
          </cell>
          <cell r="G511">
            <v>2090825</v>
          </cell>
          <cell r="H511">
            <v>122167.78</v>
          </cell>
          <cell r="I511">
            <v>122167.78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1</v>
          </cell>
          <cell r="B512">
            <v>0</v>
          </cell>
          <cell r="C512">
            <v>908</v>
          </cell>
          <cell r="D512">
            <v>60</v>
          </cell>
          <cell r="E512" t="str">
            <v xml:space="preserve">    </v>
          </cell>
          <cell r="F512" t="str">
            <v xml:space="preserve">   </v>
          </cell>
          <cell r="G512">
            <v>1090860</v>
          </cell>
          <cell r="H512">
            <v>452176.48</v>
          </cell>
          <cell r="I512">
            <v>0</v>
          </cell>
          <cell r="J512">
            <v>320042.06</v>
          </cell>
          <cell r="K512">
            <v>132134.42000000001</v>
          </cell>
          <cell r="L512">
            <v>0</v>
          </cell>
        </row>
        <row r="513">
          <cell r="A513">
            <v>2</v>
          </cell>
          <cell r="B513">
            <v>0</v>
          </cell>
          <cell r="C513">
            <v>908</v>
          </cell>
          <cell r="D513">
            <v>60</v>
          </cell>
          <cell r="E513" t="str">
            <v xml:space="preserve">    </v>
          </cell>
          <cell r="F513" t="str">
            <v xml:space="preserve">   </v>
          </cell>
          <cell r="G513">
            <v>2090860</v>
          </cell>
          <cell r="H513">
            <v>4796264.92</v>
          </cell>
          <cell r="I513">
            <v>0</v>
          </cell>
          <cell r="J513">
            <v>3373420.51</v>
          </cell>
          <cell r="K513">
            <v>1422844.41</v>
          </cell>
          <cell r="L513">
            <v>0</v>
          </cell>
        </row>
        <row r="514">
          <cell r="A514">
            <v>1</v>
          </cell>
          <cell r="B514">
            <v>0</v>
          </cell>
          <cell r="C514">
            <v>908</v>
          </cell>
          <cell r="D514">
            <v>75</v>
          </cell>
          <cell r="E514" t="str">
            <v xml:space="preserve">    </v>
          </cell>
          <cell r="F514" t="str">
            <v xml:space="preserve">   </v>
          </cell>
          <cell r="G514">
            <v>1090875</v>
          </cell>
          <cell r="H514">
            <v>19133.900000000001</v>
          </cell>
          <cell r="I514">
            <v>0</v>
          </cell>
          <cell r="J514">
            <v>9139.91</v>
          </cell>
          <cell r="K514">
            <v>9993.99</v>
          </cell>
          <cell r="L514">
            <v>0</v>
          </cell>
        </row>
        <row r="515">
          <cell r="A515">
            <v>2</v>
          </cell>
          <cell r="B515">
            <v>0</v>
          </cell>
          <cell r="C515">
            <v>908</v>
          </cell>
          <cell r="D515">
            <v>75</v>
          </cell>
          <cell r="E515" t="str">
            <v xml:space="preserve">    </v>
          </cell>
          <cell r="F515" t="str">
            <v xml:space="preserve">   </v>
          </cell>
          <cell r="G515">
            <v>2090875</v>
          </cell>
          <cell r="H515">
            <v>229606.8</v>
          </cell>
          <cell r="I515">
            <v>0</v>
          </cell>
          <cell r="J515">
            <v>109678.92</v>
          </cell>
          <cell r="K515">
            <v>119927.88</v>
          </cell>
          <cell r="L515">
            <v>0</v>
          </cell>
        </row>
        <row r="516">
          <cell r="A516">
            <v>1</v>
          </cell>
          <cell r="B516">
            <v>0</v>
          </cell>
          <cell r="C516">
            <v>908</v>
          </cell>
          <cell r="D516">
            <v>79</v>
          </cell>
          <cell r="E516" t="str">
            <v xml:space="preserve">    </v>
          </cell>
          <cell r="F516" t="str">
            <v xml:space="preserve">   </v>
          </cell>
          <cell r="G516">
            <v>1090879</v>
          </cell>
          <cell r="H516">
            <v>338666.76</v>
          </cell>
          <cell r="I516">
            <v>0</v>
          </cell>
          <cell r="J516">
            <v>235808.5</v>
          </cell>
          <cell r="K516">
            <v>102858.26</v>
          </cell>
          <cell r="L516">
            <v>0</v>
          </cell>
        </row>
        <row r="517">
          <cell r="A517">
            <v>2</v>
          </cell>
          <cell r="B517">
            <v>0</v>
          </cell>
          <cell r="C517">
            <v>908</v>
          </cell>
          <cell r="D517">
            <v>79</v>
          </cell>
          <cell r="E517" t="str">
            <v xml:space="preserve">    </v>
          </cell>
          <cell r="F517" t="str">
            <v xml:space="preserve">   </v>
          </cell>
          <cell r="G517">
            <v>2090879</v>
          </cell>
          <cell r="H517">
            <v>4064001.12</v>
          </cell>
          <cell r="I517">
            <v>0</v>
          </cell>
          <cell r="J517">
            <v>2829702</v>
          </cell>
          <cell r="K517">
            <v>1234299.1200000001</v>
          </cell>
          <cell r="L517">
            <v>0</v>
          </cell>
        </row>
        <row r="518">
          <cell r="A518">
            <v>1</v>
          </cell>
          <cell r="B518">
            <v>0</v>
          </cell>
          <cell r="C518">
            <v>908</v>
          </cell>
          <cell r="D518">
            <v>90</v>
          </cell>
          <cell r="E518" t="str">
            <v xml:space="preserve">    </v>
          </cell>
          <cell r="F518" t="str">
            <v xml:space="preserve">   </v>
          </cell>
          <cell r="G518">
            <v>1090890</v>
          </cell>
          <cell r="H518">
            <v>986.91</v>
          </cell>
          <cell r="I518">
            <v>986.91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2</v>
          </cell>
          <cell r="B519">
            <v>0</v>
          </cell>
          <cell r="C519">
            <v>908</v>
          </cell>
          <cell r="D519">
            <v>90</v>
          </cell>
          <cell r="E519" t="str">
            <v xml:space="preserve">    </v>
          </cell>
          <cell r="F519" t="str">
            <v xml:space="preserve">   </v>
          </cell>
          <cell r="G519">
            <v>2090890</v>
          </cell>
          <cell r="H519">
            <v>6510.01</v>
          </cell>
          <cell r="I519">
            <v>6510.01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1</v>
          </cell>
          <cell r="B520">
            <v>0</v>
          </cell>
          <cell r="C520">
            <v>999</v>
          </cell>
          <cell r="D520">
            <v>1</v>
          </cell>
          <cell r="E520" t="str">
            <v xml:space="preserve">    </v>
          </cell>
          <cell r="F520" t="str">
            <v xml:space="preserve">   </v>
          </cell>
          <cell r="G520">
            <v>1099901</v>
          </cell>
          <cell r="H520">
            <v>-3190378</v>
          </cell>
          <cell r="I520">
            <v>-3190378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2</v>
          </cell>
          <cell r="B521">
            <v>0</v>
          </cell>
          <cell r="C521">
            <v>999</v>
          </cell>
          <cell r="D521">
            <v>1</v>
          </cell>
          <cell r="E521" t="str">
            <v xml:space="preserve">    </v>
          </cell>
          <cell r="F521" t="str">
            <v xml:space="preserve">   </v>
          </cell>
          <cell r="G521">
            <v>2099901</v>
          </cell>
          <cell r="H521">
            <v>-40327452</v>
          </cell>
          <cell r="I521">
            <v>-40327452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1</v>
          </cell>
          <cell r="B522">
            <v>0</v>
          </cell>
          <cell r="C522">
            <v>999</v>
          </cell>
          <cell r="D522">
            <v>2</v>
          </cell>
          <cell r="E522" t="str">
            <v xml:space="preserve">    </v>
          </cell>
          <cell r="F522" t="str">
            <v xml:space="preserve">   </v>
          </cell>
          <cell r="G522">
            <v>1099902</v>
          </cell>
          <cell r="H522">
            <v>-153113</v>
          </cell>
          <cell r="I522">
            <v>-153113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2</v>
          </cell>
          <cell r="B523">
            <v>0</v>
          </cell>
          <cell r="C523">
            <v>999</v>
          </cell>
          <cell r="D523">
            <v>2</v>
          </cell>
          <cell r="E523" t="str">
            <v xml:space="preserve">    </v>
          </cell>
          <cell r="F523" t="str">
            <v xml:space="preserve">   </v>
          </cell>
          <cell r="G523">
            <v>2099902</v>
          </cell>
          <cell r="H523">
            <v>-3290455</v>
          </cell>
          <cell r="I523">
            <v>-3290455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1</v>
          </cell>
          <cell r="B524">
            <v>0</v>
          </cell>
          <cell r="C524">
            <v>999</v>
          </cell>
          <cell r="D524">
            <v>3</v>
          </cell>
          <cell r="E524" t="str">
            <v xml:space="preserve">    </v>
          </cell>
          <cell r="F524" t="str">
            <v xml:space="preserve">   </v>
          </cell>
          <cell r="G524">
            <v>1099903</v>
          </cell>
          <cell r="H524">
            <v>-62886</v>
          </cell>
          <cell r="I524">
            <v>-62886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2</v>
          </cell>
          <cell r="B525">
            <v>0</v>
          </cell>
          <cell r="C525">
            <v>999</v>
          </cell>
          <cell r="D525">
            <v>3</v>
          </cell>
          <cell r="E525" t="str">
            <v xml:space="preserve">    </v>
          </cell>
          <cell r="F525" t="str">
            <v xml:space="preserve">   </v>
          </cell>
          <cell r="G525">
            <v>2099903</v>
          </cell>
          <cell r="H525">
            <v>-374746</v>
          </cell>
          <cell r="I525">
            <v>-374746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1</v>
          </cell>
          <cell r="B526">
            <v>0</v>
          </cell>
          <cell r="C526">
            <v>999</v>
          </cell>
          <cell r="D526">
            <v>4</v>
          </cell>
          <cell r="E526" t="str">
            <v xml:space="preserve">    </v>
          </cell>
          <cell r="F526" t="str">
            <v xml:space="preserve">   </v>
          </cell>
          <cell r="G526">
            <v>1099904</v>
          </cell>
          <cell r="H526">
            <v>-92804</v>
          </cell>
          <cell r="I526">
            <v>-92804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2</v>
          </cell>
          <cell r="B527">
            <v>0</v>
          </cell>
          <cell r="C527">
            <v>999</v>
          </cell>
          <cell r="D527">
            <v>4</v>
          </cell>
          <cell r="E527" t="str">
            <v xml:space="preserve">    </v>
          </cell>
          <cell r="F527" t="str">
            <v xml:space="preserve">   </v>
          </cell>
          <cell r="G527">
            <v>2099904</v>
          </cell>
          <cell r="H527">
            <v>-1096069</v>
          </cell>
          <cell r="I527">
            <v>-1096069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1</v>
          </cell>
          <cell r="B528">
            <v>0</v>
          </cell>
          <cell r="C528">
            <v>999</v>
          </cell>
          <cell r="D528">
            <v>5</v>
          </cell>
          <cell r="E528" t="str">
            <v xml:space="preserve">    </v>
          </cell>
          <cell r="F528" t="str">
            <v xml:space="preserve">   </v>
          </cell>
          <cell r="G528">
            <v>1099905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2</v>
          </cell>
          <cell r="B529">
            <v>0</v>
          </cell>
          <cell r="C529">
            <v>999</v>
          </cell>
          <cell r="D529">
            <v>5</v>
          </cell>
          <cell r="E529" t="str">
            <v xml:space="preserve">    </v>
          </cell>
          <cell r="F529" t="str">
            <v xml:space="preserve">   </v>
          </cell>
          <cell r="G529">
            <v>2099905</v>
          </cell>
          <cell r="H529">
            <v>-5304</v>
          </cell>
          <cell r="I529">
            <v>-5304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1</v>
          </cell>
          <cell r="B530">
            <v>0</v>
          </cell>
          <cell r="C530">
            <v>999</v>
          </cell>
          <cell r="D530">
            <v>7</v>
          </cell>
          <cell r="E530" t="str">
            <v xml:space="preserve">    </v>
          </cell>
          <cell r="F530" t="str">
            <v xml:space="preserve">   </v>
          </cell>
          <cell r="G530">
            <v>1099907</v>
          </cell>
          <cell r="H530">
            <v>-24791</v>
          </cell>
          <cell r="I530">
            <v>-24791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2</v>
          </cell>
          <cell r="B531">
            <v>0</v>
          </cell>
          <cell r="C531">
            <v>999</v>
          </cell>
          <cell r="D531">
            <v>7</v>
          </cell>
          <cell r="E531" t="str">
            <v xml:space="preserve">    </v>
          </cell>
          <cell r="F531" t="str">
            <v xml:space="preserve">   </v>
          </cell>
          <cell r="G531">
            <v>2099907</v>
          </cell>
          <cell r="H531">
            <v>-286496</v>
          </cell>
          <cell r="I531">
            <v>-286496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1</v>
          </cell>
          <cell r="B532">
            <v>0</v>
          </cell>
          <cell r="C532">
            <v>999</v>
          </cell>
          <cell r="D532">
            <v>8</v>
          </cell>
          <cell r="E532" t="str">
            <v xml:space="preserve">    </v>
          </cell>
          <cell r="F532" t="str">
            <v xml:space="preserve">   </v>
          </cell>
          <cell r="G532">
            <v>1099908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2</v>
          </cell>
          <cell r="B533">
            <v>0</v>
          </cell>
          <cell r="C533">
            <v>999</v>
          </cell>
          <cell r="D533">
            <v>8</v>
          </cell>
          <cell r="E533" t="str">
            <v xml:space="preserve">    </v>
          </cell>
          <cell r="F533" t="str">
            <v xml:space="preserve">   </v>
          </cell>
          <cell r="G533">
            <v>2099908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1</v>
          </cell>
          <cell r="B534">
            <v>0</v>
          </cell>
          <cell r="C534">
            <v>999</v>
          </cell>
          <cell r="D534">
            <v>9</v>
          </cell>
          <cell r="E534" t="str">
            <v xml:space="preserve">    </v>
          </cell>
          <cell r="F534" t="str">
            <v xml:space="preserve">   </v>
          </cell>
          <cell r="G534">
            <v>1099909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2</v>
          </cell>
          <cell r="B535">
            <v>0</v>
          </cell>
          <cell r="C535">
            <v>999</v>
          </cell>
          <cell r="D535">
            <v>9</v>
          </cell>
          <cell r="E535" t="str">
            <v xml:space="preserve">    </v>
          </cell>
          <cell r="F535" t="str">
            <v xml:space="preserve">   </v>
          </cell>
          <cell r="G535">
            <v>2099909</v>
          </cell>
          <cell r="H535">
            <v>-41398</v>
          </cell>
          <cell r="I535">
            <v>0</v>
          </cell>
          <cell r="J535">
            <v>-41398</v>
          </cell>
          <cell r="K535">
            <v>0</v>
          </cell>
          <cell r="L535">
            <v>0</v>
          </cell>
        </row>
        <row r="536">
          <cell r="A536">
            <v>1</v>
          </cell>
          <cell r="B536">
            <v>0</v>
          </cell>
          <cell r="C536">
            <v>999</v>
          </cell>
          <cell r="D536">
            <v>10</v>
          </cell>
          <cell r="E536" t="str">
            <v xml:space="preserve">    </v>
          </cell>
          <cell r="F536" t="str">
            <v xml:space="preserve">   </v>
          </cell>
          <cell r="G536">
            <v>1099910</v>
          </cell>
          <cell r="H536">
            <v>-209000</v>
          </cell>
          <cell r="I536">
            <v>-209000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2</v>
          </cell>
          <cell r="B537">
            <v>0</v>
          </cell>
          <cell r="C537">
            <v>999</v>
          </cell>
          <cell r="D537">
            <v>10</v>
          </cell>
          <cell r="E537" t="str">
            <v xml:space="preserve">    </v>
          </cell>
          <cell r="F537" t="str">
            <v xml:space="preserve">   </v>
          </cell>
          <cell r="G537">
            <v>2099910</v>
          </cell>
          <cell r="H537">
            <v>-3379000</v>
          </cell>
          <cell r="I537">
            <v>-3379000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1</v>
          </cell>
          <cell r="B538">
            <v>0</v>
          </cell>
          <cell r="C538">
            <v>999</v>
          </cell>
          <cell r="D538">
            <v>11</v>
          </cell>
          <cell r="E538" t="str">
            <v xml:space="preserve">    </v>
          </cell>
          <cell r="F538" t="str">
            <v xml:space="preserve">   </v>
          </cell>
          <cell r="G538">
            <v>1099911</v>
          </cell>
          <cell r="H538">
            <v>-329218</v>
          </cell>
          <cell r="I538">
            <v>-329218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2</v>
          </cell>
          <cell r="B539">
            <v>0</v>
          </cell>
          <cell r="C539">
            <v>999</v>
          </cell>
          <cell r="D539">
            <v>11</v>
          </cell>
          <cell r="E539" t="str">
            <v xml:space="preserve">    </v>
          </cell>
          <cell r="F539" t="str">
            <v xml:space="preserve">   </v>
          </cell>
          <cell r="G539">
            <v>2099911</v>
          </cell>
          <cell r="H539">
            <v>-3950616</v>
          </cell>
          <cell r="I539">
            <v>-3950616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1</v>
          </cell>
          <cell r="B540">
            <v>0</v>
          </cell>
          <cell r="C540">
            <v>999</v>
          </cell>
          <cell r="D540">
            <v>12</v>
          </cell>
          <cell r="E540" t="str">
            <v xml:space="preserve">    </v>
          </cell>
          <cell r="F540" t="str">
            <v xml:space="preserve">   </v>
          </cell>
          <cell r="G540">
            <v>1099912</v>
          </cell>
          <cell r="H540">
            <v>-93937</v>
          </cell>
          <cell r="I540">
            <v>-93937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2</v>
          </cell>
          <cell r="B541">
            <v>0</v>
          </cell>
          <cell r="C541">
            <v>999</v>
          </cell>
          <cell r="D541">
            <v>12</v>
          </cell>
          <cell r="E541" t="str">
            <v xml:space="preserve">    </v>
          </cell>
          <cell r="F541" t="str">
            <v xml:space="preserve">   </v>
          </cell>
          <cell r="G541">
            <v>2099912</v>
          </cell>
          <cell r="H541">
            <v>-972562</v>
          </cell>
          <cell r="I541">
            <v>-972562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1</v>
          </cell>
          <cell r="B542">
            <v>0</v>
          </cell>
          <cell r="C542">
            <v>999</v>
          </cell>
          <cell r="D542">
            <v>16</v>
          </cell>
          <cell r="E542" t="str">
            <v xml:space="preserve">    </v>
          </cell>
          <cell r="F542" t="str">
            <v xml:space="preserve">   </v>
          </cell>
          <cell r="G542">
            <v>1099916</v>
          </cell>
          <cell r="H542">
            <v>-37922</v>
          </cell>
          <cell r="I542">
            <v>-37922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2</v>
          </cell>
          <cell r="B543">
            <v>0</v>
          </cell>
          <cell r="C543">
            <v>999</v>
          </cell>
          <cell r="D543">
            <v>16</v>
          </cell>
          <cell r="E543" t="str">
            <v xml:space="preserve">    </v>
          </cell>
          <cell r="F543" t="str">
            <v xml:space="preserve">   </v>
          </cell>
          <cell r="G543">
            <v>2099916</v>
          </cell>
          <cell r="H543">
            <v>-455064</v>
          </cell>
          <cell r="I543">
            <v>-455064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1</v>
          </cell>
          <cell r="B544">
            <v>0</v>
          </cell>
          <cell r="C544">
            <v>999</v>
          </cell>
          <cell r="D544">
            <v>19</v>
          </cell>
          <cell r="E544" t="str">
            <v xml:space="preserve">    </v>
          </cell>
          <cell r="F544" t="str">
            <v xml:space="preserve">   </v>
          </cell>
          <cell r="G544">
            <v>1099919</v>
          </cell>
          <cell r="H544">
            <v>-150836</v>
          </cell>
          <cell r="I544">
            <v>-150836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2</v>
          </cell>
          <cell r="B545">
            <v>0</v>
          </cell>
          <cell r="C545">
            <v>999</v>
          </cell>
          <cell r="D545">
            <v>19</v>
          </cell>
          <cell r="E545" t="str">
            <v xml:space="preserve">    </v>
          </cell>
          <cell r="F545" t="str">
            <v xml:space="preserve">   </v>
          </cell>
          <cell r="G545">
            <v>2099919</v>
          </cell>
          <cell r="H545">
            <v>-1622463</v>
          </cell>
          <cell r="I545">
            <v>-1622463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1</v>
          </cell>
          <cell r="B546">
            <v>0</v>
          </cell>
          <cell r="C546">
            <v>999</v>
          </cell>
          <cell r="D546">
            <v>20</v>
          </cell>
          <cell r="E546" t="str">
            <v xml:space="preserve">    </v>
          </cell>
          <cell r="F546" t="str">
            <v xml:space="preserve">   </v>
          </cell>
          <cell r="G546">
            <v>1099920</v>
          </cell>
          <cell r="H546">
            <v>-210994</v>
          </cell>
          <cell r="I546">
            <v>-210994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2</v>
          </cell>
          <cell r="B547">
            <v>0</v>
          </cell>
          <cell r="C547">
            <v>999</v>
          </cell>
          <cell r="D547">
            <v>20</v>
          </cell>
          <cell r="E547" t="str">
            <v xml:space="preserve">    </v>
          </cell>
          <cell r="F547" t="str">
            <v xml:space="preserve">   </v>
          </cell>
          <cell r="G547">
            <v>2099920</v>
          </cell>
          <cell r="H547">
            <v>-2531928</v>
          </cell>
          <cell r="I547">
            <v>-2531928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1</v>
          </cell>
          <cell r="B548">
            <v>0</v>
          </cell>
          <cell r="C548">
            <v>999</v>
          </cell>
          <cell r="D548">
            <v>22</v>
          </cell>
          <cell r="E548" t="str">
            <v xml:space="preserve">    </v>
          </cell>
          <cell r="F548" t="str">
            <v xml:space="preserve">   </v>
          </cell>
          <cell r="G548">
            <v>1099922</v>
          </cell>
          <cell r="H548">
            <v>-279429</v>
          </cell>
          <cell r="I548">
            <v>-279429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2</v>
          </cell>
          <cell r="B549">
            <v>0</v>
          </cell>
          <cell r="C549">
            <v>999</v>
          </cell>
          <cell r="D549">
            <v>22</v>
          </cell>
          <cell r="E549" t="str">
            <v xml:space="preserve">    </v>
          </cell>
          <cell r="F549" t="str">
            <v xml:space="preserve">   </v>
          </cell>
          <cell r="G549">
            <v>2099922</v>
          </cell>
          <cell r="H549">
            <v>-3353148</v>
          </cell>
          <cell r="I549">
            <v>-3353148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1</v>
          </cell>
          <cell r="B550">
            <v>0</v>
          </cell>
          <cell r="C550">
            <v>999</v>
          </cell>
          <cell r="D550">
            <v>26</v>
          </cell>
          <cell r="E550" t="str">
            <v xml:space="preserve">    </v>
          </cell>
          <cell r="F550" t="str">
            <v xml:space="preserve">   </v>
          </cell>
          <cell r="G550">
            <v>1099926</v>
          </cell>
          <cell r="H550">
            <v>-98959</v>
          </cell>
          <cell r="I550">
            <v>-98959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2</v>
          </cell>
          <cell r="B551">
            <v>0</v>
          </cell>
          <cell r="C551">
            <v>999</v>
          </cell>
          <cell r="D551">
            <v>26</v>
          </cell>
          <cell r="E551" t="str">
            <v xml:space="preserve">    </v>
          </cell>
          <cell r="F551" t="str">
            <v xml:space="preserve">   </v>
          </cell>
          <cell r="G551">
            <v>2099926</v>
          </cell>
          <cell r="H551">
            <v>-1187507</v>
          </cell>
          <cell r="I551">
            <v>-1187507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1</v>
          </cell>
          <cell r="B552">
            <v>0</v>
          </cell>
          <cell r="C552">
            <v>999</v>
          </cell>
          <cell r="D552">
            <v>27</v>
          </cell>
          <cell r="E552" t="str">
            <v xml:space="preserve">    </v>
          </cell>
          <cell r="F552" t="str">
            <v xml:space="preserve">   </v>
          </cell>
          <cell r="G552">
            <v>1099927</v>
          </cell>
          <cell r="H552">
            <v>132</v>
          </cell>
          <cell r="I552">
            <v>132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2</v>
          </cell>
          <cell r="B553">
            <v>0</v>
          </cell>
          <cell r="C553">
            <v>999</v>
          </cell>
          <cell r="D553">
            <v>27</v>
          </cell>
          <cell r="E553" t="str">
            <v xml:space="preserve">    </v>
          </cell>
          <cell r="F553" t="str">
            <v xml:space="preserve">   </v>
          </cell>
          <cell r="G553">
            <v>2099927</v>
          </cell>
          <cell r="H553">
            <v>1140</v>
          </cell>
          <cell r="I553">
            <v>1140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1</v>
          </cell>
          <cell r="B554">
            <v>0</v>
          </cell>
          <cell r="C554">
            <v>999</v>
          </cell>
          <cell r="D554">
            <v>29</v>
          </cell>
          <cell r="E554" t="str">
            <v xml:space="preserve">    </v>
          </cell>
          <cell r="F554" t="str">
            <v xml:space="preserve">   </v>
          </cell>
          <cell r="G554">
            <v>1099929</v>
          </cell>
          <cell r="H554">
            <v>-9449</v>
          </cell>
          <cell r="I554">
            <v>-9449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2</v>
          </cell>
          <cell r="B555">
            <v>0</v>
          </cell>
          <cell r="C555">
            <v>999</v>
          </cell>
          <cell r="D555">
            <v>29</v>
          </cell>
          <cell r="E555" t="str">
            <v xml:space="preserve">    </v>
          </cell>
          <cell r="F555" t="str">
            <v xml:space="preserve">   </v>
          </cell>
          <cell r="G555">
            <v>2099929</v>
          </cell>
          <cell r="H555">
            <v>-113388</v>
          </cell>
          <cell r="I555">
            <v>-113388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1</v>
          </cell>
          <cell r="B556">
            <v>0</v>
          </cell>
          <cell r="C556">
            <v>999</v>
          </cell>
          <cell r="D556">
            <v>30</v>
          </cell>
          <cell r="E556" t="str">
            <v xml:space="preserve">    </v>
          </cell>
          <cell r="F556" t="str">
            <v xml:space="preserve">   </v>
          </cell>
          <cell r="G556">
            <v>1099930</v>
          </cell>
          <cell r="H556">
            <v>-19134</v>
          </cell>
          <cell r="I556">
            <v>-19134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2</v>
          </cell>
          <cell r="B557">
            <v>0</v>
          </cell>
          <cell r="C557">
            <v>999</v>
          </cell>
          <cell r="D557">
            <v>30</v>
          </cell>
          <cell r="E557" t="str">
            <v xml:space="preserve">    </v>
          </cell>
          <cell r="F557" t="str">
            <v xml:space="preserve">   </v>
          </cell>
          <cell r="G557">
            <v>2099930</v>
          </cell>
          <cell r="H557">
            <v>-229608</v>
          </cell>
          <cell r="I557">
            <v>-229608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1</v>
          </cell>
          <cell r="B558">
            <v>0</v>
          </cell>
          <cell r="C558">
            <v>999</v>
          </cell>
          <cell r="D558">
            <v>33</v>
          </cell>
          <cell r="E558" t="str">
            <v xml:space="preserve">    </v>
          </cell>
          <cell r="F558" t="str">
            <v xml:space="preserve">   </v>
          </cell>
          <cell r="G558">
            <v>1099933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2</v>
          </cell>
          <cell r="B559">
            <v>0</v>
          </cell>
          <cell r="C559">
            <v>999</v>
          </cell>
          <cell r="D559">
            <v>33</v>
          </cell>
          <cell r="E559" t="str">
            <v xml:space="preserve">    </v>
          </cell>
          <cell r="F559" t="str">
            <v xml:space="preserve">   </v>
          </cell>
          <cell r="G559">
            <v>2099933</v>
          </cell>
          <cell r="H559">
            <v>-131103</v>
          </cell>
          <cell r="I559">
            <v>-131103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1</v>
          </cell>
          <cell r="B560">
            <v>0</v>
          </cell>
          <cell r="C560">
            <v>999</v>
          </cell>
          <cell r="D560">
            <v>34</v>
          </cell>
          <cell r="E560" t="str">
            <v xml:space="preserve">    </v>
          </cell>
          <cell r="F560" t="str">
            <v xml:space="preserve">   </v>
          </cell>
          <cell r="G560">
            <v>1099934</v>
          </cell>
          <cell r="H560">
            <v>-9397</v>
          </cell>
          <cell r="I560">
            <v>0</v>
          </cell>
          <cell r="J560">
            <v>-9397</v>
          </cell>
          <cell r="K560">
            <v>0</v>
          </cell>
          <cell r="L560">
            <v>0</v>
          </cell>
        </row>
        <row r="561">
          <cell r="A561">
            <v>2</v>
          </cell>
          <cell r="B561">
            <v>0</v>
          </cell>
          <cell r="C561">
            <v>999</v>
          </cell>
          <cell r="D561">
            <v>34</v>
          </cell>
          <cell r="E561" t="str">
            <v xml:space="preserve">    </v>
          </cell>
          <cell r="F561" t="str">
            <v xml:space="preserve">   </v>
          </cell>
          <cell r="G561">
            <v>2099934</v>
          </cell>
          <cell r="H561">
            <v>-112764</v>
          </cell>
          <cell r="I561">
            <v>0</v>
          </cell>
          <cell r="J561">
            <v>-112764</v>
          </cell>
          <cell r="K561">
            <v>0</v>
          </cell>
          <cell r="L561">
            <v>0</v>
          </cell>
        </row>
        <row r="562">
          <cell r="A562">
            <v>1</v>
          </cell>
          <cell r="B562">
            <v>0</v>
          </cell>
          <cell r="C562">
            <v>999</v>
          </cell>
          <cell r="D562">
            <v>35</v>
          </cell>
          <cell r="E562" t="str">
            <v xml:space="preserve">    </v>
          </cell>
          <cell r="F562" t="str">
            <v xml:space="preserve">   </v>
          </cell>
          <cell r="G562">
            <v>1099935</v>
          </cell>
          <cell r="H562">
            <v>-3329</v>
          </cell>
          <cell r="I562">
            <v>0</v>
          </cell>
          <cell r="J562">
            <v>0</v>
          </cell>
          <cell r="K562">
            <v>-3329</v>
          </cell>
          <cell r="L562">
            <v>0</v>
          </cell>
        </row>
        <row r="563">
          <cell r="A563">
            <v>2</v>
          </cell>
          <cell r="B563">
            <v>0</v>
          </cell>
          <cell r="C563">
            <v>999</v>
          </cell>
          <cell r="D563">
            <v>35</v>
          </cell>
          <cell r="E563" t="str">
            <v xml:space="preserve">    </v>
          </cell>
          <cell r="F563" t="str">
            <v xml:space="preserve">   </v>
          </cell>
          <cell r="G563">
            <v>2099935</v>
          </cell>
          <cell r="H563">
            <v>-39948</v>
          </cell>
          <cell r="I563">
            <v>0</v>
          </cell>
          <cell r="J563">
            <v>0</v>
          </cell>
          <cell r="K563">
            <v>-39948</v>
          </cell>
          <cell r="L563">
            <v>0</v>
          </cell>
        </row>
        <row r="564">
          <cell r="A564">
            <v>1</v>
          </cell>
          <cell r="B564">
            <v>0</v>
          </cell>
          <cell r="C564">
            <v>999</v>
          </cell>
          <cell r="D564">
            <v>37</v>
          </cell>
          <cell r="E564" t="str">
            <v xml:space="preserve">    </v>
          </cell>
          <cell r="F564" t="str">
            <v xml:space="preserve">   </v>
          </cell>
          <cell r="G564">
            <v>1099937</v>
          </cell>
          <cell r="H564">
            <v>-175000</v>
          </cell>
          <cell r="I564">
            <v>-175000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2</v>
          </cell>
          <cell r="B565">
            <v>0</v>
          </cell>
          <cell r="C565">
            <v>999</v>
          </cell>
          <cell r="D565">
            <v>37</v>
          </cell>
          <cell r="E565" t="str">
            <v xml:space="preserve">    </v>
          </cell>
          <cell r="F565" t="str">
            <v xml:space="preserve">   </v>
          </cell>
          <cell r="G565">
            <v>2099937</v>
          </cell>
          <cell r="H565">
            <v>-550000</v>
          </cell>
          <cell r="I565">
            <v>-550000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1</v>
          </cell>
          <cell r="B566">
            <v>0</v>
          </cell>
          <cell r="C566">
            <v>999</v>
          </cell>
          <cell r="D566">
            <v>40</v>
          </cell>
          <cell r="E566" t="str">
            <v xml:space="preserve">    </v>
          </cell>
          <cell r="F566" t="str">
            <v xml:space="preserve">   </v>
          </cell>
          <cell r="G566">
            <v>1099940</v>
          </cell>
          <cell r="H566">
            <v>-45156</v>
          </cell>
          <cell r="I566">
            <v>-45156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2</v>
          </cell>
          <cell r="B567">
            <v>0</v>
          </cell>
          <cell r="C567">
            <v>999</v>
          </cell>
          <cell r="D567">
            <v>40</v>
          </cell>
          <cell r="E567" t="str">
            <v xml:space="preserve">    </v>
          </cell>
          <cell r="F567" t="str">
            <v xml:space="preserve">   </v>
          </cell>
          <cell r="G567">
            <v>2099940</v>
          </cell>
          <cell r="H567">
            <v>-541872</v>
          </cell>
          <cell r="I567">
            <v>-541872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1</v>
          </cell>
          <cell r="B568">
            <v>0</v>
          </cell>
          <cell r="C568">
            <v>999</v>
          </cell>
          <cell r="D568">
            <v>51</v>
          </cell>
          <cell r="E568" t="str">
            <v xml:space="preserve">    </v>
          </cell>
          <cell r="F568" t="str">
            <v xml:space="preserve">   </v>
          </cell>
          <cell r="G568">
            <v>1099951</v>
          </cell>
          <cell r="H568">
            <v>341667</v>
          </cell>
          <cell r="I568">
            <v>341667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2</v>
          </cell>
          <cell r="B569">
            <v>0</v>
          </cell>
          <cell r="C569">
            <v>999</v>
          </cell>
          <cell r="D569">
            <v>51</v>
          </cell>
          <cell r="E569" t="str">
            <v xml:space="preserve">    </v>
          </cell>
          <cell r="F569" t="str">
            <v xml:space="preserve">   </v>
          </cell>
          <cell r="G569">
            <v>2099951</v>
          </cell>
          <cell r="H569">
            <v>4379234</v>
          </cell>
          <cell r="I569">
            <v>4379234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1</v>
          </cell>
          <cell r="B570">
            <v>0</v>
          </cell>
          <cell r="C570">
            <v>999</v>
          </cell>
          <cell r="D570">
            <v>52</v>
          </cell>
          <cell r="E570" t="str">
            <v xml:space="preserve">    </v>
          </cell>
          <cell r="F570" t="str">
            <v xml:space="preserve">   </v>
          </cell>
          <cell r="G570">
            <v>1099952</v>
          </cell>
          <cell r="H570">
            <v>7096</v>
          </cell>
          <cell r="I570">
            <v>7096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2</v>
          </cell>
          <cell r="B571">
            <v>0</v>
          </cell>
          <cell r="C571">
            <v>999</v>
          </cell>
          <cell r="D571">
            <v>52</v>
          </cell>
          <cell r="E571" t="str">
            <v xml:space="preserve">    </v>
          </cell>
          <cell r="F571" t="str">
            <v xml:space="preserve">   </v>
          </cell>
          <cell r="G571">
            <v>2099952</v>
          </cell>
          <cell r="H571">
            <v>416262</v>
          </cell>
          <cell r="I571">
            <v>416262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1</v>
          </cell>
          <cell r="B572">
            <v>0</v>
          </cell>
          <cell r="C572">
            <v>999</v>
          </cell>
          <cell r="D572">
            <v>57</v>
          </cell>
          <cell r="E572" t="str">
            <v xml:space="preserve">    </v>
          </cell>
          <cell r="F572" t="str">
            <v xml:space="preserve">   </v>
          </cell>
          <cell r="G572">
            <v>1099957</v>
          </cell>
          <cell r="H572">
            <v>-2232</v>
          </cell>
          <cell r="I572">
            <v>-2232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2</v>
          </cell>
          <cell r="B573">
            <v>0</v>
          </cell>
          <cell r="C573">
            <v>999</v>
          </cell>
          <cell r="D573">
            <v>57</v>
          </cell>
          <cell r="E573" t="str">
            <v xml:space="preserve">    </v>
          </cell>
          <cell r="F573" t="str">
            <v xml:space="preserve">   </v>
          </cell>
          <cell r="G573">
            <v>2099957</v>
          </cell>
          <cell r="H573">
            <v>-2086</v>
          </cell>
          <cell r="I573">
            <v>-2086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1</v>
          </cell>
          <cell r="B574">
            <v>0</v>
          </cell>
          <cell r="C574">
            <v>999</v>
          </cell>
          <cell r="D574">
            <v>59</v>
          </cell>
          <cell r="E574" t="str">
            <v xml:space="preserve">    </v>
          </cell>
          <cell r="F574" t="str">
            <v xml:space="preserve">   </v>
          </cell>
          <cell r="G574">
            <v>1099959</v>
          </cell>
          <cell r="H574">
            <v>47218</v>
          </cell>
          <cell r="I574">
            <v>47218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2</v>
          </cell>
          <cell r="B575">
            <v>0</v>
          </cell>
          <cell r="C575">
            <v>999</v>
          </cell>
          <cell r="D575">
            <v>59</v>
          </cell>
          <cell r="E575" t="str">
            <v xml:space="preserve">    </v>
          </cell>
          <cell r="F575" t="str">
            <v xml:space="preserve">   </v>
          </cell>
          <cell r="G575">
            <v>2099959</v>
          </cell>
          <cell r="H575">
            <v>633897</v>
          </cell>
          <cell r="I575">
            <v>633897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1</v>
          </cell>
          <cell r="B576">
            <v>0</v>
          </cell>
          <cell r="C576">
            <v>999</v>
          </cell>
          <cell r="D576">
            <v>60</v>
          </cell>
          <cell r="E576" t="str">
            <v xml:space="preserve">    </v>
          </cell>
          <cell r="F576" t="str">
            <v xml:space="preserve">   </v>
          </cell>
          <cell r="G576">
            <v>1099960</v>
          </cell>
          <cell r="H576">
            <v>5304218</v>
          </cell>
          <cell r="I576">
            <v>5304218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2</v>
          </cell>
          <cell r="B577">
            <v>0</v>
          </cell>
          <cell r="C577">
            <v>999</v>
          </cell>
          <cell r="D577">
            <v>60</v>
          </cell>
          <cell r="E577" t="str">
            <v xml:space="preserve">    </v>
          </cell>
          <cell r="F577" t="str">
            <v xml:space="preserve">   </v>
          </cell>
          <cell r="G577">
            <v>2099960</v>
          </cell>
          <cell r="H577">
            <v>58128535</v>
          </cell>
          <cell r="I577">
            <v>58128535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1</v>
          </cell>
          <cell r="B578">
            <v>0</v>
          </cell>
          <cell r="C578">
            <v>999</v>
          </cell>
          <cell r="D578">
            <v>66</v>
          </cell>
          <cell r="E578" t="str">
            <v xml:space="preserve">    </v>
          </cell>
          <cell r="F578" t="str">
            <v xml:space="preserve">   </v>
          </cell>
          <cell r="G578">
            <v>1099966</v>
          </cell>
          <cell r="H578">
            <v>-71143</v>
          </cell>
          <cell r="I578">
            <v>0</v>
          </cell>
          <cell r="J578">
            <v>0</v>
          </cell>
          <cell r="K578">
            <v>-71143</v>
          </cell>
          <cell r="L578">
            <v>0</v>
          </cell>
        </row>
        <row r="579">
          <cell r="A579">
            <v>2</v>
          </cell>
          <cell r="B579">
            <v>0</v>
          </cell>
          <cell r="C579">
            <v>999</v>
          </cell>
          <cell r="D579">
            <v>66</v>
          </cell>
          <cell r="E579" t="str">
            <v xml:space="preserve">    </v>
          </cell>
          <cell r="F579" t="str">
            <v xml:space="preserve">   </v>
          </cell>
          <cell r="G579">
            <v>2099966</v>
          </cell>
          <cell r="H579">
            <v>-706758</v>
          </cell>
          <cell r="I579">
            <v>0</v>
          </cell>
          <cell r="J579">
            <v>0</v>
          </cell>
          <cell r="K579">
            <v>-706758</v>
          </cell>
          <cell r="L579">
            <v>0</v>
          </cell>
        </row>
        <row r="580">
          <cell r="A580">
            <v>1</v>
          </cell>
          <cell r="B580">
            <v>0</v>
          </cell>
          <cell r="C580">
            <v>999</v>
          </cell>
          <cell r="D580">
            <v>68</v>
          </cell>
          <cell r="E580" t="str">
            <v xml:space="preserve">    </v>
          </cell>
          <cell r="F580" t="str">
            <v xml:space="preserve">   </v>
          </cell>
          <cell r="G580">
            <v>1099968</v>
          </cell>
          <cell r="H580">
            <v>894898</v>
          </cell>
          <cell r="I580">
            <v>0</v>
          </cell>
          <cell r="J580">
            <v>0</v>
          </cell>
          <cell r="K580">
            <v>894898</v>
          </cell>
          <cell r="L580">
            <v>0</v>
          </cell>
        </row>
        <row r="581">
          <cell r="A581">
            <v>2</v>
          </cell>
          <cell r="B581">
            <v>0</v>
          </cell>
          <cell r="C581">
            <v>999</v>
          </cell>
          <cell r="D581">
            <v>68</v>
          </cell>
          <cell r="E581" t="str">
            <v xml:space="preserve">    </v>
          </cell>
          <cell r="F581" t="str">
            <v xml:space="preserve">   </v>
          </cell>
          <cell r="G581">
            <v>2099968</v>
          </cell>
          <cell r="H581">
            <v>6222057</v>
          </cell>
          <cell r="I581">
            <v>0</v>
          </cell>
          <cell r="J581">
            <v>0</v>
          </cell>
          <cell r="K581">
            <v>6222057</v>
          </cell>
          <cell r="L581">
            <v>0</v>
          </cell>
        </row>
        <row r="582">
          <cell r="A582">
            <v>1</v>
          </cell>
          <cell r="B582">
            <v>0</v>
          </cell>
          <cell r="C582">
            <v>999</v>
          </cell>
          <cell r="D582">
            <v>70</v>
          </cell>
          <cell r="E582" t="str">
            <v xml:space="preserve">    </v>
          </cell>
          <cell r="F582" t="str">
            <v xml:space="preserve">   </v>
          </cell>
          <cell r="G582">
            <v>1099970</v>
          </cell>
          <cell r="H582">
            <v>4381386.74</v>
          </cell>
          <cell r="I582">
            <v>4381386.74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2</v>
          </cell>
          <cell r="B583">
            <v>0</v>
          </cell>
          <cell r="C583">
            <v>999</v>
          </cell>
          <cell r="D583">
            <v>70</v>
          </cell>
          <cell r="E583" t="str">
            <v xml:space="preserve">    </v>
          </cell>
          <cell r="F583" t="str">
            <v xml:space="preserve">   </v>
          </cell>
          <cell r="G583">
            <v>2099970</v>
          </cell>
          <cell r="H583">
            <v>50847989.840000004</v>
          </cell>
          <cell r="I583">
            <v>50847989.840000004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1</v>
          </cell>
          <cell r="B584">
            <v>0</v>
          </cell>
          <cell r="C584">
            <v>999</v>
          </cell>
          <cell r="D584">
            <v>71</v>
          </cell>
          <cell r="E584" t="str">
            <v xml:space="preserve">    </v>
          </cell>
          <cell r="F584" t="str">
            <v xml:space="preserve">   </v>
          </cell>
          <cell r="G584">
            <v>1099971</v>
          </cell>
          <cell r="H584">
            <v>124711</v>
          </cell>
          <cell r="I584">
            <v>124711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2</v>
          </cell>
          <cell r="B585">
            <v>0</v>
          </cell>
          <cell r="C585">
            <v>999</v>
          </cell>
          <cell r="D585">
            <v>71</v>
          </cell>
          <cell r="E585" t="str">
            <v xml:space="preserve">    </v>
          </cell>
          <cell r="F585" t="str">
            <v xml:space="preserve">   </v>
          </cell>
          <cell r="G585">
            <v>2099971</v>
          </cell>
          <cell r="H585">
            <v>1196005</v>
          </cell>
          <cell r="I585">
            <v>1196005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1</v>
          </cell>
          <cell r="B586">
            <v>0</v>
          </cell>
          <cell r="C586">
            <v>999</v>
          </cell>
          <cell r="D586">
            <v>72</v>
          </cell>
          <cell r="E586" t="str">
            <v xml:space="preserve">    </v>
          </cell>
          <cell r="F586" t="str">
            <v xml:space="preserve">   </v>
          </cell>
          <cell r="G586">
            <v>1099972</v>
          </cell>
          <cell r="H586">
            <v>670094</v>
          </cell>
          <cell r="I586">
            <v>670094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2</v>
          </cell>
          <cell r="B587">
            <v>0</v>
          </cell>
          <cell r="C587">
            <v>999</v>
          </cell>
          <cell r="D587">
            <v>72</v>
          </cell>
          <cell r="E587" t="str">
            <v xml:space="preserve">    </v>
          </cell>
          <cell r="F587" t="str">
            <v xml:space="preserve">   </v>
          </cell>
          <cell r="G587">
            <v>2099972</v>
          </cell>
          <cell r="H587">
            <v>8041129</v>
          </cell>
          <cell r="I587">
            <v>8041129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1</v>
          </cell>
          <cell r="B588">
            <v>0</v>
          </cell>
          <cell r="C588">
            <v>999</v>
          </cell>
          <cell r="D588">
            <v>73</v>
          </cell>
          <cell r="E588" t="str">
            <v xml:space="preserve">    </v>
          </cell>
          <cell r="F588" t="str">
            <v xml:space="preserve">   </v>
          </cell>
          <cell r="G588">
            <v>1099973</v>
          </cell>
          <cell r="H588">
            <v>23425</v>
          </cell>
          <cell r="I588">
            <v>23425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2</v>
          </cell>
          <cell r="B589">
            <v>0</v>
          </cell>
          <cell r="C589">
            <v>999</v>
          </cell>
          <cell r="D589">
            <v>73</v>
          </cell>
          <cell r="E589" t="str">
            <v xml:space="preserve">    </v>
          </cell>
          <cell r="F589" t="str">
            <v xml:space="preserve">   </v>
          </cell>
          <cell r="G589">
            <v>2099973</v>
          </cell>
          <cell r="H589">
            <v>281100</v>
          </cell>
          <cell r="I589">
            <v>281100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1</v>
          </cell>
          <cell r="B590">
            <v>0</v>
          </cell>
          <cell r="C590">
            <v>999</v>
          </cell>
          <cell r="D590">
            <v>75</v>
          </cell>
          <cell r="E590" t="str">
            <v xml:space="preserve">    </v>
          </cell>
          <cell r="F590" t="str">
            <v xml:space="preserve">   </v>
          </cell>
          <cell r="G590">
            <v>1099975</v>
          </cell>
          <cell r="H590">
            <v>16341</v>
          </cell>
          <cell r="I590">
            <v>16341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2</v>
          </cell>
          <cell r="B591">
            <v>0</v>
          </cell>
          <cell r="C591">
            <v>999</v>
          </cell>
          <cell r="D591">
            <v>75</v>
          </cell>
          <cell r="E591" t="str">
            <v xml:space="preserve">    </v>
          </cell>
          <cell r="F591" t="str">
            <v xml:space="preserve">   </v>
          </cell>
          <cell r="G591">
            <v>2099975</v>
          </cell>
          <cell r="H591">
            <v>196092</v>
          </cell>
          <cell r="I591">
            <v>196092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1</v>
          </cell>
          <cell r="B592">
            <v>0</v>
          </cell>
          <cell r="C592">
            <v>999</v>
          </cell>
          <cell r="D592">
            <v>91</v>
          </cell>
          <cell r="E592" t="str">
            <v xml:space="preserve">    </v>
          </cell>
          <cell r="F592" t="str">
            <v xml:space="preserve">   </v>
          </cell>
          <cell r="G592">
            <v>1099991</v>
          </cell>
          <cell r="H592">
            <v>-647121</v>
          </cell>
          <cell r="I592">
            <v>-647121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2</v>
          </cell>
          <cell r="B593">
            <v>0</v>
          </cell>
          <cell r="C593">
            <v>999</v>
          </cell>
          <cell r="D593">
            <v>91</v>
          </cell>
          <cell r="E593" t="str">
            <v xml:space="preserve">    </v>
          </cell>
          <cell r="F593" t="str">
            <v xml:space="preserve">   </v>
          </cell>
          <cell r="G593">
            <v>2099991</v>
          </cell>
          <cell r="H593">
            <v>-12129928</v>
          </cell>
          <cell r="I593">
            <v>-12129928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1</v>
          </cell>
          <cell r="B594">
            <v>0</v>
          </cell>
          <cell r="C594">
            <v>999</v>
          </cell>
          <cell r="D594">
            <v>95</v>
          </cell>
          <cell r="E594" t="str">
            <v xml:space="preserve">    </v>
          </cell>
          <cell r="F594" t="str">
            <v xml:space="preserve">   </v>
          </cell>
          <cell r="G594">
            <v>1099995</v>
          </cell>
          <cell r="H594">
            <v>1368611</v>
          </cell>
          <cell r="I594">
            <v>1368611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2</v>
          </cell>
          <cell r="B595">
            <v>0</v>
          </cell>
          <cell r="C595">
            <v>999</v>
          </cell>
          <cell r="D595">
            <v>95</v>
          </cell>
          <cell r="E595" t="str">
            <v xml:space="preserve">    </v>
          </cell>
          <cell r="F595" t="str">
            <v xml:space="preserve">   </v>
          </cell>
          <cell r="G595">
            <v>2099995</v>
          </cell>
          <cell r="H595">
            <v>3851796</v>
          </cell>
          <cell r="I595">
            <v>3851796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1</v>
          </cell>
          <cell r="B596">
            <v>1</v>
          </cell>
          <cell r="C596">
            <v>403</v>
          </cell>
          <cell r="D596">
            <v>10</v>
          </cell>
          <cell r="E596" t="str">
            <v xml:space="preserve">    </v>
          </cell>
          <cell r="F596" t="str">
            <v xml:space="preserve">   </v>
          </cell>
          <cell r="G596">
            <v>1140310</v>
          </cell>
          <cell r="H596">
            <v>34780</v>
          </cell>
          <cell r="I596">
            <v>34780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2</v>
          </cell>
          <cell r="B597">
            <v>1</v>
          </cell>
          <cell r="C597">
            <v>403</v>
          </cell>
          <cell r="D597">
            <v>10</v>
          </cell>
          <cell r="E597" t="str">
            <v xml:space="preserve">    </v>
          </cell>
          <cell r="F597" t="str">
            <v xml:space="preserve">   </v>
          </cell>
          <cell r="G597">
            <v>2140310</v>
          </cell>
          <cell r="H597">
            <v>436613</v>
          </cell>
          <cell r="I597">
            <v>436613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1</v>
          </cell>
          <cell r="B598">
            <v>1</v>
          </cell>
          <cell r="C598">
            <v>403</v>
          </cell>
          <cell r="D598">
            <v>50</v>
          </cell>
          <cell r="E598" t="str">
            <v xml:space="preserve">    </v>
          </cell>
          <cell r="F598" t="str">
            <v xml:space="preserve">   </v>
          </cell>
          <cell r="G598">
            <v>1140350</v>
          </cell>
          <cell r="H598">
            <v>461508</v>
          </cell>
          <cell r="I598">
            <v>461508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2</v>
          </cell>
          <cell r="B599">
            <v>1</v>
          </cell>
          <cell r="C599">
            <v>403</v>
          </cell>
          <cell r="D599">
            <v>50</v>
          </cell>
          <cell r="E599" t="str">
            <v xml:space="preserve">    </v>
          </cell>
          <cell r="F599" t="str">
            <v xml:space="preserve">   </v>
          </cell>
          <cell r="G599">
            <v>2140350</v>
          </cell>
          <cell r="H599">
            <v>5539675</v>
          </cell>
          <cell r="I599">
            <v>5539675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1</v>
          </cell>
          <cell r="B600">
            <v>1</v>
          </cell>
          <cell r="C600">
            <v>403</v>
          </cell>
          <cell r="D600">
            <v>60</v>
          </cell>
          <cell r="E600" t="str">
            <v xml:space="preserve">    </v>
          </cell>
          <cell r="F600" t="str">
            <v xml:space="preserve">   </v>
          </cell>
          <cell r="G600">
            <v>1140360</v>
          </cell>
          <cell r="H600">
            <v>43181.96</v>
          </cell>
          <cell r="I600">
            <v>43181.96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2</v>
          </cell>
          <cell r="B601">
            <v>1</v>
          </cell>
          <cell r="C601">
            <v>403</v>
          </cell>
          <cell r="D601">
            <v>60</v>
          </cell>
          <cell r="E601" t="str">
            <v xml:space="preserve">    </v>
          </cell>
          <cell r="F601" t="str">
            <v xml:space="preserve">   </v>
          </cell>
          <cell r="G601">
            <v>2140360</v>
          </cell>
          <cell r="H601">
            <v>552477.56999999995</v>
          </cell>
          <cell r="I601">
            <v>552477.56999999995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>
            <v>1</v>
          </cell>
          <cell r="C602">
            <v>403</v>
          </cell>
          <cell r="D602">
            <v>70</v>
          </cell>
          <cell r="E602" t="str">
            <v xml:space="preserve">    </v>
          </cell>
          <cell r="F602" t="str">
            <v xml:space="preserve">   </v>
          </cell>
          <cell r="G602">
            <v>1140370</v>
          </cell>
          <cell r="H602">
            <v>4970.8599999999997</v>
          </cell>
          <cell r="I602">
            <v>4970.8599999999997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2</v>
          </cell>
          <cell r="B603">
            <v>1</v>
          </cell>
          <cell r="C603">
            <v>403</v>
          </cell>
          <cell r="D603">
            <v>70</v>
          </cell>
          <cell r="E603" t="str">
            <v xml:space="preserve">    </v>
          </cell>
          <cell r="F603" t="str">
            <v xml:space="preserve">   </v>
          </cell>
          <cell r="G603">
            <v>2140370</v>
          </cell>
          <cell r="H603">
            <v>59455.95</v>
          </cell>
          <cell r="I603">
            <v>59455.95</v>
          </cell>
          <cell r="J603">
            <v>0</v>
          </cell>
          <cell r="K603">
            <v>0</v>
          </cell>
          <cell r="L603">
            <v>0</v>
          </cell>
        </row>
        <row r="604">
          <cell r="A604">
            <v>1</v>
          </cell>
          <cell r="B604">
            <v>1</v>
          </cell>
          <cell r="C604">
            <v>404</v>
          </cell>
          <cell r="D604">
            <v>30</v>
          </cell>
          <cell r="E604" t="str">
            <v xml:space="preserve">    </v>
          </cell>
          <cell r="F604" t="str">
            <v xml:space="preserve">   </v>
          </cell>
          <cell r="G604">
            <v>1140430</v>
          </cell>
          <cell r="H604">
            <v>70267.41</v>
          </cell>
          <cell r="I604">
            <v>70267.41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2</v>
          </cell>
          <cell r="B605">
            <v>1</v>
          </cell>
          <cell r="C605">
            <v>404</v>
          </cell>
          <cell r="D605">
            <v>30</v>
          </cell>
          <cell r="E605" t="str">
            <v xml:space="preserve">    </v>
          </cell>
          <cell r="F605" t="str">
            <v xml:space="preserve">   </v>
          </cell>
          <cell r="G605">
            <v>2140430</v>
          </cell>
          <cell r="H605">
            <v>492269.34</v>
          </cell>
          <cell r="I605">
            <v>492269.34</v>
          </cell>
          <cell r="J605">
            <v>0</v>
          </cell>
          <cell r="K605">
            <v>0</v>
          </cell>
          <cell r="L605">
            <v>0</v>
          </cell>
        </row>
        <row r="606">
          <cell r="A606">
            <v>1</v>
          </cell>
          <cell r="B606">
            <v>1</v>
          </cell>
          <cell r="C606">
            <v>404</v>
          </cell>
          <cell r="D606">
            <v>60</v>
          </cell>
          <cell r="E606" t="str">
            <v xml:space="preserve">    </v>
          </cell>
          <cell r="F606" t="str">
            <v xml:space="preserve">   </v>
          </cell>
          <cell r="G606">
            <v>1140460</v>
          </cell>
          <cell r="H606">
            <v>12969.7</v>
          </cell>
          <cell r="I606">
            <v>12969.7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2</v>
          </cell>
          <cell r="B607">
            <v>1</v>
          </cell>
          <cell r="C607">
            <v>404</v>
          </cell>
          <cell r="D607">
            <v>60</v>
          </cell>
          <cell r="E607" t="str">
            <v xml:space="preserve">    </v>
          </cell>
          <cell r="F607" t="str">
            <v xml:space="preserve">   </v>
          </cell>
          <cell r="G607">
            <v>2140460</v>
          </cell>
          <cell r="H607">
            <v>107234.28</v>
          </cell>
          <cell r="I607">
            <v>107234.28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1</v>
          </cell>
          <cell r="B608">
            <v>1</v>
          </cell>
          <cell r="C608">
            <v>408</v>
          </cell>
          <cell r="D608">
            <v>11</v>
          </cell>
          <cell r="E608" t="str">
            <v xml:space="preserve">    </v>
          </cell>
          <cell r="F608" t="str">
            <v xml:space="preserve">   </v>
          </cell>
          <cell r="G608">
            <v>1140811</v>
          </cell>
          <cell r="H608">
            <v>-330847.90999999997</v>
          </cell>
          <cell r="I608">
            <v>0</v>
          </cell>
          <cell r="J608">
            <v>-330937.90000000002</v>
          </cell>
          <cell r="K608">
            <v>89.99</v>
          </cell>
          <cell r="L608">
            <v>0</v>
          </cell>
        </row>
        <row r="609">
          <cell r="A609">
            <v>2</v>
          </cell>
          <cell r="B609">
            <v>1</v>
          </cell>
          <cell r="C609">
            <v>408</v>
          </cell>
          <cell r="D609">
            <v>11</v>
          </cell>
          <cell r="E609" t="str">
            <v xml:space="preserve">    </v>
          </cell>
          <cell r="F609" t="str">
            <v xml:space="preserve">   </v>
          </cell>
          <cell r="G609">
            <v>2140811</v>
          </cell>
          <cell r="H609">
            <v>1971928.35</v>
          </cell>
          <cell r="I609">
            <v>0</v>
          </cell>
          <cell r="J609">
            <v>1971292.42</v>
          </cell>
          <cell r="K609">
            <v>635.92999999999995</v>
          </cell>
          <cell r="L609">
            <v>0</v>
          </cell>
        </row>
        <row r="610">
          <cell r="A610">
            <v>1</v>
          </cell>
          <cell r="B610">
            <v>1</v>
          </cell>
          <cell r="C610">
            <v>408</v>
          </cell>
          <cell r="D610">
            <v>12</v>
          </cell>
          <cell r="E610" t="str">
            <v xml:space="preserve">    </v>
          </cell>
          <cell r="F610" t="str">
            <v xml:space="preserve">   </v>
          </cell>
          <cell r="G610">
            <v>1140812</v>
          </cell>
          <cell r="H610">
            <v>184044</v>
          </cell>
          <cell r="I610">
            <v>0</v>
          </cell>
          <cell r="J610">
            <v>184044</v>
          </cell>
          <cell r="K610">
            <v>0</v>
          </cell>
          <cell r="L610">
            <v>0</v>
          </cell>
        </row>
        <row r="611">
          <cell r="A611">
            <v>2</v>
          </cell>
          <cell r="B611">
            <v>1</v>
          </cell>
          <cell r="C611">
            <v>408</v>
          </cell>
          <cell r="D611">
            <v>12</v>
          </cell>
          <cell r="E611" t="str">
            <v xml:space="preserve">    </v>
          </cell>
          <cell r="F611" t="str">
            <v xml:space="preserve">   </v>
          </cell>
          <cell r="G611">
            <v>2140812</v>
          </cell>
          <cell r="H611">
            <v>1850491.79</v>
          </cell>
          <cell r="I611">
            <v>0</v>
          </cell>
          <cell r="J611">
            <v>1850491.79</v>
          </cell>
          <cell r="K611">
            <v>0</v>
          </cell>
          <cell r="L611">
            <v>0</v>
          </cell>
        </row>
        <row r="612">
          <cell r="A612">
            <v>1</v>
          </cell>
          <cell r="B612">
            <v>1</v>
          </cell>
          <cell r="C612">
            <v>408</v>
          </cell>
          <cell r="D612">
            <v>15</v>
          </cell>
          <cell r="E612" t="str">
            <v xml:space="preserve">    </v>
          </cell>
          <cell r="F612" t="str">
            <v xml:space="preserve">   </v>
          </cell>
          <cell r="G612">
            <v>1140815</v>
          </cell>
          <cell r="H612">
            <v>-68556</v>
          </cell>
          <cell r="I612">
            <v>0</v>
          </cell>
          <cell r="J612">
            <v>-94346</v>
          </cell>
          <cell r="K612">
            <v>25790</v>
          </cell>
          <cell r="L612">
            <v>0</v>
          </cell>
        </row>
        <row r="613">
          <cell r="A613">
            <v>2</v>
          </cell>
          <cell r="B613">
            <v>1</v>
          </cell>
          <cell r="C613">
            <v>408</v>
          </cell>
          <cell r="D613">
            <v>15</v>
          </cell>
          <cell r="E613" t="str">
            <v xml:space="preserve">    </v>
          </cell>
          <cell r="F613" t="str">
            <v xml:space="preserve">   </v>
          </cell>
          <cell r="G613">
            <v>2140815</v>
          </cell>
          <cell r="H613">
            <v>1893162.11</v>
          </cell>
          <cell r="I613">
            <v>0</v>
          </cell>
          <cell r="J613">
            <v>1280162.1100000001</v>
          </cell>
          <cell r="K613">
            <v>613000</v>
          </cell>
          <cell r="L613">
            <v>0</v>
          </cell>
        </row>
        <row r="614">
          <cell r="A614">
            <v>1</v>
          </cell>
          <cell r="B614">
            <v>1</v>
          </cell>
          <cell r="C614">
            <v>408</v>
          </cell>
          <cell r="D614">
            <v>16</v>
          </cell>
          <cell r="E614" t="str">
            <v xml:space="preserve">    </v>
          </cell>
          <cell r="F614" t="str">
            <v xml:space="preserve">   </v>
          </cell>
          <cell r="G614">
            <v>1140816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A615">
            <v>2</v>
          </cell>
          <cell r="B615">
            <v>1</v>
          </cell>
          <cell r="C615">
            <v>408</v>
          </cell>
          <cell r="D615">
            <v>16</v>
          </cell>
          <cell r="E615" t="str">
            <v xml:space="preserve">    </v>
          </cell>
          <cell r="F615" t="str">
            <v xml:space="preserve">   </v>
          </cell>
          <cell r="G615">
            <v>2140816</v>
          </cell>
          <cell r="H615">
            <v>3314.6</v>
          </cell>
          <cell r="I615">
            <v>0</v>
          </cell>
          <cell r="J615">
            <v>3314.6</v>
          </cell>
          <cell r="K615">
            <v>0</v>
          </cell>
          <cell r="L615">
            <v>0</v>
          </cell>
        </row>
        <row r="616">
          <cell r="A616">
            <v>1</v>
          </cell>
          <cell r="B616">
            <v>1</v>
          </cell>
          <cell r="C616">
            <v>409</v>
          </cell>
          <cell r="D616">
            <v>11</v>
          </cell>
          <cell r="E616" t="str">
            <v xml:space="preserve">    </v>
          </cell>
          <cell r="F616" t="str">
            <v xml:space="preserve">   </v>
          </cell>
          <cell r="G616">
            <v>1140911</v>
          </cell>
          <cell r="H616">
            <v>1524135</v>
          </cell>
          <cell r="I616">
            <v>1524135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2</v>
          </cell>
          <cell r="B617">
            <v>1</v>
          </cell>
          <cell r="C617">
            <v>409</v>
          </cell>
          <cell r="D617">
            <v>11</v>
          </cell>
          <cell r="E617" t="str">
            <v xml:space="preserve">    </v>
          </cell>
          <cell r="F617" t="str">
            <v xml:space="preserve">   </v>
          </cell>
          <cell r="G617">
            <v>2140911</v>
          </cell>
          <cell r="H617">
            <v>-451533</v>
          </cell>
          <cell r="I617">
            <v>-451533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1</v>
          </cell>
          <cell r="B618">
            <v>1</v>
          </cell>
          <cell r="C618">
            <v>409</v>
          </cell>
          <cell r="D618">
            <v>13</v>
          </cell>
          <cell r="E618" t="str">
            <v xml:space="preserve">    </v>
          </cell>
          <cell r="F618" t="str">
            <v xml:space="preserve">   </v>
          </cell>
          <cell r="G618">
            <v>1140913</v>
          </cell>
          <cell r="H618">
            <v>9900</v>
          </cell>
          <cell r="I618">
            <v>0</v>
          </cell>
          <cell r="J618">
            <v>0</v>
          </cell>
          <cell r="K618">
            <v>9900</v>
          </cell>
          <cell r="L618">
            <v>0</v>
          </cell>
        </row>
        <row r="619">
          <cell r="A619">
            <v>2</v>
          </cell>
          <cell r="B619">
            <v>1</v>
          </cell>
          <cell r="C619">
            <v>409</v>
          </cell>
          <cell r="D619">
            <v>13</v>
          </cell>
          <cell r="E619" t="str">
            <v xml:space="preserve">    </v>
          </cell>
          <cell r="F619" t="str">
            <v xml:space="preserve">   </v>
          </cell>
          <cell r="G619">
            <v>2140913</v>
          </cell>
          <cell r="H619">
            <v>155607</v>
          </cell>
          <cell r="I619">
            <v>0</v>
          </cell>
          <cell r="J619">
            <v>0</v>
          </cell>
          <cell r="K619">
            <v>155607</v>
          </cell>
          <cell r="L619">
            <v>0</v>
          </cell>
        </row>
        <row r="620">
          <cell r="A620">
            <v>1</v>
          </cell>
          <cell r="B620">
            <v>1</v>
          </cell>
          <cell r="C620">
            <v>410</v>
          </cell>
          <cell r="D620">
            <v>10</v>
          </cell>
          <cell r="E620" t="str">
            <v xml:space="preserve">    </v>
          </cell>
          <cell r="F620" t="str">
            <v xml:space="preserve">   </v>
          </cell>
          <cell r="G620">
            <v>1141010</v>
          </cell>
          <cell r="H620">
            <v>-157309.6</v>
          </cell>
          <cell r="I620">
            <v>185991.4</v>
          </cell>
          <cell r="J620">
            <v>-196079</v>
          </cell>
          <cell r="K620">
            <v>-147222</v>
          </cell>
          <cell r="L620">
            <v>0</v>
          </cell>
        </row>
        <row r="621">
          <cell r="A621">
            <v>2</v>
          </cell>
          <cell r="B621">
            <v>1</v>
          </cell>
          <cell r="C621">
            <v>410</v>
          </cell>
          <cell r="D621">
            <v>10</v>
          </cell>
          <cell r="E621" t="str">
            <v xml:space="preserve">    </v>
          </cell>
          <cell r="F621" t="str">
            <v xml:space="preserve">   </v>
          </cell>
          <cell r="G621">
            <v>2141010</v>
          </cell>
          <cell r="H621">
            <v>5884603.04</v>
          </cell>
          <cell r="I621">
            <v>2463412.5</v>
          </cell>
          <cell r="J621">
            <v>2879573.79</v>
          </cell>
          <cell r="K621">
            <v>541616.75</v>
          </cell>
          <cell r="L621">
            <v>0</v>
          </cell>
        </row>
        <row r="622">
          <cell r="A622">
            <v>1</v>
          </cell>
          <cell r="B622">
            <v>1</v>
          </cell>
          <cell r="C622">
            <v>410</v>
          </cell>
          <cell r="D622">
            <v>14</v>
          </cell>
          <cell r="E622" t="str">
            <v xml:space="preserve">    </v>
          </cell>
          <cell r="F622" t="str">
            <v xml:space="preserve">   </v>
          </cell>
          <cell r="G622">
            <v>1141014</v>
          </cell>
          <cell r="H622">
            <v>20487.5</v>
          </cell>
          <cell r="I622">
            <v>0</v>
          </cell>
          <cell r="J622">
            <v>0</v>
          </cell>
          <cell r="K622">
            <v>20487.5</v>
          </cell>
          <cell r="L622">
            <v>0</v>
          </cell>
        </row>
        <row r="623">
          <cell r="A623">
            <v>2</v>
          </cell>
          <cell r="B623">
            <v>1</v>
          </cell>
          <cell r="C623">
            <v>410</v>
          </cell>
          <cell r="D623">
            <v>14</v>
          </cell>
          <cell r="E623" t="str">
            <v xml:space="preserve">    </v>
          </cell>
          <cell r="F623" t="str">
            <v xml:space="preserve">   </v>
          </cell>
          <cell r="G623">
            <v>2141014</v>
          </cell>
          <cell r="H623">
            <v>146369</v>
          </cell>
          <cell r="I623">
            <v>0</v>
          </cell>
          <cell r="J623">
            <v>0</v>
          </cell>
          <cell r="K623">
            <v>146369</v>
          </cell>
          <cell r="L623">
            <v>0</v>
          </cell>
        </row>
        <row r="624">
          <cell r="A624">
            <v>1</v>
          </cell>
          <cell r="B624">
            <v>1</v>
          </cell>
          <cell r="C624">
            <v>411</v>
          </cell>
          <cell r="D624">
            <v>10</v>
          </cell>
          <cell r="E624" t="str">
            <v xml:space="preserve">    </v>
          </cell>
          <cell r="F624" t="str">
            <v xml:space="preserve">   </v>
          </cell>
          <cell r="G624">
            <v>1141110</v>
          </cell>
          <cell r="H624">
            <v>-74176.070000000007</v>
          </cell>
          <cell r="I624">
            <v>-74176.070000000007</v>
          </cell>
          <cell r="J624">
            <v>0</v>
          </cell>
          <cell r="K624">
            <v>0</v>
          </cell>
          <cell r="L624">
            <v>0</v>
          </cell>
        </row>
        <row r="625">
          <cell r="A625">
            <v>2</v>
          </cell>
          <cell r="B625">
            <v>1</v>
          </cell>
          <cell r="C625">
            <v>411</v>
          </cell>
          <cell r="D625">
            <v>10</v>
          </cell>
          <cell r="E625" t="str">
            <v xml:space="preserve">    </v>
          </cell>
          <cell r="F625" t="str">
            <v xml:space="preserve">   </v>
          </cell>
          <cell r="G625">
            <v>2141110</v>
          </cell>
          <cell r="H625">
            <v>-2791774.89</v>
          </cell>
          <cell r="I625">
            <v>-381043.89</v>
          </cell>
          <cell r="J625">
            <v>-2063209</v>
          </cell>
          <cell r="K625">
            <v>-347522</v>
          </cell>
          <cell r="L625">
            <v>0</v>
          </cell>
        </row>
        <row r="626">
          <cell r="A626">
            <v>1</v>
          </cell>
          <cell r="B626">
            <v>1</v>
          </cell>
          <cell r="C626">
            <v>488</v>
          </cell>
          <cell r="D626">
            <v>19</v>
          </cell>
          <cell r="E626" t="str">
            <v xml:space="preserve">    </v>
          </cell>
          <cell r="F626" t="str">
            <v xml:space="preserve">   </v>
          </cell>
          <cell r="G626">
            <v>1148819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>
            <v>2</v>
          </cell>
          <cell r="B627">
            <v>1</v>
          </cell>
          <cell r="C627">
            <v>488</v>
          </cell>
          <cell r="D627">
            <v>19</v>
          </cell>
          <cell r="E627" t="str">
            <v xml:space="preserve">    </v>
          </cell>
          <cell r="F627" t="str">
            <v xml:space="preserve">   </v>
          </cell>
          <cell r="G627">
            <v>2148819</v>
          </cell>
          <cell r="H627">
            <v>-175.69</v>
          </cell>
          <cell r="I627">
            <v>0</v>
          </cell>
          <cell r="J627">
            <v>-111.89</v>
          </cell>
          <cell r="K627">
            <v>-63.8</v>
          </cell>
          <cell r="L627">
            <v>0</v>
          </cell>
        </row>
        <row r="628">
          <cell r="A628">
            <v>1</v>
          </cell>
          <cell r="B628">
            <v>1</v>
          </cell>
          <cell r="C628">
            <v>488</v>
          </cell>
          <cell r="D628">
            <v>88</v>
          </cell>
          <cell r="E628" t="str">
            <v xml:space="preserve">    </v>
          </cell>
          <cell r="F628" t="str">
            <v xml:space="preserve">   </v>
          </cell>
          <cell r="G628">
            <v>1148888</v>
          </cell>
          <cell r="H628">
            <v>-438.5</v>
          </cell>
          <cell r="I628">
            <v>0</v>
          </cell>
          <cell r="J628">
            <v>-256.5</v>
          </cell>
          <cell r="K628">
            <v>-182</v>
          </cell>
          <cell r="L628">
            <v>0</v>
          </cell>
        </row>
        <row r="629">
          <cell r="A629">
            <v>2</v>
          </cell>
          <cell r="B629">
            <v>1</v>
          </cell>
          <cell r="C629">
            <v>488</v>
          </cell>
          <cell r="D629">
            <v>88</v>
          </cell>
          <cell r="E629" t="str">
            <v xml:space="preserve">    </v>
          </cell>
          <cell r="F629" t="str">
            <v xml:space="preserve">   </v>
          </cell>
          <cell r="G629">
            <v>2148888</v>
          </cell>
          <cell r="H629">
            <v>-4872.5</v>
          </cell>
          <cell r="I629">
            <v>0</v>
          </cell>
          <cell r="J629">
            <v>-2873.5</v>
          </cell>
          <cell r="K629">
            <v>-1999</v>
          </cell>
          <cell r="L629">
            <v>0</v>
          </cell>
        </row>
        <row r="630">
          <cell r="A630">
            <v>1</v>
          </cell>
          <cell r="B630">
            <v>1</v>
          </cell>
          <cell r="C630">
            <v>489</v>
          </cell>
          <cell r="D630">
            <v>91</v>
          </cell>
          <cell r="E630" t="str">
            <v xml:space="preserve">    </v>
          </cell>
          <cell r="F630" t="str">
            <v xml:space="preserve">   </v>
          </cell>
          <cell r="G630">
            <v>1148991</v>
          </cell>
          <cell r="H630">
            <v>-179449.89</v>
          </cell>
          <cell r="I630">
            <v>0</v>
          </cell>
          <cell r="J630">
            <v>-116770.24000000001</v>
          </cell>
          <cell r="K630">
            <v>-62679.65</v>
          </cell>
          <cell r="L630">
            <v>0</v>
          </cell>
        </row>
        <row r="631">
          <cell r="A631">
            <v>2</v>
          </cell>
          <cell r="B631">
            <v>1</v>
          </cell>
          <cell r="C631">
            <v>489</v>
          </cell>
          <cell r="D631">
            <v>91</v>
          </cell>
          <cell r="E631" t="str">
            <v xml:space="preserve">    </v>
          </cell>
          <cell r="F631" t="str">
            <v xml:space="preserve">   </v>
          </cell>
          <cell r="G631">
            <v>2148991</v>
          </cell>
          <cell r="H631">
            <v>-2195486.92</v>
          </cell>
          <cell r="I631">
            <v>0</v>
          </cell>
          <cell r="J631">
            <v>-1545277.25</v>
          </cell>
          <cell r="K631">
            <v>-650209.67000000004</v>
          </cell>
          <cell r="L631">
            <v>0</v>
          </cell>
        </row>
        <row r="632">
          <cell r="A632">
            <v>1</v>
          </cell>
          <cell r="B632">
            <v>1</v>
          </cell>
          <cell r="C632">
            <v>489</v>
          </cell>
          <cell r="D632">
            <v>92</v>
          </cell>
          <cell r="E632" t="str">
            <v xml:space="preserve">    </v>
          </cell>
          <cell r="F632" t="str">
            <v xml:space="preserve">   </v>
          </cell>
          <cell r="G632">
            <v>1148992</v>
          </cell>
          <cell r="H632">
            <v>-189779.79</v>
          </cell>
          <cell r="I632">
            <v>0</v>
          </cell>
          <cell r="J632">
            <v>-182095.47</v>
          </cell>
          <cell r="K632">
            <v>-7684.32</v>
          </cell>
          <cell r="L632">
            <v>0</v>
          </cell>
        </row>
        <row r="633">
          <cell r="A633">
            <v>2</v>
          </cell>
          <cell r="B633">
            <v>1</v>
          </cell>
          <cell r="C633">
            <v>489</v>
          </cell>
          <cell r="D633">
            <v>92</v>
          </cell>
          <cell r="E633" t="str">
            <v xml:space="preserve">    </v>
          </cell>
          <cell r="F633" t="str">
            <v xml:space="preserve">   </v>
          </cell>
          <cell r="G633">
            <v>2148992</v>
          </cell>
          <cell r="H633">
            <v>-3580632.52</v>
          </cell>
          <cell r="I633">
            <v>0</v>
          </cell>
          <cell r="J633">
            <v>-2336951.08</v>
          </cell>
          <cell r="K633">
            <v>-1243681.44</v>
          </cell>
          <cell r="L633">
            <v>0</v>
          </cell>
        </row>
        <row r="634">
          <cell r="A634">
            <v>1</v>
          </cell>
          <cell r="B634">
            <v>1</v>
          </cell>
          <cell r="C634">
            <v>489</v>
          </cell>
          <cell r="D634">
            <v>93</v>
          </cell>
          <cell r="E634" t="str">
            <v xml:space="preserve">    </v>
          </cell>
          <cell r="F634" t="str">
            <v xml:space="preserve">   </v>
          </cell>
          <cell r="G634">
            <v>1148993</v>
          </cell>
          <cell r="H634">
            <v>-1.1499999999999999</v>
          </cell>
          <cell r="I634">
            <v>0</v>
          </cell>
          <cell r="J634">
            <v>-1.1499999999999999</v>
          </cell>
          <cell r="K634">
            <v>0</v>
          </cell>
          <cell r="L634">
            <v>0</v>
          </cell>
        </row>
        <row r="635">
          <cell r="A635">
            <v>2</v>
          </cell>
          <cell r="B635">
            <v>1</v>
          </cell>
          <cell r="C635">
            <v>489</v>
          </cell>
          <cell r="D635">
            <v>93</v>
          </cell>
          <cell r="E635" t="str">
            <v xml:space="preserve">    </v>
          </cell>
          <cell r="F635" t="str">
            <v xml:space="preserve">   </v>
          </cell>
          <cell r="G635">
            <v>2148993</v>
          </cell>
          <cell r="H635">
            <v>-6522.1</v>
          </cell>
          <cell r="I635">
            <v>0</v>
          </cell>
          <cell r="J635">
            <v>-6522.1</v>
          </cell>
          <cell r="K635">
            <v>0</v>
          </cell>
          <cell r="L635">
            <v>0</v>
          </cell>
        </row>
        <row r="636">
          <cell r="A636">
            <v>1</v>
          </cell>
          <cell r="B636">
            <v>1</v>
          </cell>
          <cell r="C636">
            <v>489</v>
          </cell>
          <cell r="D636">
            <v>94</v>
          </cell>
          <cell r="E636" t="str">
            <v xml:space="preserve">    </v>
          </cell>
          <cell r="F636" t="str">
            <v xml:space="preserve">   </v>
          </cell>
          <cell r="G636">
            <v>1148994</v>
          </cell>
          <cell r="H636">
            <v>-51269.84</v>
          </cell>
          <cell r="I636">
            <v>0</v>
          </cell>
          <cell r="J636">
            <v>-51269.84</v>
          </cell>
          <cell r="K636">
            <v>0</v>
          </cell>
          <cell r="L636">
            <v>0</v>
          </cell>
        </row>
        <row r="637">
          <cell r="A637">
            <v>2</v>
          </cell>
          <cell r="B637">
            <v>1</v>
          </cell>
          <cell r="C637">
            <v>489</v>
          </cell>
          <cell r="D637">
            <v>94</v>
          </cell>
          <cell r="E637" t="str">
            <v xml:space="preserve">    </v>
          </cell>
          <cell r="F637" t="str">
            <v xml:space="preserve">   </v>
          </cell>
          <cell r="G637">
            <v>2148994</v>
          </cell>
          <cell r="H637">
            <v>-554342.97</v>
          </cell>
          <cell r="I637">
            <v>0</v>
          </cell>
          <cell r="J637">
            <v>-554342.97</v>
          </cell>
          <cell r="K637">
            <v>0</v>
          </cell>
          <cell r="L637">
            <v>0</v>
          </cell>
        </row>
        <row r="638">
          <cell r="A638">
            <v>1</v>
          </cell>
          <cell r="B638">
            <v>1</v>
          </cell>
          <cell r="C638">
            <v>489</v>
          </cell>
          <cell r="D638">
            <v>95</v>
          </cell>
          <cell r="E638" t="str">
            <v xml:space="preserve">    </v>
          </cell>
          <cell r="F638" t="str">
            <v xml:space="preserve">   </v>
          </cell>
          <cell r="G638">
            <v>1148995</v>
          </cell>
          <cell r="H638">
            <v>-91690.37</v>
          </cell>
          <cell r="I638">
            <v>0</v>
          </cell>
          <cell r="J638">
            <v>-85083.5</v>
          </cell>
          <cell r="K638">
            <v>-6606.87</v>
          </cell>
          <cell r="L638">
            <v>0</v>
          </cell>
        </row>
        <row r="639">
          <cell r="A639">
            <v>2</v>
          </cell>
          <cell r="B639">
            <v>1</v>
          </cell>
          <cell r="C639">
            <v>489</v>
          </cell>
          <cell r="D639">
            <v>95</v>
          </cell>
          <cell r="E639" t="str">
            <v xml:space="preserve">    </v>
          </cell>
          <cell r="F639" t="str">
            <v xml:space="preserve">   </v>
          </cell>
          <cell r="G639">
            <v>2148995</v>
          </cell>
          <cell r="H639">
            <v>-917783.02</v>
          </cell>
          <cell r="I639">
            <v>0</v>
          </cell>
          <cell r="J639">
            <v>-851239.54</v>
          </cell>
          <cell r="K639">
            <v>-66543.48</v>
          </cell>
          <cell r="L639">
            <v>0</v>
          </cell>
        </row>
        <row r="640">
          <cell r="A640">
            <v>1</v>
          </cell>
          <cell r="B640">
            <v>1</v>
          </cell>
          <cell r="C640">
            <v>804</v>
          </cell>
          <cell r="D640">
            <v>5</v>
          </cell>
          <cell r="E640" t="str">
            <v xml:space="preserve">    </v>
          </cell>
          <cell r="F640" t="str">
            <v xml:space="preserve">   </v>
          </cell>
          <cell r="G640">
            <v>1180405</v>
          </cell>
          <cell r="H640">
            <v>112404.69</v>
          </cell>
          <cell r="I640">
            <v>112404.69</v>
          </cell>
          <cell r="J640">
            <v>0</v>
          </cell>
          <cell r="K640">
            <v>0</v>
          </cell>
          <cell r="L640">
            <v>0</v>
          </cell>
        </row>
        <row r="641">
          <cell r="A641">
            <v>2</v>
          </cell>
          <cell r="B641">
            <v>1</v>
          </cell>
          <cell r="C641">
            <v>804</v>
          </cell>
          <cell r="D641">
            <v>5</v>
          </cell>
          <cell r="E641" t="str">
            <v xml:space="preserve">    </v>
          </cell>
          <cell r="F641" t="str">
            <v xml:space="preserve">   </v>
          </cell>
          <cell r="G641">
            <v>2180405</v>
          </cell>
          <cell r="H641">
            <v>1153066.47</v>
          </cell>
          <cell r="I641">
            <v>1153066.47</v>
          </cell>
          <cell r="J641">
            <v>0</v>
          </cell>
          <cell r="K641">
            <v>0</v>
          </cell>
          <cell r="L641">
            <v>0</v>
          </cell>
        </row>
        <row r="642">
          <cell r="A642">
            <v>1</v>
          </cell>
          <cell r="B642">
            <v>1</v>
          </cell>
          <cell r="C642">
            <v>804</v>
          </cell>
          <cell r="D642">
            <v>6</v>
          </cell>
          <cell r="E642" t="str">
            <v xml:space="preserve">    </v>
          </cell>
          <cell r="F642" t="str">
            <v xml:space="preserve">   </v>
          </cell>
          <cell r="G642">
            <v>1180406</v>
          </cell>
          <cell r="H642">
            <v>342234.97</v>
          </cell>
          <cell r="I642">
            <v>1911131.92</v>
          </cell>
          <cell r="J642">
            <v>-1144603.82</v>
          </cell>
          <cell r="K642">
            <v>-424293.13</v>
          </cell>
          <cell r="L642">
            <v>0</v>
          </cell>
        </row>
        <row r="643">
          <cell r="A643">
            <v>2</v>
          </cell>
          <cell r="B643">
            <v>1</v>
          </cell>
          <cell r="C643">
            <v>804</v>
          </cell>
          <cell r="D643">
            <v>6</v>
          </cell>
          <cell r="E643" t="str">
            <v xml:space="preserve">    </v>
          </cell>
          <cell r="F643" t="str">
            <v xml:space="preserve">   </v>
          </cell>
          <cell r="G643">
            <v>2180406</v>
          </cell>
          <cell r="H643">
            <v>20472832.82</v>
          </cell>
          <cell r="I643">
            <v>19646163.350000001</v>
          </cell>
          <cell r="J643">
            <v>35358.870000000003</v>
          </cell>
          <cell r="K643">
            <v>791310.6</v>
          </cell>
          <cell r="L643">
            <v>0</v>
          </cell>
        </row>
        <row r="644">
          <cell r="A644">
            <v>1</v>
          </cell>
          <cell r="B644">
            <v>1</v>
          </cell>
          <cell r="C644">
            <v>804</v>
          </cell>
          <cell r="D644">
            <v>7</v>
          </cell>
          <cell r="E644" t="str">
            <v xml:space="preserve">    </v>
          </cell>
          <cell r="F644" t="str">
            <v xml:space="preserve">   </v>
          </cell>
          <cell r="G644">
            <v>1180407</v>
          </cell>
          <cell r="H644">
            <v>-439049.64</v>
          </cell>
          <cell r="I644">
            <v>-439049.64</v>
          </cell>
          <cell r="J644">
            <v>0</v>
          </cell>
          <cell r="K644">
            <v>0</v>
          </cell>
          <cell r="L644">
            <v>0</v>
          </cell>
        </row>
        <row r="645">
          <cell r="A645">
            <v>2</v>
          </cell>
          <cell r="B645">
            <v>1</v>
          </cell>
          <cell r="C645">
            <v>804</v>
          </cell>
          <cell r="D645">
            <v>7</v>
          </cell>
          <cell r="E645" t="str">
            <v xml:space="preserve">    </v>
          </cell>
          <cell r="F645" t="str">
            <v xml:space="preserve">   </v>
          </cell>
          <cell r="G645">
            <v>2180407</v>
          </cell>
          <cell r="H645">
            <v>-4769163.03</v>
          </cell>
          <cell r="I645">
            <v>-4769163.03</v>
          </cell>
          <cell r="J645">
            <v>0</v>
          </cell>
          <cell r="K645">
            <v>0</v>
          </cell>
          <cell r="L645">
            <v>0</v>
          </cell>
        </row>
        <row r="646">
          <cell r="A646">
            <v>1</v>
          </cell>
          <cell r="B646">
            <v>1</v>
          </cell>
          <cell r="C646">
            <v>804</v>
          </cell>
          <cell r="D646">
            <v>15</v>
          </cell>
          <cell r="E646" t="str">
            <v xml:space="preserve">    </v>
          </cell>
          <cell r="F646" t="str">
            <v xml:space="preserve">   </v>
          </cell>
          <cell r="G646">
            <v>1180415</v>
          </cell>
          <cell r="H646">
            <v>104171.99</v>
          </cell>
          <cell r="I646">
            <v>104171.99</v>
          </cell>
          <cell r="J646">
            <v>0</v>
          </cell>
          <cell r="K646">
            <v>0</v>
          </cell>
          <cell r="L646">
            <v>0</v>
          </cell>
        </row>
        <row r="647">
          <cell r="A647">
            <v>2</v>
          </cell>
          <cell r="B647">
            <v>1</v>
          </cell>
          <cell r="C647">
            <v>804</v>
          </cell>
          <cell r="D647">
            <v>15</v>
          </cell>
          <cell r="E647" t="str">
            <v xml:space="preserve">    </v>
          </cell>
          <cell r="F647" t="str">
            <v xml:space="preserve">   </v>
          </cell>
          <cell r="G647">
            <v>2180415</v>
          </cell>
          <cell r="H647">
            <v>924800.11</v>
          </cell>
          <cell r="I647">
            <v>924800.11</v>
          </cell>
          <cell r="J647">
            <v>0</v>
          </cell>
          <cell r="K647">
            <v>0</v>
          </cell>
          <cell r="L647">
            <v>0</v>
          </cell>
        </row>
        <row r="648">
          <cell r="A648">
            <v>1</v>
          </cell>
          <cell r="B648">
            <v>1</v>
          </cell>
          <cell r="C648">
            <v>804</v>
          </cell>
          <cell r="D648">
            <v>25</v>
          </cell>
          <cell r="E648" t="str">
            <v xml:space="preserve">    </v>
          </cell>
          <cell r="F648" t="str">
            <v xml:space="preserve">   </v>
          </cell>
          <cell r="G648">
            <v>1180425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>
            <v>2</v>
          </cell>
          <cell r="B649">
            <v>1</v>
          </cell>
          <cell r="C649">
            <v>804</v>
          </cell>
          <cell r="D649">
            <v>25</v>
          </cell>
          <cell r="E649" t="str">
            <v xml:space="preserve">    </v>
          </cell>
          <cell r="F649" t="str">
            <v xml:space="preserve">   </v>
          </cell>
          <cell r="G649">
            <v>2180425</v>
          </cell>
          <cell r="H649">
            <v>-1396987.33</v>
          </cell>
          <cell r="I649">
            <v>0</v>
          </cell>
          <cell r="J649">
            <v>-1061491.44</v>
          </cell>
          <cell r="K649">
            <v>-335495.89</v>
          </cell>
          <cell r="L649">
            <v>0</v>
          </cell>
        </row>
        <row r="650">
          <cell r="A650">
            <v>1</v>
          </cell>
          <cell r="B650">
            <v>1</v>
          </cell>
          <cell r="C650">
            <v>804</v>
          </cell>
          <cell r="D650">
            <v>32</v>
          </cell>
          <cell r="E650" t="str">
            <v xml:space="preserve">    </v>
          </cell>
          <cell r="F650" t="str">
            <v xml:space="preserve">   </v>
          </cell>
          <cell r="G650">
            <v>1180432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>
            <v>2</v>
          </cell>
          <cell r="B651">
            <v>1</v>
          </cell>
          <cell r="C651">
            <v>804</v>
          </cell>
          <cell r="D651">
            <v>32</v>
          </cell>
          <cell r="E651" t="str">
            <v xml:space="preserve">    </v>
          </cell>
          <cell r="F651" t="str">
            <v xml:space="preserve">   </v>
          </cell>
          <cell r="G651">
            <v>2180432</v>
          </cell>
          <cell r="H651">
            <v>12248.47</v>
          </cell>
          <cell r="I651">
            <v>12248.47</v>
          </cell>
          <cell r="J651">
            <v>0</v>
          </cell>
          <cell r="K651">
            <v>0</v>
          </cell>
          <cell r="L651">
            <v>0</v>
          </cell>
        </row>
        <row r="652">
          <cell r="A652">
            <v>1</v>
          </cell>
          <cell r="B652">
            <v>1</v>
          </cell>
          <cell r="C652">
            <v>804</v>
          </cell>
          <cell r="D652">
            <v>45</v>
          </cell>
          <cell r="E652" t="str">
            <v xml:space="preserve">    </v>
          </cell>
          <cell r="F652" t="str">
            <v xml:space="preserve">   </v>
          </cell>
          <cell r="G652">
            <v>1180445</v>
          </cell>
          <cell r="H652">
            <v>-30199</v>
          </cell>
          <cell r="I652">
            <v>-30199</v>
          </cell>
          <cell r="J652">
            <v>0</v>
          </cell>
          <cell r="K652">
            <v>0</v>
          </cell>
          <cell r="L652">
            <v>0</v>
          </cell>
        </row>
        <row r="653">
          <cell r="A653">
            <v>2</v>
          </cell>
          <cell r="B653">
            <v>1</v>
          </cell>
          <cell r="C653">
            <v>804</v>
          </cell>
          <cell r="D653">
            <v>45</v>
          </cell>
          <cell r="E653" t="str">
            <v xml:space="preserve">    </v>
          </cell>
          <cell r="F653" t="str">
            <v xml:space="preserve">   </v>
          </cell>
          <cell r="G653">
            <v>2180445</v>
          </cell>
          <cell r="H653">
            <v>257568</v>
          </cell>
          <cell r="I653">
            <v>257568</v>
          </cell>
          <cell r="J653">
            <v>0</v>
          </cell>
          <cell r="K653">
            <v>0</v>
          </cell>
          <cell r="L653">
            <v>0</v>
          </cell>
        </row>
        <row r="654">
          <cell r="A654">
            <v>1</v>
          </cell>
          <cell r="B654">
            <v>1</v>
          </cell>
          <cell r="C654">
            <v>804</v>
          </cell>
          <cell r="D654">
            <v>51</v>
          </cell>
          <cell r="E654" t="str">
            <v xml:space="preserve">    </v>
          </cell>
          <cell r="F654" t="str">
            <v xml:space="preserve">   </v>
          </cell>
          <cell r="G654">
            <v>1180451</v>
          </cell>
          <cell r="H654">
            <v>4002660.59</v>
          </cell>
          <cell r="I654">
            <v>4002660.59</v>
          </cell>
          <cell r="J654">
            <v>0</v>
          </cell>
          <cell r="K654">
            <v>0</v>
          </cell>
          <cell r="L654">
            <v>0</v>
          </cell>
        </row>
        <row r="655">
          <cell r="A655">
            <v>2</v>
          </cell>
          <cell r="B655">
            <v>1</v>
          </cell>
          <cell r="C655">
            <v>804</v>
          </cell>
          <cell r="D655">
            <v>51</v>
          </cell>
          <cell r="E655" t="str">
            <v xml:space="preserve">    </v>
          </cell>
          <cell r="F655" t="str">
            <v xml:space="preserve">   </v>
          </cell>
          <cell r="G655">
            <v>2180451</v>
          </cell>
          <cell r="H655">
            <v>25176177.48</v>
          </cell>
          <cell r="I655">
            <v>25176177.48</v>
          </cell>
          <cell r="J655">
            <v>0</v>
          </cell>
          <cell r="K655">
            <v>0</v>
          </cell>
          <cell r="L655">
            <v>0</v>
          </cell>
        </row>
        <row r="656">
          <cell r="A656">
            <v>1</v>
          </cell>
          <cell r="B656">
            <v>1</v>
          </cell>
          <cell r="C656">
            <v>804</v>
          </cell>
          <cell r="D656">
            <v>52</v>
          </cell>
          <cell r="E656" t="str">
            <v xml:space="preserve">    </v>
          </cell>
          <cell r="F656" t="str">
            <v xml:space="preserve">   </v>
          </cell>
          <cell r="G656">
            <v>1180452</v>
          </cell>
          <cell r="H656">
            <v>910608.3</v>
          </cell>
          <cell r="I656">
            <v>910608.3</v>
          </cell>
          <cell r="J656">
            <v>0</v>
          </cell>
          <cell r="K656">
            <v>0</v>
          </cell>
          <cell r="L656">
            <v>0</v>
          </cell>
        </row>
        <row r="657">
          <cell r="A657">
            <v>2</v>
          </cell>
          <cell r="B657">
            <v>1</v>
          </cell>
          <cell r="C657">
            <v>804</v>
          </cell>
          <cell r="D657">
            <v>52</v>
          </cell>
          <cell r="E657" t="str">
            <v xml:space="preserve">    </v>
          </cell>
          <cell r="F657" t="str">
            <v xml:space="preserve">   </v>
          </cell>
          <cell r="G657">
            <v>2180452</v>
          </cell>
          <cell r="H657">
            <v>5513572.75</v>
          </cell>
          <cell r="I657">
            <v>5513572.75</v>
          </cell>
          <cell r="J657">
            <v>0</v>
          </cell>
          <cell r="K657">
            <v>0</v>
          </cell>
          <cell r="L657">
            <v>0</v>
          </cell>
        </row>
        <row r="658">
          <cell r="A658">
            <v>1</v>
          </cell>
          <cell r="B658">
            <v>1</v>
          </cell>
          <cell r="C658">
            <v>804</v>
          </cell>
          <cell r="D658">
            <v>53</v>
          </cell>
          <cell r="E658" t="str">
            <v xml:space="preserve">    </v>
          </cell>
          <cell r="F658" t="str">
            <v xml:space="preserve">   </v>
          </cell>
          <cell r="G658">
            <v>1180453</v>
          </cell>
          <cell r="H658">
            <v>1548203.5</v>
          </cell>
          <cell r="I658">
            <v>1548203.5</v>
          </cell>
          <cell r="J658">
            <v>0</v>
          </cell>
          <cell r="K658">
            <v>0</v>
          </cell>
          <cell r="L658">
            <v>0</v>
          </cell>
        </row>
        <row r="659">
          <cell r="A659">
            <v>2</v>
          </cell>
          <cell r="B659">
            <v>1</v>
          </cell>
          <cell r="C659">
            <v>804</v>
          </cell>
          <cell r="D659">
            <v>53</v>
          </cell>
          <cell r="E659" t="str">
            <v xml:space="preserve">    </v>
          </cell>
          <cell r="F659" t="str">
            <v xml:space="preserve">   </v>
          </cell>
          <cell r="G659">
            <v>2180453</v>
          </cell>
          <cell r="H659">
            <v>6341729.6200000001</v>
          </cell>
          <cell r="I659">
            <v>6341729.6200000001</v>
          </cell>
          <cell r="J659">
            <v>0</v>
          </cell>
          <cell r="K659">
            <v>0</v>
          </cell>
          <cell r="L659">
            <v>0</v>
          </cell>
        </row>
        <row r="660">
          <cell r="A660">
            <v>1</v>
          </cell>
          <cell r="B660">
            <v>1</v>
          </cell>
          <cell r="C660">
            <v>804</v>
          </cell>
          <cell r="D660">
            <v>54</v>
          </cell>
          <cell r="E660" t="str">
            <v xml:space="preserve">    </v>
          </cell>
          <cell r="F660" t="str">
            <v xml:space="preserve">   </v>
          </cell>
          <cell r="G660">
            <v>1180454</v>
          </cell>
          <cell r="H660">
            <v>6362.57</v>
          </cell>
          <cell r="I660">
            <v>6362.57</v>
          </cell>
          <cell r="J660">
            <v>0</v>
          </cell>
          <cell r="K660">
            <v>0</v>
          </cell>
          <cell r="L660">
            <v>0</v>
          </cell>
        </row>
        <row r="661">
          <cell r="A661">
            <v>2</v>
          </cell>
          <cell r="B661">
            <v>1</v>
          </cell>
          <cell r="C661">
            <v>804</v>
          </cell>
          <cell r="D661">
            <v>54</v>
          </cell>
          <cell r="E661" t="str">
            <v xml:space="preserve">    </v>
          </cell>
          <cell r="F661" t="str">
            <v xml:space="preserve">   </v>
          </cell>
          <cell r="G661">
            <v>2180454</v>
          </cell>
          <cell r="H661">
            <v>3539541.26</v>
          </cell>
          <cell r="I661">
            <v>3539541.26</v>
          </cell>
          <cell r="J661">
            <v>0</v>
          </cell>
          <cell r="K661">
            <v>0</v>
          </cell>
          <cell r="L661">
            <v>0</v>
          </cell>
        </row>
        <row r="662">
          <cell r="A662">
            <v>1</v>
          </cell>
          <cell r="B662">
            <v>1</v>
          </cell>
          <cell r="C662">
            <v>804</v>
          </cell>
          <cell r="D662">
            <v>55</v>
          </cell>
          <cell r="E662" t="str">
            <v xml:space="preserve">    </v>
          </cell>
          <cell r="F662" t="str">
            <v xml:space="preserve">   </v>
          </cell>
          <cell r="G662">
            <v>1180455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>
            <v>2</v>
          </cell>
          <cell r="B663">
            <v>1</v>
          </cell>
          <cell r="C663">
            <v>804</v>
          </cell>
          <cell r="D663">
            <v>55</v>
          </cell>
          <cell r="E663" t="str">
            <v xml:space="preserve">    </v>
          </cell>
          <cell r="F663" t="str">
            <v xml:space="preserve">   </v>
          </cell>
          <cell r="G663">
            <v>2180455</v>
          </cell>
          <cell r="H663">
            <v>-1637.9</v>
          </cell>
          <cell r="I663">
            <v>-1637.9</v>
          </cell>
          <cell r="J663">
            <v>0</v>
          </cell>
          <cell r="K663">
            <v>0</v>
          </cell>
          <cell r="L663">
            <v>0</v>
          </cell>
        </row>
        <row r="664">
          <cell r="A664">
            <v>1</v>
          </cell>
          <cell r="B664">
            <v>1</v>
          </cell>
          <cell r="C664">
            <v>804</v>
          </cell>
          <cell r="D664">
            <v>70</v>
          </cell>
          <cell r="E664" t="str">
            <v xml:space="preserve">    </v>
          </cell>
          <cell r="F664" t="str">
            <v xml:space="preserve">   </v>
          </cell>
          <cell r="G664">
            <v>1180470</v>
          </cell>
          <cell r="H664">
            <v>909186.22</v>
          </cell>
          <cell r="I664">
            <v>909186.22</v>
          </cell>
          <cell r="J664">
            <v>0</v>
          </cell>
          <cell r="K664">
            <v>0</v>
          </cell>
          <cell r="L664">
            <v>0</v>
          </cell>
        </row>
        <row r="665">
          <cell r="A665">
            <v>2</v>
          </cell>
          <cell r="B665">
            <v>1</v>
          </cell>
          <cell r="C665">
            <v>804</v>
          </cell>
          <cell r="D665">
            <v>70</v>
          </cell>
          <cell r="E665" t="str">
            <v xml:space="preserve">    </v>
          </cell>
          <cell r="F665" t="str">
            <v xml:space="preserve">   </v>
          </cell>
          <cell r="G665">
            <v>2180470</v>
          </cell>
          <cell r="H665">
            <v>15281131.27</v>
          </cell>
          <cell r="I665">
            <v>15281131.27</v>
          </cell>
          <cell r="J665">
            <v>0</v>
          </cell>
          <cell r="K665">
            <v>0</v>
          </cell>
          <cell r="L665">
            <v>0</v>
          </cell>
        </row>
        <row r="666">
          <cell r="A666">
            <v>1</v>
          </cell>
          <cell r="B666">
            <v>1</v>
          </cell>
          <cell r="C666">
            <v>804</v>
          </cell>
          <cell r="D666">
            <v>75</v>
          </cell>
          <cell r="E666" t="str">
            <v xml:space="preserve">    </v>
          </cell>
          <cell r="F666" t="str">
            <v xml:space="preserve">   </v>
          </cell>
          <cell r="G666">
            <v>1180475</v>
          </cell>
          <cell r="H666">
            <v>493401.4</v>
          </cell>
          <cell r="I666">
            <v>493401.4</v>
          </cell>
          <cell r="J666">
            <v>0</v>
          </cell>
          <cell r="K666">
            <v>0</v>
          </cell>
          <cell r="L666">
            <v>0</v>
          </cell>
        </row>
        <row r="667">
          <cell r="A667">
            <v>2</v>
          </cell>
          <cell r="B667">
            <v>1</v>
          </cell>
          <cell r="C667">
            <v>804</v>
          </cell>
          <cell r="D667">
            <v>75</v>
          </cell>
          <cell r="E667" t="str">
            <v xml:space="preserve">    </v>
          </cell>
          <cell r="F667" t="str">
            <v xml:space="preserve">   </v>
          </cell>
          <cell r="G667">
            <v>2180475</v>
          </cell>
          <cell r="H667">
            <v>1192665.82</v>
          </cell>
          <cell r="I667">
            <v>1192665.82</v>
          </cell>
          <cell r="J667">
            <v>0</v>
          </cell>
          <cell r="K667">
            <v>0</v>
          </cell>
          <cell r="L667">
            <v>0</v>
          </cell>
        </row>
        <row r="668">
          <cell r="A668">
            <v>1</v>
          </cell>
          <cell r="B668">
            <v>1</v>
          </cell>
          <cell r="C668">
            <v>804</v>
          </cell>
          <cell r="D668">
            <v>76</v>
          </cell>
          <cell r="E668" t="str">
            <v xml:space="preserve">    </v>
          </cell>
          <cell r="F668" t="str">
            <v xml:space="preserve">   </v>
          </cell>
          <cell r="G668">
            <v>1180476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>
            <v>2</v>
          </cell>
          <cell r="B669">
            <v>1</v>
          </cell>
          <cell r="C669">
            <v>804</v>
          </cell>
          <cell r="D669">
            <v>76</v>
          </cell>
          <cell r="E669" t="str">
            <v xml:space="preserve">    </v>
          </cell>
          <cell r="F669" t="str">
            <v xml:space="preserve">   </v>
          </cell>
          <cell r="G669">
            <v>2180476</v>
          </cell>
          <cell r="H669">
            <v>54616.12</v>
          </cell>
          <cell r="I669">
            <v>54616.12</v>
          </cell>
          <cell r="J669">
            <v>0</v>
          </cell>
          <cell r="K669">
            <v>0</v>
          </cell>
          <cell r="L669">
            <v>0</v>
          </cell>
        </row>
        <row r="670">
          <cell r="A670">
            <v>1</v>
          </cell>
          <cell r="B670">
            <v>1</v>
          </cell>
          <cell r="C670">
            <v>805</v>
          </cell>
          <cell r="D670">
            <v>11</v>
          </cell>
          <cell r="E670" t="str">
            <v xml:space="preserve">    </v>
          </cell>
          <cell r="F670" t="str">
            <v xml:space="preserve">   </v>
          </cell>
          <cell r="G670">
            <v>1180511</v>
          </cell>
          <cell r="H670">
            <v>-360403.76</v>
          </cell>
          <cell r="I670">
            <v>0</v>
          </cell>
          <cell r="J670">
            <v>-340645.24</v>
          </cell>
          <cell r="K670">
            <v>-19758.52</v>
          </cell>
          <cell r="L670">
            <v>0</v>
          </cell>
        </row>
        <row r="671">
          <cell r="A671">
            <v>2</v>
          </cell>
          <cell r="B671">
            <v>1</v>
          </cell>
          <cell r="C671">
            <v>805</v>
          </cell>
          <cell r="D671">
            <v>11</v>
          </cell>
          <cell r="E671" t="str">
            <v xml:space="preserve">    </v>
          </cell>
          <cell r="F671" t="str">
            <v xml:space="preserve">   </v>
          </cell>
          <cell r="G671">
            <v>2180511</v>
          </cell>
          <cell r="H671">
            <v>-4291322.8499999996</v>
          </cell>
          <cell r="I671">
            <v>0</v>
          </cell>
          <cell r="J671">
            <v>-3937646.32</v>
          </cell>
          <cell r="K671">
            <v>-353676.53</v>
          </cell>
          <cell r="L671">
            <v>0</v>
          </cell>
        </row>
        <row r="672">
          <cell r="A672">
            <v>1</v>
          </cell>
          <cell r="B672">
            <v>1</v>
          </cell>
          <cell r="C672">
            <v>805</v>
          </cell>
          <cell r="D672">
            <v>12</v>
          </cell>
          <cell r="E672" t="str">
            <v xml:space="preserve">    </v>
          </cell>
          <cell r="F672" t="str">
            <v xml:space="preserve">   </v>
          </cell>
          <cell r="G672">
            <v>1180512</v>
          </cell>
          <cell r="H672">
            <v>699272.25</v>
          </cell>
          <cell r="I672">
            <v>0</v>
          </cell>
          <cell r="J672">
            <v>563066.6</v>
          </cell>
          <cell r="K672">
            <v>136205.65</v>
          </cell>
          <cell r="L672">
            <v>0</v>
          </cell>
        </row>
        <row r="673">
          <cell r="A673">
            <v>2</v>
          </cell>
          <cell r="B673">
            <v>1</v>
          </cell>
          <cell r="C673">
            <v>805</v>
          </cell>
          <cell r="D673">
            <v>12</v>
          </cell>
          <cell r="E673" t="str">
            <v xml:space="preserve">    </v>
          </cell>
          <cell r="F673" t="str">
            <v xml:space="preserve">   </v>
          </cell>
          <cell r="G673">
            <v>2180512</v>
          </cell>
          <cell r="H673">
            <v>2739917.28</v>
          </cell>
          <cell r="I673">
            <v>0</v>
          </cell>
          <cell r="J673">
            <v>2776683.47</v>
          </cell>
          <cell r="K673">
            <v>-36766.19</v>
          </cell>
          <cell r="L673">
            <v>0</v>
          </cell>
        </row>
        <row r="674">
          <cell r="A674">
            <v>1</v>
          </cell>
          <cell r="B674">
            <v>1</v>
          </cell>
          <cell r="C674">
            <v>805</v>
          </cell>
          <cell r="D674">
            <v>99</v>
          </cell>
          <cell r="E674" t="str">
            <v xml:space="preserve">    </v>
          </cell>
          <cell r="F674" t="str">
            <v xml:space="preserve">   </v>
          </cell>
          <cell r="G674">
            <v>1180599</v>
          </cell>
          <cell r="H674">
            <v>636890</v>
          </cell>
          <cell r="I674">
            <v>0</v>
          </cell>
          <cell r="J674">
            <v>319381</v>
          </cell>
          <cell r="K674">
            <v>317509</v>
          </cell>
          <cell r="L674">
            <v>0</v>
          </cell>
        </row>
        <row r="675">
          <cell r="A675">
            <v>2</v>
          </cell>
          <cell r="B675">
            <v>1</v>
          </cell>
          <cell r="C675">
            <v>805</v>
          </cell>
          <cell r="D675">
            <v>99</v>
          </cell>
          <cell r="E675" t="str">
            <v xml:space="preserve">    </v>
          </cell>
          <cell r="F675" t="str">
            <v xml:space="preserve">   </v>
          </cell>
          <cell r="G675">
            <v>2180599</v>
          </cell>
          <cell r="H675">
            <v>-1519158.7</v>
          </cell>
          <cell r="I675">
            <v>0</v>
          </cell>
          <cell r="J675">
            <v>-1478124.27</v>
          </cell>
          <cell r="K675">
            <v>-41034.43</v>
          </cell>
          <cell r="L675">
            <v>0</v>
          </cell>
        </row>
        <row r="676">
          <cell r="A676">
            <v>1</v>
          </cell>
          <cell r="B676">
            <v>1</v>
          </cell>
          <cell r="C676">
            <v>807</v>
          </cell>
          <cell r="D676">
            <v>40</v>
          </cell>
          <cell r="E676" t="str">
            <v xml:space="preserve">    </v>
          </cell>
          <cell r="F676" t="str">
            <v xml:space="preserve">   </v>
          </cell>
          <cell r="G676">
            <v>1180740</v>
          </cell>
          <cell r="H676">
            <v>20167.330000000002</v>
          </cell>
          <cell r="I676">
            <v>20167.330000000002</v>
          </cell>
          <cell r="J676">
            <v>0</v>
          </cell>
          <cell r="K676">
            <v>0</v>
          </cell>
          <cell r="L676">
            <v>0</v>
          </cell>
        </row>
        <row r="677">
          <cell r="A677">
            <v>2</v>
          </cell>
          <cell r="B677">
            <v>1</v>
          </cell>
          <cell r="C677">
            <v>807</v>
          </cell>
          <cell r="D677">
            <v>40</v>
          </cell>
          <cell r="E677" t="str">
            <v xml:space="preserve">    </v>
          </cell>
          <cell r="F677" t="str">
            <v xml:space="preserve">   </v>
          </cell>
          <cell r="G677">
            <v>2180740</v>
          </cell>
          <cell r="H677">
            <v>183522.54</v>
          </cell>
          <cell r="I677">
            <v>183522.54</v>
          </cell>
          <cell r="J677">
            <v>0</v>
          </cell>
          <cell r="K677">
            <v>0</v>
          </cell>
          <cell r="L677">
            <v>0</v>
          </cell>
        </row>
        <row r="678">
          <cell r="A678">
            <v>1</v>
          </cell>
          <cell r="B678">
            <v>1</v>
          </cell>
          <cell r="C678">
            <v>903</v>
          </cell>
          <cell r="D678">
            <v>10</v>
          </cell>
          <cell r="E678" t="str">
            <v xml:space="preserve">    </v>
          </cell>
          <cell r="F678" t="str">
            <v xml:space="preserve">   </v>
          </cell>
          <cell r="G678">
            <v>1190310</v>
          </cell>
          <cell r="H678">
            <v>42.39</v>
          </cell>
          <cell r="I678">
            <v>0</v>
          </cell>
          <cell r="J678">
            <v>42.39</v>
          </cell>
          <cell r="K678">
            <v>0</v>
          </cell>
          <cell r="L678">
            <v>0</v>
          </cell>
        </row>
        <row r="679">
          <cell r="A679">
            <v>2</v>
          </cell>
          <cell r="B679">
            <v>1</v>
          </cell>
          <cell r="C679">
            <v>903</v>
          </cell>
          <cell r="D679">
            <v>10</v>
          </cell>
          <cell r="E679" t="str">
            <v xml:space="preserve">    </v>
          </cell>
          <cell r="F679" t="str">
            <v xml:space="preserve">   </v>
          </cell>
          <cell r="G679">
            <v>2190310</v>
          </cell>
          <cell r="H679">
            <v>807.36</v>
          </cell>
          <cell r="I679">
            <v>0</v>
          </cell>
          <cell r="J679">
            <v>807.36</v>
          </cell>
          <cell r="K679">
            <v>0</v>
          </cell>
          <cell r="L679">
            <v>0</v>
          </cell>
        </row>
        <row r="680">
          <cell r="A680">
            <v>1</v>
          </cell>
          <cell r="B680">
            <v>1</v>
          </cell>
          <cell r="C680">
            <v>903</v>
          </cell>
          <cell r="D680">
            <v>20</v>
          </cell>
          <cell r="E680" t="str">
            <v xml:space="preserve">    </v>
          </cell>
          <cell r="F680" t="str">
            <v xml:space="preserve">   </v>
          </cell>
          <cell r="G680">
            <v>1190320</v>
          </cell>
          <cell r="H680">
            <v>98056.51</v>
          </cell>
          <cell r="I680">
            <v>63023.39</v>
          </cell>
          <cell r="J680">
            <v>23051.599999999999</v>
          </cell>
          <cell r="K680">
            <v>11981.52</v>
          </cell>
          <cell r="L680">
            <v>0</v>
          </cell>
        </row>
        <row r="681">
          <cell r="A681">
            <v>2</v>
          </cell>
          <cell r="B681">
            <v>1</v>
          </cell>
          <cell r="C681">
            <v>903</v>
          </cell>
          <cell r="D681">
            <v>20</v>
          </cell>
          <cell r="E681" t="str">
            <v xml:space="preserve">    </v>
          </cell>
          <cell r="F681" t="str">
            <v xml:space="preserve">   </v>
          </cell>
          <cell r="G681">
            <v>2190320</v>
          </cell>
          <cell r="H681">
            <v>999788.73</v>
          </cell>
          <cell r="I681">
            <v>628363.24</v>
          </cell>
          <cell r="J681">
            <v>244269.14</v>
          </cell>
          <cell r="K681">
            <v>127156.35</v>
          </cell>
          <cell r="L681">
            <v>0</v>
          </cell>
        </row>
        <row r="682">
          <cell r="A682">
            <v>1</v>
          </cell>
          <cell r="B682">
            <v>1</v>
          </cell>
          <cell r="C682">
            <v>903</v>
          </cell>
          <cell r="D682">
            <v>21</v>
          </cell>
          <cell r="E682" t="str">
            <v xml:space="preserve">    </v>
          </cell>
          <cell r="F682" t="str">
            <v xml:space="preserve">   </v>
          </cell>
          <cell r="G682">
            <v>1190321</v>
          </cell>
          <cell r="H682">
            <v>18427.7</v>
          </cell>
          <cell r="I682">
            <v>210.71</v>
          </cell>
          <cell r="J682">
            <v>17993.740000000002</v>
          </cell>
          <cell r="K682">
            <v>223.25</v>
          </cell>
          <cell r="L682">
            <v>0</v>
          </cell>
        </row>
        <row r="683">
          <cell r="A683">
            <v>2</v>
          </cell>
          <cell r="B683">
            <v>1</v>
          </cell>
          <cell r="C683">
            <v>903</v>
          </cell>
          <cell r="D683">
            <v>21</v>
          </cell>
          <cell r="E683" t="str">
            <v xml:space="preserve">    </v>
          </cell>
          <cell r="F683" t="str">
            <v xml:space="preserve">   </v>
          </cell>
          <cell r="G683">
            <v>2190321</v>
          </cell>
          <cell r="H683">
            <v>68080.72</v>
          </cell>
          <cell r="I683">
            <v>9248.84</v>
          </cell>
          <cell r="J683">
            <v>57343.97</v>
          </cell>
          <cell r="K683">
            <v>1487.91</v>
          </cell>
          <cell r="L683">
            <v>0</v>
          </cell>
        </row>
        <row r="684">
          <cell r="A684">
            <v>1</v>
          </cell>
          <cell r="B684">
            <v>1</v>
          </cell>
          <cell r="C684">
            <v>903</v>
          </cell>
          <cell r="D684">
            <v>23</v>
          </cell>
          <cell r="E684" t="str">
            <v xml:space="preserve">    </v>
          </cell>
          <cell r="F684" t="str">
            <v xml:space="preserve">   </v>
          </cell>
          <cell r="G684">
            <v>1190323</v>
          </cell>
          <cell r="H684">
            <v>56.99</v>
          </cell>
          <cell r="I684">
            <v>0</v>
          </cell>
          <cell r="J684">
            <v>56.99</v>
          </cell>
          <cell r="K684">
            <v>0</v>
          </cell>
          <cell r="L684">
            <v>0</v>
          </cell>
        </row>
        <row r="685">
          <cell r="A685">
            <v>2</v>
          </cell>
          <cell r="B685">
            <v>1</v>
          </cell>
          <cell r="C685">
            <v>903</v>
          </cell>
          <cell r="D685">
            <v>23</v>
          </cell>
          <cell r="E685" t="str">
            <v xml:space="preserve">    </v>
          </cell>
          <cell r="F685" t="str">
            <v xml:space="preserve">   </v>
          </cell>
          <cell r="G685">
            <v>2190323</v>
          </cell>
          <cell r="H685">
            <v>56.99</v>
          </cell>
          <cell r="I685">
            <v>0</v>
          </cell>
          <cell r="J685">
            <v>56.99</v>
          </cell>
          <cell r="K685">
            <v>0</v>
          </cell>
          <cell r="L685">
            <v>0</v>
          </cell>
        </row>
        <row r="686">
          <cell r="A686">
            <v>1</v>
          </cell>
          <cell r="B686">
            <v>1</v>
          </cell>
          <cell r="C686">
            <v>903</v>
          </cell>
          <cell r="D686">
            <v>25</v>
          </cell>
          <cell r="E686" t="str">
            <v xml:space="preserve">    </v>
          </cell>
          <cell r="F686" t="str">
            <v xml:space="preserve">   </v>
          </cell>
          <cell r="G686">
            <v>1190325</v>
          </cell>
          <cell r="H686">
            <v>3389.93</v>
          </cell>
          <cell r="I686">
            <v>3053.16</v>
          </cell>
          <cell r="J686">
            <v>336.77</v>
          </cell>
          <cell r="K686">
            <v>0</v>
          </cell>
          <cell r="L686">
            <v>0</v>
          </cell>
        </row>
        <row r="687">
          <cell r="A687">
            <v>2</v>
          </cell>
          <cell r="B687">
            <v>1</v>
          </cell>
          <cell r="C687">
            <v>903</v>
          </cell>
          <cell r="D687">
            <v>25</v>
          </cell>
          <cell r="E687" t="str">
            <v xml:space="preserve">    </v>
          </cell>
          <cell r="F687" t="str">
            <v xml:space="preserve">   </v>
          </cell>
          <cell r="G687">
            <v>2190325</v>
          </cell>
          <cell r="H687">
            <v>52667.62</v>
          </cell>
          <cell r="I687">
            <v>49309.760000000002</v>
          </cell>
          <cell r="J687">
            <v>3357.86</v>
          </cell>
          <cell r="K687">
            <v>0</v>
          </cell>
          <cell r="L687">
            <v>0</v>
          </cell>
        </row>
        <row r="688">
          <cell r="A688">
            <v>1</v>
          </cell>
          <cell r="B688">
            <v>1</v>
          </cell>
          <cell r="C688">
            <v>903</v>
          </cell>
          <cell r="D688">
            <v>27</v>
          </cell>
          <cell r="E688" t="str">
            <v xml:space="preserve">    </v>
          </cell>
          <cell r="F688" t="str">
            <v xml:space="preserve">   </v>
          </cell>
          <cell r="G688">
            <v>1190327</v>
          </cell>
          <cell r="H688">
            <v>1344.53</v>
          </cell>
          <cell r="I688">
            <v>1344.53</v>
          </cell>
          <cell r="J688">
            <v>0</v>
          </cell>
          <cell r="K688">
            <v>0</v>
          </cell>
          <cell r="L688">
            <v>0</v>
          </cell>
        </row>
        <row r="689">
          <cell r="A689">
            <v>2</v>
          </cell>
          <cell r="B689">
            <v>1</v>
          </cell>
          <cell r="C689">
            <v>903</v>
          </cell>
          <cell r="D689">
            <v>27</v>
          </cell>
          <cell r="E689" t="str">
            <v xml:space="preserve">    </v>
          </cell>
          <cell r="F689" t="str">
            <v xml:space="preserve">   </v>
          </cell>
          <cell r="G689">
            <v>2190327</v>
          </cell>
          <cell r="H689">
            <v>16203.78</v>
          </cell>
          <cell r="I689">
            <v>16203.78</v>
          </cell>
          <cell r="J689">
            <v>0</v>
          </cell>
          <cell r="K689">
            <v>0</v>
          </cell>
          <cell r="L689">
            <v>0</v>
          </cell>
        </row>
        <row r="690">
          <cell r="A690">
            <v>1</v>
          </cell>
          <cell r="B690">
            <v>1</v>
          </cell>
          <cell r="C690">
            <v>903</v>
          </cell>
          <cell r="D690">
            <v>30</v>
          </cell>
          <cell r="E690" t="str">
            <v xml:space="preserve">    </v>
          </cell>
          <cell r="F690" t="str">
            <v xml:space="preserve">   </v>
          </cell>
          <cell r="G690">
            <v>1190330</v>
          </cell>
          <cell r="H690">
            <v>125271.58</v>
          </cell>
          <cell r="I690">
            <v>121154.31</v>
          </cell>
          <cell r="J690">
            <v>437.79</v>
          </cell>
          <cell r="K690">
            <v>3679.48</v>
          </cell>
          <cell r="L690">
            <v>0</v>
          </cell>
        </row>
        <row r="691">
          <cell r="A691">
            <v>2</v>
          </cell>
          <cell r="B691">
            <v>1</v>
          </cell>
          <cell r="C691">
            <v>903</v>
          </cell>
          <cell r="D691">
            <v>30</v>
          </cell>
          <cell r="E691" t="str">
            <v xml:space="preserve">    </v>
          </cell>
          <cell r="F691" t="str">
            <v xml:space="preserve">   </v>
          </cell>
          <cell r="G691">
            <v>2190330</v>
          </cell>
          <cell r="H691">
            <v>1331900</v>
          </cell>
          <cell r="I691">
            <v>1302957.73</v>
          </cell>
          <cell r="J691">
            <v>5206.71</v>
          </cell>
          <cell r="K691">
            <v>23735.56</v>
          </cell>
          <cell r="L691">
            <v>0</v>
          </cell>
        </row>
        <row r="692">
          <cell r="A692">
            <v>1</v>
          </cell>
          <cell r="B692">
            <v>1</v>
          </cell>
          <cell r="C692">
            <v>903</v>
          </cell>
          <cell r="D692">
            <v>35</v>
          </cell>
          <cell r="E692" t="str">
            <v xml:space="preserve">    </v>
          </cell>
          <cell r="F692" t="str">
            <v xml:space="preserve">   </v>
          </cell>
          <cell r="G692">
            <v>1190335</v>
          </cell>
          <cell r="H692">
            <v>1103.71</v>
          </cell>
          <cell r="I692">
            <v>1103.71</v>
          </cell>
          <cell r="J692">
            <v>0</v>
          </cell>
          <cell r="K692">
            <v>0</v>
          </cell>
          <cell r="L692">
            <v>0</v>
          </cell>
        </row>
        <row r="693">
          <cell r="A693">
            <v>2</v>
          </cell>
          <cell r="B693">
            <v>1</v>
          </cell>
          <cell r="C693">
            <v>903</v>
          </cell>
          <cell r="D693">
            <v>35</v>
          </cell>
          <cell r="E693" t="str">
            <v xml:space="preserve">    </v>
          </cell>
          <cell r="F693" t="str">
            <v xml:space="preserve">   </v>
          </cell>
          <cell r="G693">
            <v>2190335</v>
          </cell>
          <cell r="H693">
            <v>13971.13</v>
          </cell>
          <cell r="I693">
            <v>13971.13</v>
          </cell>
          <cell r="J693">
            <v>0</v>
          </cell>
          <cell r="K693">
            <v>0</v>
          </cell>
          <cell r="L693">
            <v>0</v>
          </cell>
        </row>
        <row r="694">
          <cell r="A694">
            <v>1</v>
          </cell>
          <cell r="B694">
            <v>1</v>
          </cell>
          <cell r="C694">
            <v>903</v>
          </cell>
          <cell r="D694">
            <v>39</v>
          </cell>
          <cell r="E694" t="str">
            <v xml:space="preserve">    </v>
          </cell>
          <cell r="F694" t="str">
            <v xml:space="preserve">   </v>
          </cell>
          <cell r="G694">
            <v>1190339</v>
          </cell>
          <cell r="H694">
            <v>-140.11000000000001</v>
          </cell>
          <cell r="I694">
            <v>-86.07</v>
          </cell>
          <cell r="J694">
            <v>-46.25</v>
          </cell>
          <cell r="K694">
            <v>-7.79</v>
          </cell>
          <cell r="L694">
            <v>0</v>
          </cell>
        </row>
        <row r="695">
          <cell r="A695">
            <v>2</v>
          </cell>
          <cell r="B695">
            <v>1</v>
          </cell>
          <cell r="C695">
            <v>903</v>
          </cell>
          <cell r="D695">
            <v>39</v>
          </cell>
          <cell r="E695" t="str">
            <v xml:space="preserve">    </v>
          </cell>
          <cell r="F695" t="str">
            <v xml:space="preserve">   </v>
          </cell>
          <cell r="G695">
            <v>2190339</v>
          </cell>
          <cell r="H695">
            <v>54.38</v>
          </cell>
          <cell r="I695">
            <v>300.79000000000002</v>
          </cell>
          <cell r="J695">
            <v>-202.33</v>
          </cell>
          <cell r="K695">
            <v>-44.08</v>
          </cell>
          <cell r="L695">
            <v>0</v>
          </cell>
        </row>
        <row r="696">
          <cell r="A696">
            <v>1</v>
          </cell>
          <cell r="B696">
            <v>1</v>
          </cell>
          <cell r="C696">
            <v>903</v>
          </cell>
          <cell r="D696">
            <v>40</v>
          </cell>
          <cell r="E696" t="str">
            <v xml:space="preserve">    </v>
          </cell>
          <cell r="F696" t="str">
            <v xml:space="preserve">   </v>
          </cell>
          <cell r="G696">
            <v>1190340</v>
          </cell>
          <cell r="H696">
            <v>5724.15</v>
          </cell>
          <cell r="I696">
            <v>0</v>
          </cell>
          <cell r="J696">
            <v>5724.15</v>
          </cell>
          <cell r="K696">
            <v>0</v>
          </cell>
          <cell r="L696">
            <v>0</v>
          </cell>
        </row>
        <row r="697">
          <cell r="A697">
            <v>2</v>
          </cell>
          <cell r="B697">
            <v>1</v>
          </cell>
          <cell r="C697">
            <v>903</v>
          </cell>
          <cell r="D697">
            <v>40</v>
          </cell>
          <cell r="E697" t="str">
            <v xml:space="preserve">    </v>
          </cell>
          <cell r="F697" t="str">
            <v xml:space="preserve">   </v>
          </cell>
          <cell r="G697">
            <v>2190340</v>
          </cell>
          <cell r="H697">
            <v>6883.03</v>
          </cell>
          <cell r="I697">
            <v>0</v>
          </cell>
          <cell r="J697">
            <v>6883.03</v>
          </cell>
          <cell r="K697">
            <v>0</v>
          </cell>
          <cell r="L697">
            <v>0</v>
          </cell>
        </row>
        <row r="698">
          <cell r="A698">
            <v>1</v>
          </cell>
          <cell r="B698">
            <v>1</v>
          </cell>
          <cell r="C698">
            <v>903</v>
          </cell>
          <cell r="D698">
            <v>92</v>
          </cell>
          <cell r="E698" t="str">
            <v xml:space="preserve">    </v>
          </cell>
          <cell r="F698" t="str">
            <v xml:space="preserve">   </v>
          </cell>
          <cell r="G698">
            <v>1190392</v>
          </cell>
          <cell r="H698">
            <v>2276.17</v>
          </cell>
          <cell r="I698">
            <v>2276.17</v>
          </cell>
          <cell r="J698">
            <v>0</v>
          </cell>
          <cell r="K698">
            <v>0</v>
          </cell>
          <cell r="L698">
            <v>0</v>
          </cell>
        </row>
        <row r="699">
          <cell r="A699">
            <v>2</v>
          </cell>
          <cell r="B699">
            <v>1</v>
          </cell>
          <cell r="C699">
            <v>903</v>
          </cell>
          <cell r="D699">
            <v>92</v>
          </cell>
          <cell r="E699" t="str">
            <v xml:space="preserve">    </v>
          </cell>
          <cell r="F699" t="str">
            <v xml:space="preserve">   </v>
          </cell>
          <cell r="G699">
            <v>2190392</v>
          </cell>
          <cell r="H699">
            <v>23662.07</v>
          </cell>
          <cell r="I699">
            <v>23662.07</v>
          </cell>
          <cell r="J699">
            <v>0</v>
          </cell>
          <cell r="K699">
            <v>0</v>
          </cell>
          <cell r="L699">
            <v>0</v>
          </cell>
        </row>
        <row r="700">
          <cell r="A700">
            <v>1</v>
          </cell>
          <cell r="B700">
            <v>1</v>
          </cell>
          <cell r="C700">
            <v>903</v>
          </cell>
          <cell r="D700">
            <v>93</v>
          </cell>
          <cell r="E700" t="str">
            <v xml:space="preserve">    </v>
          </cell>
          <cell r="F700" t="str">
            <v xml:space="preserve">   </v>
          </cell>
          <cell r="G700">
            <v>1190393</v>
          </cell>
          <cell r="H700">
            <v>14290.27</v>
          </cell>
          <cell r="I700">
            <v>14290.27</v>
          </cell>
          <cell r="J700">
            <v>0</v>
          </cell>
          <cell r="K700">
            <v>0</v>
          </cell>
          <cell r="L700">
            <v>0</v>
          </cell>
        </row>
        <row r="701">
          <cell r="A701">
            <v>2</v>
          </cell>
          <cell r="B701">
            <v>1</v>
          </cell>
          <cell r="C701">
            <v>903</v>
          </cell>
          <cell r="D701">
            <v>93</v>
          </cell>
          <cell r="E701" t="str">
            <v xml:space="preserve">    </v>
          </cell>
          <cell r="F701" t="str">
            <v xml:space="preserve">   </v>
          </cell>
          <cell r="G701">
            <v>2190393</v>
          </cell>
          <cell r="H701">
            <v>338354.38</v>
          </cell>
          <cell r="I701">
            <v>338354.38</v>
          </cell>
          <cell r="J701">
            <v>0</v>
          </cell>
          <cell r="K701">
            <v>0</v>
          </cell>
          <cell r="L701">
            <v>0</v>
          </cell>
        </row>
        <row r="702">
          <cell r="A702">
            <v>1</v>
          </cell>
          <cell r="B702">
            <v>1</v>
          </cell>
          <cell r="C702">
            <v>908</v>
          </cell>
          <cell r="D702">
            <v>0</v>
          </cell>
          <cell r="E702" t="str">
            <v xml:space="preserve">    </v>
          </cell>
          <cell r="F702" t="str">
            <v xml:space="preserve">   </v>
          </cell>
          <cell r="G702">
            <v>1190800</v>
          </cell>
          <cell r="H702">
            <v>15238.13</v>
          </cell>
          <cell r="I702">
            <v>8676.16</v>
          </cell>
          <cell r="J702">
            <v>2762.27</v>
          </cell>
          <cell r="K702">
            <v>3799.7</v>
          </cell>
          <cell r="L702">
            <v>0</v>
          </cell>
        </row>
        <row r="703">
          <cell r="A703">
            <v>2</v>
          </cell>
          <cell r="B703">
            <v>1</v>
          </cell>
          <cell r="C703">
            <v>908</v>
          </cell>
          <cell r="D703">
            <v>0</v>
          </cell>
          <cell r="E703" t="str">
            <v xml:space="preserve">    </v>
          </cell>
          <cell r="F703" t="str">
            <v xml:space="preserve">   </v>
          </cell>
          <cell r="G703">
            <v>2190800</v>
          </cell>
          <cell r="H703">
            <v>139273.64000000001</v>
          </cell>
          <cell r="I703">
            <v>60184.79</v>
          </cell>
          <cell r="J703">
            <v>40365.49</v>
          </cell>
          <cell r="K703">
            <v>38723.360000000001</v>
          </cell>
          <cell r="L703">
            <v>0</v>
          </cell>
        </row>
        <row r="704">
          <cell r="A704">
            <v>1</v>
          </cell>
          <cell r="B704">
            <v>1</v>
          </cell>
          <cell r="C704">
            <v>908</v>
          </cell>
          <cell r="D704">
            <v>10</v>
          </cell>
          <cell r="E704" t="str">
            <v xml:space="preserve">    </v>
          </cell>
          <cell r="F704" t="str">
            <v xml:space="preserve">   </v>
          </cell>
          <cell r="G704">
            <v>1190810</v>
          </cell>
          <cell r="H704">
            <v>4838.66</v>
          </cell>
          <cell r="I704">
            <v>4629.3599999999997</v>
          </cell>
          <cell r="J704">
            <v>0</v>
          </cell>
          <cell r="K704">
            <v>209.3</v>
          </cell>
          <cell r="L704">
            <v>0</v>
          </cell>
        </row>
        <row r="705">
          <cell r="A705">
            <v>2</v>
          </cell>
          <cell r="B705">
            <v>1</v>
          </cell>
          <cell r="C705">
            <v>908</v>
          </cell>
          <cell r="D705">
            <v>10</v>
          </cell>
          <cell r="E705" t="str">
            <v xml:space="preserve">    </v>
          </cell>
          <cell r="F705" t="str">
            <v xml:space="preserve">   </v>
          </cell>
          <cell r="G705">
            <v>2190810</v>
          </cell>
          <cell r="H705">
            <v>48412.41</v>
          </cell>
          <cell r="I705">
            <v>46684.91</v>
          </cell>
          <cell r="J705">
            <v>0</v>
          </cell>
          <cell r="K705">
            <v>1727.5</v>
          </cell>
          <cell r="L705">
            <v>0</v>
          </cell>
        </row>
        <row r="706">
          <cell r="A706">
            <v>1</v>
          </cell>
          <cell r="B706">
            <v>1</v>
          </cell>
          <cell r="C706">
            <v>908</v>
          </cell>
          <cell r="D706">
            <v>60</v>
          </cell>
          <cell r="E706" t="str">
            <v xml:space="preserve">    </v>
          </cell>
          <cell r="F706" t="str">
            <v xml:space="preserve">   </v>
          </cell>
          <cell r="G706">
            <v>1190860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>
            <v>2</v>
          </cell>
          <cell r="B707">
            <v>1</v>
          </cell>
          <cell r="C707">
            <v>908</v>
          </cell>
          <cell r="D707">
            <v>60</v>
          </cell>
          <cell r="E707" t="str">
            <v xml:space="preserve">    </v>
          </cell>
          <cell r="F707" t="str">
            <v xml:space="preserve">   </v>
          </cell>
          <cell r="G707">
            <v>2190860</v>
          </cell>
          <cell r="H707">
            <v>-50</v>
          </cell>
          <cell r="I707">
            <v>-50</v>
          </cell>
          <cell r="J707">
            <v>0</v>
          </cell>
          <cell r="K707">
            <v>0</v>
          </cell>
          <cell r="L707">
            <v>0</v>
          </cell>
        </row>
        <row r="708">
          <cell r="A708">
            <v>1</v>
          </cell>
          <cell r="B708">
            <v>1</v>
          </cell>
          <cell r="C708">
            <v>908</v>
          </cell>
          <cell r="D708">
            <v>75</v>
          </cell>
          <cell r="E708" t="str">
            <v xml:space="preserve">    </v>
          </cell>
          <cell r="F708" t="str">
            <v xml:space="preserve">   </v>
          </cell>
          <cell r="G708">
            <v>1190875</v>
          </cell>
          <cell r="H708">
            <v>4913.49</v>
          </cell>
          <cell r="I708">
            <v>0</v>
          </cell>
          <cell r="J708">
            <v>3576.16</v>
          </cell>
          <cell r="K708">
            <v>1337.33</v>
          </cell>
          <cell r="L708">
            <v>0</v>
          </cell>
        </row>
        <row r="709">
          <cell r="A709">
            <v>2</v>
          </cell>
          <cell r="B709">
            <v>1</v>
          </cell>
          <cell r="C709">
            <v>908</v>
          </cell>
          <cell r="D709">
            <v>75</v>
          </cell>
          <cell r="E709" t="str">
            <v xml:space="preserve">    </v>
          </cell>
          <cell r="F709" t="str">
            <v xml:space="preserve">   </v>
          </cell>
          <cell r="G709">
            <v>2190875</v>
          </cell>
          <cell r="H709">
            <v>58961.88</v>
          </cell>
          <cell r="I709">
            <v>0</v>
          </cell>
          <cell r="J709">
            <v>42913.919999999998</v>
          </cell>
          <cell r="K709">
            <v>16047.96</v>
          </cell>
          <cell r="L709">
            <v>0</v>
          </cell>
        </row>
        <row r="710">
          <cell r="A710">
            <v>1</v>
          </cell>
          <cell r="B710">
            <v>1</v>
          </cell>
          <cell r="C710">
            <v>908</v>
          </cell>
          <cell r="D710">
            <v>79</v>
          </cell>
          <cell r="E710" t="str">
            <v xml:space="preserve">    </v>
          </cell>
          <cell r="F710" t="str">
            <v xml:space="preserve">   </v>
          </cell>
          <cell r="G710">
            <v>1190879</v>
          </cell>
          <cell r="H710">
            <v>42314.35</v>
          </cell>
          <cell r="I710">
            <v>0</v>
          </cell>
          <cell r="J710">
            <v>32549.01</v>
          </cell>
          <cell r="K710">
            <v>9765.34</v>
          </cell>
          <cell r="L710">
            <v>0</v>
          </cell>
        </row>
        <row r="711">
          <cell r="A711">
            <v>2</v>
          </cell>
          <cell r="B711">
            <v>1</v>
          </cell>
          <cell r="C711">
            <v>908</v>
          </cell>
          <cell r="D711">
            <v>79</v>
          </cell>
          <cell r="E711" t="str">
            <v xml:space="preserve">    </v>
          </cell>
          <cell r="F711" t="str">
            <v xml:space="preserve">   </v>
          </cell>
          <cell r="G711">
            <v>2190879</v>
          </cell>
          <cell r="H711">
            <v>507772.2</v>
          </cell>
          <cell r="I711">
            <v>0</v>
          </cell>
          <cell r="J711">
            <v>390588.12</v>
          </cell>
          <cell r="K711">
            <v>117184.08</v>
          </cell>
          <cell r="L711">
            <v>0</v>
          </cell>
        </row>
        <row r="712">
          <cell r="A712">
            <v>1</v>
          </cell>
          <cell r="B712">
            <v>1</v>
          </cell>
          <cell r="C712">
            <v>999</v>
          </cell>
          <cell r="D712">
            <v>1</v>
          </cell>
          <cell r="E712" t="str">
            <v xml:space="preserve">    </v>
          </cell>
          <cell r="F712" t="str">
            <v xml:space="preserve">   </v>
          </cell>
          <cell r="G712">
            <v>1199901</v>
          </cell>
          <cell r="H712">
            <v>-627678</v>
          </cell>
          <cell r="I712">
            <v>-627678</v>
          </cell>
          <cell r="J712">
            <v>0</v>
          </cell>
          <cell r="K712">
            <v>0</v>
          </cell>
          <cell r="L712">
            <v>0</v>
          </cell>
        </row>
        <row r="713">
          <cell r="A713">
            <v>2</v>
          </cell>
          <cell r="B713">
            <v>1</v>
          </cell>
          <cell r="C713">
            <v>999</v>
          </cell>
          <cell r="D713">
            <v>1</v>
          </cell>
          <cell r="E713" t="str">
            <v xml:space="preserve">    </v>
          </cell>
          <cell r="F713" t="str">
            <v xml:space="preserve">   </v>
          </cell>
          <cell r="G713">
            <v>2199901</v>
          </cell>
          <cell r="H713">
            <v>-7187723</v>
          </cell>
          <cell r="I713">
            <v>-7187723</v>
          </cell>
          <cell r="J713">
            <v>0</v>
          </cell>
          <cell r="K713">
            <v>0</v>
          </cell>
          <cell r="L713">
            <v>0</v>
          </cell>
        </row>
        <row r="714">
          <cell r="A714">
            <v>1</v>
          </cell>
          <cell r="B714">
            <v>1</v>
          </cell>
          <cell r="C714">
            <v>999</v>
          </cell>
          <cell r="D714">
            <v>2</v>
          </cell>
          <cell r="E714" t="str">
            <v xml:space="preserve">    </v>
          </cell>
          <cell r="F714" t="str">
            <v xml:space="preserve">   </v>
          </cell>
          <cell r="G714">
            <v>1199902</v>
          </cell>
          <cell r="H714">
            <v>-64651</v>
          </cell>
          <cell r="I714">
            <v>-64651</v>
          </cell>
          <cell r="J714">
            <v>0</v>
          </cell>
          <cell r="K714">
            <v>0</v>
          </cell>
          <cell r="L714">
            <v>0</v>
          </cell>
        </row>
        <row r="715">
          <cell r="A715">
            <v>2</v>
          </cell>
          <cell r="B715">
            <v>1</v>
          </cell>
          <cell r="C715">
            <v>999</v>
          </cell>
          <cell r="D715">
            <v>2</v>
          </cell>
          <cell r="E715" t="str">
            <v xml:space="preserve">    </v>
          </cell>
          <cell r="F715" t="str">
            <v xml:space="preserve">   </v>
          </cell>
          <cell r="G715">
            <v>2199902</v>
          </cell>
          <cell r="H715">
            <v>-768924</v>
          </cell>
          <cell r="I715">
            <v>-768924</v>
          </cell>
          <cell r="J715">
            <v>0</v>
          </cell>
          <cell r="K715">
            <v>0</v>
          </cell>
          <cell r="L715">
            <v>0</v>
          </cell>
        </row>
        <row r="716">
          <cell r="A716">
            <v>1</v>
          </cell>
          <cell r="B716">
            <v>1</v>
          </cell>
          <cell r="C716">
            <v>999</v>
          </cell>
          <cell r="D716">
            <v>3</v>
          </cell>
          <cell r="E716" t="str">
            <v xml:space="preserve">    </v>
          </cell>
          <cell r="F716" t="str">
            <v xml:space="preserve">   </v>
          </cell>
          <cell r="G716">
            <v>1199903</v>
          </cell>
          <cell r="H716">
            <v>-664</v>
          </cell>
          <cell r="I716">
            <v>-664</v>
          </cell>
          <cell r="J716">
            <v>0</v>
          </cell>
          <cell r="K716">
            <v>0</v>
          </cell>
          <cell r="L716">
            <v>0</v>
          </cell>
        </row>
        <row r="717">
          <cell r="A717">
            <v>2</v>
          </cell>
          <cell r="B717">
            <v>1</v>
          </cell>
          <cell r="C717">
            <v>999</v>
          </cell>
          <cell r="D717">
            <v>3</v>
          </cell>
          <cell r="E717" t="str">
            <v xml:space="preserve">    </v>
          </cell>
          <cell r="F717" t="str">
            <v xml:space="preserve">   </v>
          </cell>
          <cell r="G717">
            <v>2199903</v>
          </cell>
          <cell r="H717">
            <v>-12270</v>
          </cell>
          <cell r="I717">
            <v>-12270</v>
          </cell>
          <cell r="J717">
            <v>0</v>
          </cell>
          <cell r="K717">
            <v>0</v>
          </cell>
          <cell r="L717">
            <v>0</v>
          </cell>
        </row>
        <row r="718">
          <cell r="A718">
            <v>1</v>
          </cell>
          <cell r="B718">
            <v>1</v>
          </cell>
          <cell r="C718">
            <v>999</v>
          </cell>
          <cell r="D718">
            <v>5</v>
          </cell>
          <cell r="E718" t="str">
            <v xml:space="preserve">    </v>
          </cell>
          <cell r="F718" t="str">
            <v xml:space="preserve">   </v>
          </cell>
          <cell r="G718">
            <v>1199905</v>
          </cell>
          <cell r="H718">
            <v>-4913</v>
          </cell>
          <cell r="I718">
            <v>-4913</v>
          </cell>
          <cell r="J718">
            <v>0</v>
          </cell>
          <cell r="K718">
            <v>0</v>
          </cell>
          <cell r="L718">
            <v>0</v>
          </cell>
        </row>
        <row r="719">
          <cell r="A719">
            <v>2</v>
          </cell>
          <cell r="B719">
            <v>1</v>
          </cell>
          <cell r="C719">
            <v>999</v>
          </cell>
          <cell r="D719">
            <v>5</v>
          </cell>
          <cell r="E719" t="str">
            <v xml:space="preserve">    </v>
          </cell>
          <cell r="F719" t="str">
            <v xml:space="preserve">   </v>
          </cell>
          <cell r="G719">
            <v>2199905</v>
          </cell>
          <cell r="H719">
            <v>-58956</v>
          </cell>
          <cell r="I719">
            <v>-58956</v>
          </cell>
          <cell r="J719">
            <v>0</v>
          </cell>
          <cell r="K719">
            <v>0</v>
          </cell>
          <cell r="L719">
            <v>0</v>
          </cell>
        </row>
        <row r="720">
          <cell r="A720">
            <v>1</v>
          </cell>
          <cell r="B720">
            <v>1</v>
          </cell>
          <cell r="C720">
            <v>999</v>
          </cell>
          <cell r="D720">
            <v>6</v>
          </cell>
          <cell r="E720" t="str">
            <v xml:space="preserve">    </v>
          </cell>
          <cell r="F720" t="str">
            <v xml:space="preserve">   </v>
          </cell>
          <cell r="G720">
            <v>1199906</v>
          </cell>
          <cell r="H720">
            <v>-558144</v>
          </cell>
          <cell r="I720">
            <v>0</v>
          </cell>
          <cell r="J720">
            <v>-558144</v>
          </cell>
          <cell r="K720">
            <v>0</v>
          </cell>
          <cell r="L720">
            <v>0</v>
          </cell>
        </row>
        <row r="721">
          <cell r="A721">
            <v>2</v>
          </cell>
          <cell r="B721">
            <v>1</v>
          </cell>
          <cell r="C721">
            <v>999</v>
          </cell>
          <cell r="D721">
            <v>6</v>
          </cell>
          <cell r="E721" t="str">
            <v xml:space="preserve">    </v>
          </cell>
          <cell r="F721" t="str">
            <v xml:space="preserve">   </v>
          </cell>
          <cell r="G721">
            <v>2199906</v>
          </cell>
          <cell r="H721">
            <v>2363507</v>
          </cell>
          <cell r="I721">
            <v>0</v>
          </cell>
          <cell r="J721">
            <v>2363507</v>
          </cell>
          <cell r="K721">
            <v>0</v>
          </cell>
          <cell r="L721">
            <v>0</v>
          </cell>
        </row>
        <row r="722">
          <cell r="A722">
            <v>1</v>
          </cell>
          <cell r="B722">
            <v>1</v>
          </cell>
          <cell r="C722">
            <v>999</v>
          </cell>
          <cell r="D722">
            <v>7</v>
          </cell>
          <cell r="E722" t="str">
            <v xml:space="preserve">    </v>
          </cell>
          <cell r="F722" t="str">
            <v xml:space="preserve">   </v>
          </cell>
          <cell r="G722">
            <v>1199907</v>
          </cell>
          <cell r="H722">
            <v>-420636</v>
          </cell>
          <cell r="I722">
            <v>0</v>
          </cell>
          <cell r="J722">
            <v>0</v>
          </cell>
          <cell r="K722">
            <v>-420636</v>
          </cell>
          <cell r="L722">
            <v>0</v>
          </cell>
        </row>
        <row r="723">
          <cell r="A723">
            <v>2</v>
          </cell>
          <cell r="B723">
            <v>1</v>
          </cell>
          <cell r="C723">
            <v>999</v>
          </cell>
          <cell r="D723">
            <v>7</v>
          </cell>
          <cell r="E723" t="str">
            <v xml:space="preserve">    </v>
          </cell>
          <cell r="F723" t="str">
            <v xml:space="preserve">   </v>
          </cell>
          <cell r="G723">
            <v>2199907</v>
          </cell>
          <cell r="H723">
            <v>557342</v>
          </cell>
          <cell r="I723">
            <v>0</v>
          </cell>
          <cell r="J723">
            <v>0</v>
          </cell>
          <cell r="K723">
            <v>557342</v>
          </cell>
          <cell r="L723">
            <v>0</v>
          </cell>
        </row>
        <row r="724">
          <cell r="A724">
            <v>1</v>
          </cell>
          <cell r="B724">
            <v>1</v>
          </cell>
          <cell r="C724">
            <v>999</v>
          </cell>
          <cell r="D724">
            <v>11</v>
          </cell>
          <cell r="E724" t="str">
            <v xml:space="preserve">    </v>
          </cell>
          <cell r="F724" t="str">
            <v xml:space="preserve">   </v>
          </cell>
          <cell r="G724">
            <v>1199911</v>
          </cell>
          <cell r="H724">
            <v>-42314</v>
          </cell>
          <cell r="I724">
            <v>-42314</v>
          </cell>
          <cell r="J724">
            <v>0</v>
          </cell>
          <cell r="K724">
            <v>0</v>
          </cell>
          <cell r="L724">
            <v>0</v>
          </cell>
        </row>
        <row r="725">
          <cell r="A725">
            <v>2</v>
          </cell>
          <cell r="B725">
            <v>1</v>
          </cell>
          <cell r="C725">
            <v>999</v>
          </cell>
          <cell r="D725">
            <v>11</v>
          </cell>
          <cell r="E725" t="str">
            <v xml:space="preserve">    </v>
          </cell>
          <cell r="F725" t="str">
            <v xml:space="preserve">   </v>
          </cell>
          <cell r="G725">
            <v>2199911</v>
          </cell>
          <cell r="H725">
            <v>-507768</v>
          </cell>
          <cell r="I725">
            <v>-507768</v>
          </cell>
          <cell r="J725">
            <v>0</v>
          </cell>
          <cell r="K725">
            <v>0</v>
          </cell>
          <cell r="L725">
            <v>0</v>
          </cell>
        </row>
        <row r="726">
          <cell r="A726">
            <v>1</v>
          </cell>
          <cell r="B726">
            <v>1</v>
          </cell>
          <cell r="C726">
            <v>999</v>
          </cell>
          <cell r="D726">
            <v>19</v>
          </cell>
          <cell r="E726" t="str">
            <v xml:space="preserve">    </v>
          </cell>
          <cell r="F726" t="str">
            <v xml:space="preserve">   </v>
          </cell>
          <cell r="G726">
            <v>1199919</v>
          </cell>
          <cell r="H726">
            <v>-25098</v>
          </cell>
          <cell r="I726">
            <v>-25098</v>
          </cell>
          <cell r="J726">
            <v>0</v>
          </cell>
          <cell r="K726">
            <v>0</v>
          </cell>
          <cell r="L726">
            <v>0</v>
          </cell>
        </row>
        <row r="727">
          <cell r="A727">
            <v>2</v>
          </cell>
          <cell r="B727">
            <v>1</v>
          </cell>
          <cell r="C727">
            <v>999</v>
          </cell>
          <cell r="D727">
            <v>19</v>
          </cell>
          <cell r="E727" t="str">
            <v xml:space="preserve">    </v>
          </cell>
          <cell r="F727" t="str">
            <v xml:space="preserve">   </v>
          </cell>
          <cell r="G727">
            <v>2199919</v>
          </cell>
          <cell r="H727">
            <v>-269969</v>
          </cell>
          <cell r="I727">
            <v>-269969</v>
          </cell>
          <cell r="J727">
            <v>0</v>
          </cell>
          <cell r="K727">
            <v>0</v>
          </cell>
          <cell r="L727">
            <v>0</v>
          </cell>
        </row>
        <row r="728">
          <cell r="A728">
            <v>1</v>
          </cell>
          <cell r="B728">
            <v>1</v>
          </cell>
          <cell r="C728">
            <v>999</v>
          </cell>
          <cell r="D728">
            <v>34</v>
          </cell>
          <cell r="E728" t="str">
            <v xml:space="preserve">    </v>
          </cell>
          <cell r="F728" t="str">
            <v xml:space="preserve">   </v>
          </cell>
          <cell r="G728">
            <v>1199934</v>
          </cell>
          <cell r="H728">
            <v>-2084</v>
          </cell>
          <cell r="I728">
            <v>0</v>
          </cell>
          <cell r="J728">
            <v>-2084</v>
          </cell>
          <cell r="K728">
            <v>0</v>
          </cell>
          <cell r="L728">
            <v>0</v>
          </cell>
        </row>
        <row r="729">
          <cell r="A729">
            <v>2</v>
          </cell>
          <cell r="B729">
            <v>1</v>
          </cell>
          <cell r="C729">
            <v>999</v>
          </cell>
          <cell r="D729">
            <v>34</v>
          </cell>
          <cell r="E729" t="str">
            <v xml:space="preserve">    </v>
          </cell>
          <cell r="F729" t="str">
            <v xml:space="preserve">   </v>
          </cell>
          <cell r="G729">
            <v>2199934</v>
          </cell>
          <cell r="H729">
            <v>-25008</v>
          </cell>
          <cell r="I729">
            <v>0</v>
          </cell>
          <cell r="J729">
            <v>-25008</v>
          </cell>
          <cell r="K729">
            <v>0</v>
          </cell>
          <cell r="L729">
            <v>0</v>
          </cell>
        </row>
        <row r="730">
          <cell r="A730">
            <v>1</v>
          </cell>
          <cell r="B730">
            <v>1</v>
          </cell>
          <cell r="C730">
            <v>999</v>
          </cell>
          <cell r="D730">
            <v>52</v>
          </cell>
          <cell r="E730" t="str">
            <v xml:space="preserve">    </v>
          </cell>
          <cell r="F730" t="str">
            <v xml:space="preserve">   </v>
          </cell>
          <cell r="G730">
            <v>1199952</v>
          </cell>
          <cell r="H730">
            <v>34</v>
          </cell>
          <cell r="I730">
            <v>34</v>
          </cell>
          <cell r="J730">
            <v>0</v>
          </cell>
          <cell r="K730">
            <v>0</v>
          </cell>
          <cell r="L730">
            <v>0</v>
          </cell>
        </row>
        <row r="731">
          <cell r="A731">
            <v>2</v>
          </cell>
          <cell r="B731">
            <v>1</v>
          </cell>
          <cell r="C731">
            <v>999</v>
          </cell>
          <cell r="D731">
            <v>52</v>
          </cell>
          <cell r="E731" t="str">
            <v xml:space="preserve">    </v>
          </cell>
          <cell r="F731" t="str">
            <v xml:space="preserve">   </v>
          </cell>
          <cell r="G731">
            <v>2199952</v>
          </cell>
          <cell r="H731">
            <v>189356</v>
          </cell>
          <cell r="I731">
            <v>189356</v>
          </cell>
          <cell r="J731">
            <v>0</v>
          </cell>
          <cell r="K731">
            <v>0</v>
          </cell>
          <cell r="L731">
            <v>0</v>
          </cell>
        </row>
        <row r="732">
          <cell r="A732">
            <v>1</v>
          </cell>
          <cell r="B732">
            <v>1</v>
          </cell>
          <cell r="C732">
            <v>999</v>
          </cell>
          <cell r="D732">
            <v>59</v>
          </cell>
          <cell r="E732" t="str">
            <v xml:space="preserve">    </v>
          </cell>
          <cell r="F732" t="str">
            <v xml:space="preserve">   </v>
          </cell>
          <cell r="G732">
            <v>1199959</v>
          </cell>
          <cell r="H732">
            <v>7781</v>
          </cell>
          <cell r="I732">
            <v>7781</v>
          </cell>
          <cell r="J732">
            <v>0</v>
          </cell>
          <cell r="K732">
            <v>0</v>
          </cell>
          <cell r="L732">
            <v>0</v>
          </cell>
        </row>
        <row r="733">
          <cell r="A733">
            <v>2</v>
          </cell>
          <cell r="B733">
            <v>1</v>
          </cell>
          <cell r="C733">
            <v>999</v>
          </cell>
          <cell r="D733">
            <v>59</v>
          </cell>
          <cell r="E733" t="str">
            <v xml:space="preserve">    </v>
          </cell>
          <cell r="F733" t="str">
            <v xml:space="preserve">   </v>
          </cell>
          <cell r="G733">
            <v>2199959</v>
          </cell>
          <cell r="H733">
            <v>102940</v>
          </cell>
          <cell r="I733">
            <v>102940</v>
          </cell>
          <cell r="J733">
            <v>0</v>
          </cell>
          <cell r="K733">
            <v>0</v>
          </cell>
          <cell r="L733">
            <v>0</v>
          </cell>
        </row>
        <row r="734">
          <cell r="A734">
            <v>1</v>
          </cell>
          <cell r="B734">
            <v>1</v>
          </cell>
          <cell r="C734">
            <v>999</v>
          </cell>
          <cell r="D734">
            <v>60</v>
          </cell>
          <cell r="E734" t="str">
            <v xml:space="preserve">    </v>
          </cell>
          <cell r="F734" t="str">
            <v xml:space="preserve">   </v>
          </cell>
          <cell r="G734">
            <v>1199960</v>
          </cell>
          <cell r="H734">
            <v>1252939</v>
          </cell>
          <cell r="I734">
            <v>1252939</v>
          </cell>
          <cell r="J734">
            <v>0</v>
          </cell>
          <cell r="K734">
            <v>0</v>
          </cell>
          <cell r="L734">
            <v>0</v>
          </cell>
        </row>
        <row r="735">
          <cell r="A735">
            <v>2</v>
          </cell>
          <cell r="B735">
            <v>1</v>
          </cell>
          <cell r="C735">
            <v>999</v>
          </cell>
          <cell r="D735">
            <v>60</v>
          </cell>
          <cell r="E735" t="str">
            <v xml:space="preserve">    </v>
          </cell>
          <cell r="F735" t="str">
            <v xml:space="preserve">   </v>
          </cell>
          <cell r="G735">
            <v>2199960</v>
          </cell>
          <cell r="H735">
            <v>13016997</v>
          </cell>
          <cell r="I735">
            <v>13016997</v>
          </cell>
          <cell r="J735">
            <v>0</v>
          </cell>
          <cell r="K735">
            <v>0</v>
          </cell>
          <cell r="L735">
            <v>0</v>
          </cell>
        </row>
        <row r="736">
          <cell r="A736">
            <v>1</v>
          </cell>
          <cell r="B736">
            <v>1</v>
          </cell>
          <cell r="C736">
            <v>999</v>
          </cell>
          <cell r="D736">
            <v>70</v>
          </cell>
          <cell r="E736" t="str">
            <v xml:space="preserve">    </v>
          </cell>
          <cell r="F736" t="str">
            <v xml:space="preserve">   </v>
          </cell>
          <cell r="G736">
            <v>1199970</v>
          </cell>
          <cell r="H736">
            <v>742931.03</v>
          </cell>
          <cell r="I736">
            <v>742931.03</v>
          </cell>
          <cell r="J736">
            <v>0</v>
          </cell>
          <cell r="K736">
            <v>0</v>
          </cell>
          <cell r="L736">
            <v>0</v>
          </cell>
        </row>
        <row r="737">
          <cell r="A737">
            <v>2</v>
          </cell>
          <cell r="B737">
            <v>1</v>
          </cell>
          <cell r="C737">
            <v>999</v>
          </cell>
          <cell r="D737">
            <v>70</v>
          </cell>
          <cell r="E737" t="str">
            <v xml:space="preserve">    </v>
          </cell>
          <cell r="F737" t="str">
            <v xml:space="preserve">   </v>
          </cell>
          <cell r="G737">
            <v>2199970</v>
          </cell>
          <cell r="H737">
            <v>8487635.7899999991</v>
          </cell>
          <cell r="I737">
            <v>8487635.7899999991</v>
          </cell>
          <cell r="J737">
            <v>0</v>
          </cell>
          <cell r="K737">
            <v>0</v>
          </cell>
          <cell r="L737">
            <v>0</v>
          </cell>
        </row>
        <row r="738">
          <cell r="A738">
            <v>1</v>
          </cell>
          <cell r="B738">
            <v>1</v>
          </cell>
          <cell r="C738">
            <v>999</v>
          </cell>
          <cell r="D738">
            <v>72</v>
          </cell>
          <cell r="E738" t="str">
            <v xml:space="preserve">    </v>
          </cell>
          <cell r="F738" t="str">
            <v xml:space="preserve">   </v>
          </cell>
          <cell r="G738">
            <v>1199972</v>
          </cell>
          <cell r="H738">
            <v>85894</v>
          </cell>
          <cell r="I738">
            <v>85894</v>
          </cell>
          <cell r="J738">
            <v>0</v>
          </cell>
          <cell r="K738">
            <v>0</v>
          </cell>
          <cell r="L738">
            <v>0</v>
          </cell>
        </row>
        <row r="739">
          <cell r="A739">
            <v>2</v>
          </cell>
          <cell r="B739">
            <v>1</v>
          </cell>
          <cell r="C739">
            <v>999</v>
          </cell>
          <cell r="D739">
            <v>72</v>
          </cell>
          <cell r="E739" t="str">
            <v xml:space="preserve">    </v>
          </cell>
          <cell r="F739" t="str">
            <v xml:space="preserve">   </v>
          </cell>
          <cell r="G739">
            <v>2199972</v>
          </cell>
          <cell r="H739">
            <v>1030728</v>
          </cell>
          <cell r="I739">
            <v>1030728</v>
          </cell>
          <cell r="J739">
            <v>0</v>
          </cell>
          <cell r="K739">
            <v>0</v>
          </cell>
          <cell r="L739">
            <v>0</v>
          </cell>
        </row>
        <row r="740">
          <cell r="A740">
            <v>1</v>
          </cell>
          <cell r="B740">
            <v>1</v>
          </cell>
          <cell r="C740">
            <v>999</v>
          </cell>
          <cell r="D740">
            <v>75</v>
          </cell>
          <cell r="E740" t="str">
            <v xml:space="preserve">    </v>
          </cell>
          <cell r="F740" t="str">
            <v xml:space="preserve">   </v>
          </cell>
          <cell r="G740">
            <v>1199975</v>
          </cell>
          <cell r="H740">
            <v>5447</v>
          </cell>
          <cell r="I740">
            <v>5447</v>
          </cell>
          <cell r="J740">
            <v>0</v>
          </cell>
          <cell r="K740">
            <v>0</v>
          </cell>
          <cell r="L740">
            <v>0</v>
          </cell>
        </row>
        <row r="741">
          <cell r="A741">
            <v>2</v>
          </cell>
          <cell r="B741">
            <v>1</v>
          </cell>
          <cell r="C741">
            <v>999</v>
          </cell>
          <cell r="D741">
            <v>75</v>
          </cell>
          <cell r="E741" t="str">
            <v xml:space="preserve">    </v>
          </cell>
          <cell r="F741" t="str">
            <v xml:space="preserve">   </v>
          </cell>
          <cell r="G741">
            <v>2199975</v>
          </cell>
          <cell r="H741">
            <v>65364</v>
          </cell>
          <cell r="I741">
            <v>65364</v>
          </cell>
          <cell r="J741">
            <v>0</v>
          </cell>
          <cell r="K741">
            <v>0</v>
          </cell>
          <cell r="L741">
            <v>0</v>
          </cell>
        </row>
        <row r="742">
          <cell r="A742">
            <v>1</v>
          </cell>
          <cell r="B742">
            <v>1</v>
          </cell>
          <cell r="C742">
            <v>999</v>
          </cell>
          <cell r="D742">
            <v>91</v>
          </cell>
          <cell r="E742" t="str">
            <v xml:space="preserve">    </v>
          </cell>
          <cell r="F742" t="str">
            <v xml:space="preserve">   </v>
          </cell>
          <cell r="G742">
            <v>1199991</v>
          </cell>
          <cell r="H742">
            <v>-145057</v>
          </cell>
          <cell r="I742">
            <v>-145057</v>
          </cell>
          <cell r="J742">
            <v>0</v>
          </cell>
          <cell r="K742">
            <v>0</v>
          </cell>
          <cell r="L742">
            <v>0</v>
          </cell>
        </row>
        <row r="743">
          <cell r="A743">
            <v>2</v>
          </cell>
          <cell r="B743">
            <v>1</v>
          </cell>
          <cell r="C743">
            <v>999</v>
          </cell>
          <cell r="D743">
            <v>91</v>
          </cell>
          <cell r="E743" t="str">
            <v xml:space="preserve">    </v>
          </cell>
          <cell r="F743" t="str">
            <v xml:space="preserve">   </v>
          </cell>
          <cell r="G743">
            <v>2199991</v>
          </cell>
          <cell r="H743">
            <v>-2793002</v>
          </cell>
          <cell r="I743">
            <v>-2793002</v>
          </cell>
          <cell r="J743">
            <v>0</v>
          </cell>
          <cell r="K743">
            <v>0</v>
          </cell>
          <cell r="L743">
            <v>0</v>
          </cell>
        </row>
        <row r="744">
          <cell r="A744">
            <v>1</v>
          </cell>
          <cell r="B744">
            <v>1</v>
          </cell>
          <cell r="C744">
            <v>999</v>
          </cell>
          <cell r="D744">
            <v>95</v>
          </cell>
          <cell r="E744" t="str">
            <v xml:space="preserve">    </v>
          </cell>
          <cell r="F744" t="str">
            <v xml:space="preserve">   </v>
          </cell>
          <cell r="G744">
            <v>1199995</v>
          </cell>
          <cell r="H744">
            <v>320168</v>
          </cell>
          <cell r="I744">
            <v>320168</v>
          </cell>
          <cell r="J744">
            <v>0</v>
          </cell>
          <cell r="K744">
            <v>0</v>
          </cell>
          <cell r="L744">
            <v>0</v>
          </cell>
        </row>
        <row r="745">
          <cell r="A745">
            <v>2</v>
          </cell>
          <cell r="B745">
            <v>1</v>
          </cell>
          <cell r="C745">
            <v>999</v>
          </cell>
          <cell r="D745">
            <v>95</v>
          </cell>
          <cell r="E745" t="str">
            <v xml:space="preserve">    </v>
          </cell>
          <cell r="F745" t="str">
            <v xml:space="preserve">   </v>
          </cell>
          <cell r="G745">
            <v>2199995</v>
          </cell>
          <cell r="H745">
            <v>871653</v>
          </cell>
          <cell r="I745">
            <v>871653</v>
          </cell>
          <cell r="J745">
            <v>0</v>
          </cell>
          <cell r="K745">
            <v>0</v>
          </cell>
          <cell r="L745">
            <v>0</v>
          </cell>
        </row>
        <row r="746">
          <cell r="A746">
            <v>1</v>
          </cell>
          <cell r="B746">
            <v>2</v>
          </cell>
          <cell r="C746">
            <v>403</v>
          </cell>
          <cell r="D746">
            <v>20</v>
          </cell>
          <cell r="E746" t="str">
            <v xml:space="preserve">    </v>
          </cell>
          <cell r="F746" t="str">
            <v xml:space="preserve">   </v>
          </cell>
          <cell r="G746">
            <v>1240320</v>
          </cell>
          <cell r="H746">
            <v>351</v>
          </cell>
          <cell r="I746">
            <v>0</v>
          </cell>
          <cell r="J746">
            <v>351</v>
          </cell>
          <cell r="K746">
            <v>0</v>
          </cell>
          <cell r="L746">
            <v>0</v>
          </cell>
        </row>
        <row r="747">
          <cell r="A747">
            <v>2</v>
          </cell>
          <cell r="B747">
            <v>2</v>
          </cell>
          <cell r="C747">
            <v>403</v>
          </cell>
          <cell r="D747">
            <v>20</v>
          </cell>
          <cell r="E747" t="str">
            <v xml:space="preserve">    </v>
          </cell>
          <cell r="F747" t="str">
            <v xml:space="preserve">   </v>
          </cell>
          <cell r="G747">
            <v>2240320</v>
          </cell>
          <cell r="H747">
            <v>4232</v>
          </cell>
          <cell r="I747">
            <v>0</v>
          </cell>
          <cell r="J747">
            <v>4232</v>
          </cell>
          <cell r="K747">
            <v>0</v>
          </cell>
          <cell r="L747">
            <v>0</v>
          </cell>
        </row>
        <row r="748">
          <cell r="A748">
            <v>1</v>
          </cell>
          <cell r="B748">
            <v>2</v>
          </cell>
          <cell r="C748">
            <v>403</v>
          </cell>
          <cell r="D748">
            <v>40</v>
          </cell>
          <cell r="E748" t="str">
            <v xml:space="preserve">    </v>
          </cell>
          <cell r="F748" t="str">
            <v xml:space="preserve">   </v>
          </cell>
          <cell r="G748">
            <v>1240340</v>
          </cell>
          <cell r="H748">
            <v>7476</v>
          </cell>
          <cell r="I748">
            <v>0</v>
          </cell>
          <cell r="J748">
            <v>7476</v>
          </cell>
          <cell r="K748">
            <v>0</v>
          </cell>
          <cell r="L748">
            <v>0</v>
          </cell>
        </row>
        <row r="749">
          <cell r="A749">
            <v>2</v>
          </cell>
          <cell r="B749">
            <v>2</v>
          </cell>
          <cell r="C749">
            <v>403</v>
          </cell>
          <cell r="D749">
            <v>40</v>
          </cell>
          <cell r="E749" t="str">
            <v xml:space="preserve">    </v>
          </cell>
          <cell r="F749" t="str">
            <v xml:space="preserve">   </v>
          </cell>
          <cell r="G749">
            <v>2240340</v>
          </cell>
          <cell r="H749">
            <v>77842</v>
          </cell>
          <cell r="I749">
            <v>0</v>
          </cell>
          <cell r="J749">
            <v>77842</v>
          </cell>
          <cell r="K749">
            <v>0</v>
          </cell>
          <cell r="L749">
            <v>0</v>
          </cell>
        </row>
        <row r="750">
          <cell r="A750">
            <v>1</v>
          </cell>
          <cell r="B750">
            <v>2</v>
          </cell>
          <cell r="C750">
            <v>403</v>
          </cell>
          <cell r="D750">
            <v>50</v>
          </cell>
          <cell r="E750" t="str">
            <v xml:space="preserve">    </v>
          </cell>
          <cell r="F750" t="str">
            <v xml:space="preserve">   </v>
          </cell>
          <cell r="G750">
            <v>1240350</v>
          </cell>
          <cell r="H750">
            <v>388952</v>
          </cell>
          <cell r="I750">
            <v>0</v>
          </cell>
          <cell r="J750">
            <v>338126</v>
          </cell>
          <cell r="K750">
            <v>50826</v>
          </cell>
          <cell r="L750">
            <v>0</v>
          </cell>
        </row>
        <row r="751">
          <cell r="A751">
            <v>2</v>
          </cell>
          <cell r="B751">
            <v>2</v>
          </cell>
          <cell r="C751">
            <v>403</v>
          </cell>
          <cell r="D751">
            <v>50</v>
          </cell>
          <cell r="E751" t="str">
            <v xml:space="preserve">    </v>
          </cell>
          <cell r="F751" t="str">
            <v xml:space="preserve">   </v>
          </cell>
          <cell r="G751">
            <v>2240350</v>
          </cell>
          <cell r="H751">
            <v>4445468</v>
          </cell>
          <cell r="I751">
            <v>0</v>
          </cell>
          <cell r="J751">
            <v>3799565</v>
          </cell>
          <cell r="K751">
            <v>645903</v>
          </cell>
          <cell r="L751">
            <v>0</v>
          </cell>
        </row>
        <row r="752">
          <cell r="A752">
            <v>1</v>
          </cell>
          <cell r="B752">
            <v>2</v>
          </cell>
          <cell r="C752">
            <v>403</v>
          </cell>
          <cell r="D752">
            <v>60</v>
          </cell>
          <cell r="E752" t="str">
            <v xml:space="preserve">    </v>
          </cell>
          <cell r="F752" t="str">
            <v xml:space="preserve">   </v>
          </cell>
          <cell r="G752">
            <v>1240360</v>
          </cell>
          <cell r="H752">
            <v>26894.59</v>
          </cell>
          <cell r="I752">
            <v>22847.59</v>
          </cell>
          <cell r="J752">
            <v>2861</v>
          </cell>
          <cell r="K752">
            <v>1186</v>
          </cell>
          <cell r="L752">
            <v>0</v>
          </cell>
        </row>
        <row r="753">
          <cell r="A753">
            <v>2</v>
          </cell>
          <cell r="B753">
            <v>2</v>
          </cell>
          <cell r="C753">
            <v>403</v>
          </cell>
          <cell r="D753">
            <v>60</v>
          </cell>
          <cell r="E753" t="str">
            <v xml:space="preserve">    </v>
          </cell>
          <cell r="F753" t="str">
            <v xml:space="preserve">   </v>
          </cell>
          <cell r="G753">
            <v>2240360</v>
          </cell>
          <cell r="H753">
            <v>338324.32</v>
          </cell>
          <cell r="I753">
            <v>285488.32</v>
          </cell>
          <cell r="J753">
            <v>35126</v>
          </cell>
          <cell r="K753">
            <v>17710</v>
          </cell>
          <cell r="L753">
            <v>0</v>
          </cell>
        </row>
        <row r="754">
          <cell r="A754">
            <v>1</v>
          </cell>
          <cell r="B754">
            <v>2</v>
          </cell>
          <cell r="C754">
            <v>404</v>
          </cell>
          <cell r="D754">
            <v>30</v>
          </cell>
          <cell r="E754" t="str">
            <v xml:space="preserve">    </v>
          </cell>
          <cell r="F754" t="str">
            <v xml:space="preserve">   </v>
          </cell>
          <cell r="G754">
            <v>1240430</v>
          </cell>
          <cell r="H754">
            <v>-2417.2600000000002</v>
          </cell>
          <cell r="I754">
            <v>-2417.2600000000002</v>
          </cell>
          <cell r="J754">
            <v>0</v>
          </cell>
          <cell r="K754">
            <v>0</v>
          </cell>
          <cell r="L754">
            <v>0</v>
          </cell>
        </row>
        <row r="755">
          <cell r="A755">
            <v>2</v>
          </cell>
          <cell r="B755">
            <v>2</v>
          </cell>
          <cell r="C755">
            <v>404</v>
          </cell>
          <cell r="D755">
            <v>30</v>
          </cell>
          <cell r="E755" t="str">
            <v xml:space="preserve">    </v>
          </cell>
          <cell r="F755" t="str">
            <v xml:space="preserve">   </v>
          </cell>
          <cell r="G755">
            <v>2240430</v>
          </cell>
          <cell r="H755">
            <v>70680.97</v>
          </cell>
          <cell r="I755">
            <v>70680.97</v>
          </cell>
          <cell r="J755">
            <v>0</v>
          </cell>
          <cell r="K755">
            <v>0</v>
          </cell>
          <cell r="L755">
            <v>0</v>
          </cell>
        </row>
        <row r="756">
          <cell r="A756">
            <v>1</v>
          </cell>
          <cell r="B756">
            <v>2</v>
          </cell>
          <cell r="C756">
            <v>404</v>
          </cell>
          <cell r="D756">
            <v>60</v>
          </cell>
          <cell r="E756" t="str">
            <v xml:space="preserve">    </v>
          </cell>
          <cell r="F756" t="str">
            <v xml:space="preserve">   </v>
          </cell>
          <cell r="G756">
            <v>1240460</v>
          </cell>
          <cell r="H756">
            <v>6146.72</v>
          </cell>
          <cell r="I756">
            <v>6146.72</v>
          </cell>
          <cell r="J756">
            <v>0</v>
          </cell>
          <cell r="K756">
            <v>0</v>
          </cell>
          <cell r="L756">
            <v>0</v>
          </cell>
        </row>
        <row r="757">
          <cell r="A757">
            <v>2</v>
          </cell>
          <cell r="B757">
            <v>2</v>
          </cell>
          <cell r="C757">
            <v>404</v>
          </cell>
          <cell r="D757">
            <v>60</v>
          </cell>
          <cell r="E757" t="str">
            <v xml:space="preserve">    </v>
          </cell>
          <cell r="F757" t="str">
            <v xml:space="preserve">   </v>
          </cell>
          <cell r="G757">
            <v>2240460</v>
          </cell>
          <cell r="H757">
            <v>51285.279999999999</v>
          </cell>
          <cell r="I757">
            <v>51285.279999999999</v>
          </cell>
          <cell r="J757">
            <v>0</v>
          </cell>
          <cell r="K757">
            <v>0</v>
          </cell>
          <cell r="L757">
            <v>0</v>
          </cell>
        </row>
        <row r="758">
          <cell r="A758">
            <v>1</v>
          </cell>
          <cell r="B758">
            <v>2</v>
          </cell>
          <cell r="C758">
            <v>408</v>
          </cell>
          <cell r="D758">
            <v>11</v>
          </cell>
          <cell r="E758" t="str">
            <v xml:space="preserve">    </v>
          </cell>
          <cell r="F758" t="str">
            <v xml:space="preserve">   </v>
          </cell>
          <cell r="G758">
            <v>1240811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A759">
            <v>2</v>
          </cell>
          <cell r="B759">
            <v>2</v>
          </cell>
          <cell r="C759">
            <v>408</v>
          </cell>
          <cell r="D759">
            <v>11</v>
          </cell>
          <cell r="E759" t="str">
            <v xml:space="preserve">    </v>
          </cell>
          <cell r="F759" t="str">
            <v xml:space="preserve">   </v>
          </cell>
          <cell r="G759">
            <v>2240811</v>
          </cell>
          <cell r="H759">
            <v>1874</v>
          </cell>
          <cell r="I759">
            <v>0</v>
          </cell>
          <cell r="J759">
            <v>0</v>
          </cell>
          <cell r="K759">
            <v>1874</v>
          </cell>
          <cell r="L759">
            <v>0</v>
          </cell>
        </row>
        <row r="760">
          <cell r="A760">
            <v>1</v>
          </cell>
          <cell r="B760">
            <v>2</v>
          </cell>
          <cell r="C760">
            <v>408</v>
          </cell>
          <cell r="D760">
            <v>12</v>
          </cell>
          <cell r="E760" t="str">
            <v xml:space="preserve">    </v>
          </cell>
          <cell r="F760" t="str">
            <v xml:space="preserve">   </v>
          </cell>
          <cell r="G760">
            <v>1240812</v>
          </cell>
          <cell r="H760">
            <v>153471.82999999999</v>
          </cell>
          <cell r="I760">
            <v>0</v>
          </cell>
          <cell r="J760">
            <v>123600.02</v>
          </cell>
          <cell r="K760">
            <v>29871.81</v>
          </cell>
          <cell r="L760">
            <v>0</v>
          </cell>
        </row>
        <row r="761">
          <cell r="A761">
            <v>2</v>
          </cell>
          <cell r="B761">
            <v>2</v>
          </cell>
          <cell r="C761">
            <v>408</v>
          </cell>
          <cell r="D761">
            <v>12</v>
          </cell>
          <cell r="E761" t="str">
            <v xml:space="preserve">    </v>
          </cell>
          <cell r="F761" t="str">
            <v xml:space="preserve">   </v>
          </cell>
          <cell r="G761">
            <v>2240812</v>
          </cell>
          <cell r="H761">
            <v>1194716.6399999999</v>
          </cell>
          <cell r="I761">
            <v>0</v>
          </cell>
          <cell r="J761">
            <v>933851.49</v>
          </cell>
          <cell r="K761">
            <v>260865.15</v>
          </cell>
          <cell r="L761">
            <v>0</v>
          </cell>
        </row>
        <row r="762">
          <cell r="A762">
            <v>1</v>
          </cell>
          <cell r="B762">
            <v>2</v>
          </cell>
          <cell r="C762">
            <v>408</v>
          </cell>
          <cell r="D762">
            <v>15</v>
          </cell>
          <cell r="E762" t="str">
            <v xml:space="preserve">    </v>
          </cell>
          <cell r="F762" t="str">
            <v xml:space="preserve">   </v>
          </cell>
          <cell r="G762">
            <v>1240815</v>
          </cell>
          <cell r="H762">
            <v>95981</v>
          </cell>
          <cell r="I762">
            <v>0</v>
          </cell>
          <cell r="J762">
            <v>85869</v>
          </cell>
          <cell r="K762">
            <v>10112</v>
          </cell>
          <cell r="L762">
            <v>0</v>
          </cell>
        </row>
        <row r="763">
          <cell r="A763">
            <v>2</v>
          </cell>
          <cell r="B763">
            <v>2</v>
          </cell>
          <cell r="C763">
            <v>408</v>
          </cell>
          <cell r="D763">
            <v>15</v>
          </cell>
          <cell r="E763" t="str">
            <v xml:space="preserve">    </v>
          </cell>
          <cell r="F763" t="str">
            <v xml:space="preserve">   </v>
          </cell>
          <cell r="G763">
            <v>2240815</v>
          </cell>
          <cell r="H763">
            <v>883177.06</v>
          </cell>
          <cell r="I763">
            <v>0</v>
          </cell>
          <cell r="J763">
            <v>740199.75</v>
          </cell>
          <cell r="K763">
            <v>142977.31</v>
          </cell>
          <cell r="L763">
            <v>0</v>
          </cell>
        </row>
        <row r="764">
          <cell r="A764">
            <v>1</v>
          </cell>
          <cell r="B764">
            <v>2</v>
          </cell>
          <cell r="C764">
            <v>409</v>
          </cell>
          <cell r="D764">
            <v>11</v>
          </cell>
          <cell r="E764" t="str">
            <v xml:space="preserve">    </v>
          </cell>
          <cell r="F764" t="str">
            <v xml:space="preserve">   </v>
          </cell>
          <cell r="G764">
            <v>1240911</v>
          </cell>
          <cell r="H764">
            <v>826831</v>
          </cell>
          <cell r="I764">
            <v>826831</v>
          </cell>
          <cell r="J764">
            <v>0</v>
          </cell>
          <cell r="K764">
            <v>0</v>
          </cell>
          <cell r="L764">
            <v>0</v>
          </cell>
        </row>
        <row r="765">
          <cell r="A765">
            <v>2</v>
          </cell>
          <cell r="B765">
            <v>2</v>
          </cell>
          <cell r="C765">
            <v>409</v>
          </cell>
          <cell r="D765">
            <v>11</v>
          </cell>
          <cell r="E765" t="str">
            <v xml:space="preserve">    </v>
          </cell>
          <cell r="F765" t="str">
            <v xml:space="preserve">   </v>
          </cell>
          <cell r="G765">
            <v>2240911</v>
          </cell>
          <cell r="H765">
            <v>4147497</v>
          </cell>
          <cell r="I765">
            <v>4147497</v>
          </cell>
          <cell r="J765">
            <v>0</v>
          </cell>
          <cell r="K765">
            <v>0</v>
          </cell>
          <cell r="L765">
            <v>0</v>
          </cell>
        </row>
        <row r="766">
          <cell r="A766">
            <v>1</v>
          </cell>
          <cell r="B766">
            <v>2</v>
          </cell>
          <cell r="C766">
            <v>409</v>
          </cell>
          <cell r="D766">
            <v>16</v>
          </cell>
          <cell r="E766" t="str">
            <v xml:space="preserve">    </v>
          </cell>
          <cell r="F766" t="str">
            <v xml:space="preserve">   </v>
          </cell>
          <cell r="G766">
            <v>1240916</v>
          </cell>
          <cell r="H766">
            <v>17641</v>
          </cell>
          <cell r="I766">
            <v>0</v>
          </cell>
          <cell r="J766">
            <v>17641</v>
          </cell>
          <cell r="K766">
            <v>0</v>
          </cell>
          <cell r="L766">
            <v>0</v>
          </cell>
        </row>
        <row r="767">
          <cell r="A767">
            <v>2</v>
          </cell>
          <cell r="B767">
            <v>2</v>
          </cell>
          <cell r="C767">
            <v>409</v>
          </cell>
          <cell r="D767">
            <v>16</v>
          </cell>
          <cell r="E767" t="str">
            <v xml:space="preserve">    </v>
          </cell>
          <cell r="F767" t="str">
            <v xml:space="preserve">   </v>
          </cell>
          <cell r="G767">
            <v>2240916</v>
          </cell>
          <cell r="H767">
            <v>259529</v>
          </cell>
          <cell r="I767">
            <v>0</v>
          </cell>
          <cell r="J767">
            <v>259529</v>
          </cell>
          <cell r="K767">
            <v>0</v>
          </cell>
          <cell r="L767">
            <v>0</v>
          </cell>
        </row>
        <row r="768">
          <cell r="A768">
            <v>1</v>
          </cell>
          <cell r="B768">
            <v>2</v>
          </cell>
          <cell r="C768">
            <v>409</v>
          </cell>
          <cell r="D768">
            <v>17</v>
          </cell>
          <cell r="E768" t="str">
            <v xml:space="preserve">    </v>
          </cell>
          <cell r="F768" t="str">
            <v xml:space="preserve">   </v>
          </cell>
          <cell r="G768">
            <v>1240917</v>
          </cell>
          <cell r="H768">
            <v>5245</v>
          </cell>
          <cell r="I768">
            <v>0</v>
          </cell>
          <cell r="J768">
            <v>0</v>
          </cell>
          <cell r="K768">
            <v>5245</v>
          </cell>
          <cell r="L768">
            <v>0</v>
          </cell>
        </row>
        <row r="769">
          <cell r="A769">
            <v>2</v>
          </cell>
          <cell r="B769">
            <v>2</v>
          </cell>
          <cell r="C769">
            <v>409</v>
          </cell>
          <cell r="D769">
            <v>17</v>
          </cell>
          <cell r="E769" t="str">
            <v xml:space="preserve">    </v>
          </cell>
          <cell r="F769" t="str">
            <v xml:space="preserve">   </v>
          </cell>
          <cell r="G769">
            <v>2240917</v>
          </cell>
          <cell r="H769">
            <v>77156</v>
          </cell>
          <cell r="I769">
            <v>0</v>
          </cell>
          <cell r="J769">
            <v>0</v>
          </cell>
          <cell r="K769">
            <v>77156</v>
          </cell>
          <cell r="L769">
            <v>0</v>
          </cell>
        </row>
        <row r="770">
          <cell r="A770">
            <v>1</v>
          </cell>
          <cell r="B770">
            <v>2</v>
          </cell>
          <cell r="C770">
            <v>410</v>
          </cell>
          <cell r="D770">
            <v>10</v>
          </cell>
          <cell r="E770" t="str">
            <v xml:space="preserve">    </v>
          </cell>
          <cell r="F770" t="str">
            <v xml:space="preserve">   </v>
          </cell>
          <cell r="G770">
            <v>1241010</v>
          </cell>
          <cell r="H770">
            <v>190992.79</v>
          </cell>
          <cell r="I770">
            <v>110281.79</v>
          </cell>
          <cell r="J770">
            <v>80711</v>
          </cell>
          <cell r="K770">
            <v>0</v>
          </cell>
          <cell r="L770">
            <v>0</v>
          </cell>
        </row>
        <row r="771">
          <cell r="A771">
            <v>2</v>
          </cell>
          <cell r="B771">
            <v>2</v>
          </cell>
          <cell r="C771">
            <v>410</v>
          </cell>
          <cell r="D771">
            <v>10</v>
          </cell>
          <cell r="E771" t="str">
            <v xml:space="preserve">    </v>
          </cell>
          <cell r="F771" t="str">
            <v xml:space="preserve">   </v>
          </cell>
          <cell r="G771">
            <v>2241010</v>
          </cell>
          <cell r="H771">
            <v>1733137.55</v>
          </cell>
          <cell r="I771">
            <v>1445259.58</v>
          </cell>
          <cell r="J771">
            <v>287877.96999999997</v>
          </cell>
          <cell r="K771">
            <v>0</v>
          </cell>
          <cell r="L771">
            <v>0</v>
          </cell>
        </row>
        <row r="772">
          <cell r="A772">
            <v>1</v>
          </cell>
          <cell r="B772">
            <v>2</v>
          </cell>
          <cell r="C772">
            <v>410</v>
          </cell>
          <cell r="D772">
            <v>14</v>
          </cell>
          <cell r="E772" t="str">
            <v xml:space="preserve">    </v>
          </cell>
          <cell r="F772" t="str">
            <v xml:space="preserve">   </v>
          </cell>
          <cell r="G772">
            <v>1241014</v>
          </cell>
          <cell r="H772">
            <v>1991.84</v>
          </cell>
          <cell r="I772">
            <v>1991.84</v>
          </cell>
          <cell r="J772">
            <v>0</v>
          </cell>
          <cell r="K772">
            <v>0</v>
          </cell>
          <cell r="L772">
            <v>0</v>
          </cell>
        </row>
        <row r="773">
          <cell r="A773">
            <v>2</v>
          </cell>
          <cell r="B773">
            <v>2</v>
          </cell>
          <cell r="C773">
            <v>410</v>
          </cell>
          <cell r="D773">
            <v>14</v>
          </cell>
          <cell r="E773" t="str">
            <v xml:space="preserve">    </v>
          </cell>
          <cell r="F773" t="str">
            <v xml:space="preserve">   </v>
          </cell>
          <cell r="G773">
            <v>2241014</v>
          </cell>
          <cell r="H773">
            <v>55577.48</v>
          </cell>
          <cell r="I773">
            <v>55577.48</v>
          </cell>
          <cell r="J773">
            <v>0</v>
          </cell>
          <cell r="K773">
            <v>0</v>
          </cell>
          <cell r="L773">
            <v>0</v>
          </cell>
        </row>
        <row r="774">
          <cell r="A774">
            <v>1</v>
          </cell>
          <cell r="B774">
            <v>2</v>
          </cell>
          <cell r="C774">
            <v>411</v>
          </cell>
          <cell r="D774">
            <v>10</v>
          </cell>
          <cell r="E774" t="str">
            <v xml:space="preserve">    </v>
          </cell>
          <cell r="F774" t="str">
            <v xml:space="preserve">   </v>
          </cell>
          <cell r="G774">
            <v>1241110</v>
          </cell>
          <cell r="H774">
            <v>-290919.07</v>
          </cell>
          <cell r="I774">
            <v>-25404.07</v>
          </cell>
          <cell r="J774">
            <v>-265515</v>
          </cell>
          <cell r="K774">
            <v>0</v>
          </cell>
          <cell r="L774">
            <v>0</v>
          </cell>
        </row>
        <row r="775">
          <cell r="A775">
            <v>2</v>
          </cell>
          <cell r="B775">
            <v>2</v>
          </cell>
          <cell r="C775">
            <v>411</v>
          </cell>
          <cell r="D775">
            <v>10</v>
          </cell>
          <cell r="E775" t="str">
            <v xml:space="preserve">    </v>
          </cell>
          <cell r="F775" t="str">
            <v xml:space="preserve">   </v>
          </cell>
          <cell r="G775">
            <v>2241110</v>
          </cell>
          <cell r="H775">
            <v>-1477164.91</v>
          </cell>
          <cell r="I775">
            <v>-152826.09</v>
          </cell>
          <cell r="J775">
            <v>-1324338.82</v>
          </cell>
          <cell r="K775">
            <v>0</v>
          </cell>
          <cell r="L775">
            <v>0</v>
          </cell>
        </row>
        <row r="776">
          <cell r="A776">
            <v>1</v>
          </cell>
          <cell r="B776">
            <v>2</v>
          </cell>
          <cell r="C776">
            <v>488</v>
          </cell>
          <cell r="D776">
            <v>88</v>
          </cell>
          <cell r="E776" t="str">
            <v xml:space="preserve">    </v>
          </cell>
          <cell r="F776" t="str">
            <v xml:space="preserve">   </v>
          </cell>
          <cell r="G776">
            <v>1248888</v>
          </cell>
          <cell r="H776">
            <v>-13960</v>
          </cell>
          <cell r="I776">
            <v>0</v>
          </cell>
          <cell r="J776">
            <v>-2885</v>
          </cell>
          <cell r="K776">
            <v>-11075</v>
          </cell>
          <cell r="L776">
            <v>0</v>
          </cell>
        </row>
        <row r="777">
          <cell r="A777">
            <v>2</v>
          </cell>
          <cell r="B777">
            <v>2</v>
          </cell>
          <cell r="C777">
            <v>488</v>
          </cell>
          <cell r="D777">
            <v>88</v>
          </cell>
          <cell r="E777" t="str">
            <v xml:space="preserve">    </v>
          </cell>
          <cell r="F777" t="str">
            <v xml:space="preserve">   </v>
          </cell>
          <cell r="G777">
            <v>2248888</v>
          </cell>
          <cell r="H777">
            <v>-169337.5</v>
          </cell>
          <cell r="I777">
            <v>0</v>
          </cell>
          <cell r="J777">
            <v>-37285</v>
          </cell>
          <cell r="K777">
            <v>-132052.5</v>
          </cell>
          <cell r="L777">
            <v>0</v>
          </cell>
        </row>
        <row r="778">
          <cell r="A778">
            <v>1</v>
          </cell>
          <cell r="B778">
            <v>2</v>
          </cell>
          <cell r="C778">
            <v>489</v>
          </cell>
          <cell r="D778">
            <v>91</v>
          </cell>
          <cell r="E778" t="str">
            <v xml:space="preserve">    </v>
          </cell>
          <cell r="F778" t="str">
            <v xml:space="preserve">   </v>
          </cell>
          <cell r="G778">
            <v>1248991</v>
          </cell>
          <cell r="H778">
            <v>-430990.52</v>
          </cell>
          <cell r="I778">
            <v>0</v>
          </cell>
          <cell r="J778">
            <v>-430990.52</v>
          </cell>
          <cell r="K778">
            <v>0</v>
          </cell>
          <cell r="L778">
            <v>0</v>
          </cell>
        </row>
        <row r="779">
          <cell r="A779">
            <v>2</v>
          </cell>
          <cell r="B779">
            <v>2</v>
          </cell>
          <cell r="C779">
            <v>489</v>
          </cell>
          <cell r="D779">
            <v>91</v>
          </cell>
          <cell r="E779" t="str">
            <v xml:space="preserve">    </v>
          </cell>
          <cell r="F779" t="str">
            <v xml:space="preserve">   </v>
          </cell>
          <cell r="G779">
            <v>2248991</v>
          </cell>
          <cell r="H779">
            <v>-4883095.1100000003</v>
          </cell>
          <cell r="I779">
            <v>0</v>
          </cell>
          <cell r="J779">
            <v>-4883095.1100000003</v>
          </cell>
          <cell r="K779">
            <v>0</v>
          </cell>
          <cell r="L779">
            <v>0</v>
          </cell>
        </row>
        <row r="780">
          <cell r="A780">
            <v>1</v>
          </cell>
          <cell r="B780">
            <v>2</v>
          </cell>
          <cell r="C780">
            <v>489</v>
          </cell>
          <cell r="D780">
            <v>92</v>
          </cell>
          <cell r="E780" t="str">
            <v xml:space="preserve">    </v>
          </cell>
          <cell r="F780" t="str">
            <v xml:space="preserve">   </v>
          </cell>
          <cell r="G780">
            <v>1248992</v>
          </cell>
          <cell r="H780">
            <v>-11354.34</v>
          </cell>
          <cell r="I780">
            <v>0</v>
          </cell>
          <cell r="J780">
            <v>0</v>
          </cell>
          <cell r="K780">
            <v>-11354.34</v>
          </cell>
          <cell r="L780">
            <v>0</v>
          </cell>
        </row>
        <row r="781">
          <cell r="A781">
            <v>2</v>
          </cell>
          <cell r="B781">
            <v>2</v>
          </cell>
          <cell r="C781">
            <v>489</v>
          </cell>
          <cell r="D781">
            <v>92</v>
          </cell>
          <cell r="E781" t="str">
            <v xml:space="preserve">    </v>
          </cell>
          <cell r="F781" t="str">
            <v xml:space="preserve">   </v>
          </cell>
          <cell r="G781">
            <v>2248992</v>
          </cell>
          <cell r="H781">
            <v>-127287.62</v>
          </cell>
          <cell r="I781">
            <v>0</v>
          </cell>
          <cell r="J781">
            <v>0</v>
          </cell>
          <cell r="K781">
            <v>-127287.62</v>
          </cell>
          <cell r="L781">
            <v>0</v>
          </cell>
        </row>
        <row r="782">
          <cell r="A782">
            <v>1</v>
          </cell>
          <cell r="B782">
            <v>2</v>
          </cell>
          <cell r="C782">
            <v>495</v>
          </cell>
          <cell r="D782">
            <v>60</v>
          </cell>
          <cell r="E782" t="str">
            <v xml:space="preserve">    </v>
          </cell>
          <cell r="F782" t="str">
            <v xml:space="preserve">   </v>
          </cell>
          <cell r="G782">
            <v>1249560</v>
          </cell>
          <cell r="H782">
            <v>10563.17</v>
          </cell>
          <cell r="I782">
            <v>0</v>
          </cell>
          <cell r="J782">
            <v>10563.17</v>
          </cell>
          <cell r="K782">
            <v>0</v>
          </cell>
          <cell r="L782">
            <v>0</v>
          </cell>
        </row>
        <row r="783">
          <cell r="A783">
            <v>2</v>
          </cell>
          <cell r="B783">
            <v>2</v>
          </cell>
          <cell r="C783">
            <v>495</v>
          </cell>
          <cell r="D783">
            <v>60</v>
          </cell>
          <cell r="E783" t="str">
            <v xml:space="preserve">    </v>
          </cell>
          <cell r="F783" t="str">
            <v xml:space="preserve">   </v>
          </cell>
          <cell r="G783">
            <v>2249560</v>
          </cell>
          <cell r="H783">
            <v>123755.11</v>
          </cell>
          <cell r="I783">
            <v>0</v>
          </cell>
          <cell r="J783">
            <v>123755.11</v>
          </cell>
          <cell r="K783">
            <v>0</v>
          </cell>
          <cell r="L783">
            <v>0</v>
          </cell>
        </row>
        <row r="784">
          <cell r="A784">
            <v>1</v>
          </cell>
          <cell r="B784">
            <v>2</v>
          </cell>
          <cell r="C784">
            <v>495</v>
          </cell>
          <cell r="D784">
            <v>68</v>
          </cell>
          <cell r="E784" t="str">
            <v xml:space="preserve">    </v>
          </cell>
          <cell r="F784" t="str">
            <v xml:space="preserve">   </v>
          </cell>
          <cell r="G784">
            <v>1249568</v>
          </cell>
          <cell r="H784">
            <v>23795.34</v>
          </cell>
          <cell r="I784">
            <v>0</v>
          </cell>
          <cell r="J784">
            <v>23795.34</v>
          </cell>
          <cell r="K784">
            <v>0</v>
          </cell>
          <cell r="L784">
            <v>0</v>
          </cell>
        </row>
        <row r="785">
          <cell r="A785">
            <v>2</v>
          </cell>
          <cell r="B785">
            <v>2</v>
          </cell>
          <cell r="C785">
            <v>495</v>
          </cell>
          <cell r="D785">
            <v>68</v>
          </cell>
          <cell r="E785" t="str">
            <v xml:space="preserve">    </v>
          </cell>
          <cell r="F785" t="str">
            <v xml:space="preserve">   </v>
          </cell>
          <cell r="G785">
            <v>2249568</v>
          </cell>
          <cell r="H785">
            <v>266361.73</v>
          </cell>
          <cell r="I785">
            <v>0</v>
          </cell>
          <cell r="J785">
            <v>266361.73</v>
          </cell>
          <cell r="K785">
            <v>0</v>
          </cell>
          <cell r="L785">
            <v>0</v>
          </cell>
        </row>
        <row r="786">
          <cell r="A786">
            <v>1</v>
          </cell>
          <cell r="B786">
            <v>2</v>
          </cell>
          <cell r="C786">
            <v>804</v>
          </cell>
          <cell r="D786">
            <v>5</v>
          </cell>
          <cell r="E786" t="str">
            <v xml:space="preserve">    </v>
          </cell>
          <cell r="F786" t="str">
            <v xml:space="preserve">   </v>
          </cell>
          <cell r="G786">
            <v>1280405</v>
          </cell>
          <cell r="H786">
            <v>102735.45</v>
          </cell>
          <cell r="I786">
            <v>0</v>
          </cell>
          <cell r="J786">
            <v>43735.45</v>
          </cell>
          <cell r="K786">
            <v>59000</v>
          </cell>
          <cell r="L786">
            <v>0</v>
          </cell>
        </row>
        <row r="787">
          <cell r="A787">
            <v>2</v>
          </cell>
          <cell r="B787">
            <v>2</v>
          </cell>
          <cell r="C787">
            <v>804</v>
          </cell>
          <cell r="D787">
            <v>5</v>
          </cell>
          <cell r="E787" t="str">
            <v xml:space="preserve">    </v>
          </cell>
          <cell r="F787" t="str">
            <v xml:space="preserve">   </v>
          </cell>
          <cell r="G787">
            <v>2280405</v>
          </cell>
          <cell r="H787">
            <v>1245079.3899999999</v>
          </cell>
          <cell r="I787">
            <v>0</v>
          </cell>
          <cell r="J787">
            <v>536221.99</v>
          </cell>
          <cell r="K787">
            <v>708857.4</v>
          </cell>
          <cell r="L787">
            <v>0</v>
          </cell>
        </row>
        <row r="788">
          <cell r="A788">
            <v>1</v>
          </cell>
          <cell r="B788">
            <v>2</v>
          </cell>
          <cell r="C788">
            <v>804</v>
          </cell>
          <cell r="D788">
            <v>6</v>
          </cell>
          <cell r="E788" t="str">
            <v xml:space="preserve">    </v>
          </cell>
          <cell r="F788" t="str">
            <v xml:space="preserve">   </v>
          </cell>
          <cell r="G788">
            <v>1280406</v>
          </cell>
          <cell r="H788">
            <v>915984.4</v>
          </cell>
          <cell r="I788">
            <v>0</v>
          </cell>
          <cell r="J788">
            <v>641887.65</v>
          </cell>
          <cell r="K788">
            <v>274096.75</v>
          </cell>
          <cell r="L788">
            <v>0</v>
          </cell>
        </row>
        <row r="789">
          <cell r="A789">
            <v>2</v>
          </cell>
          <cell r="B789">
            <v>2</v>
          </cell>
          <cell r="C789">
            <v>804</v>
          </cell>
          <cell r="D789">
            <v>6</v>
          </cell>
          <cell r="E789" t="str">
            <v xml:space="preserve">    </v>
          </cell>
          <cell r="F789" t="str">
            <v xml:space="preserve">   </v>
          </cell>
          <cell r="G789">
            <v>2280406</v>
          </cell>
          <cell r="H789">
            <v>14443527.49</v>
          </cell>
          <cell r="I789">
            <v>0</v>
          </cell>
          <cell r="J789">
            <v>11770285.039999999</v>
          </cell>
          <cell r="K789">
            <v>2673242.4500000002</v>
          </cell>
          <cell r="L789">
            <v>0</v>
          </cell>
        </row>
        <row r="790">
          <cell r="A790">
            <v>1</v>
          </cell>
          <cell r="B790">
            <v>2</v>
          </cell>
          <cell r="C790">
            <v>804</v>
          </cell>
          <cell r="D790">
            <v>7</v>
          </cell>
          <cell r="E790" t="str">
            <v xml:space="preserve">    </v>
          </cell>
          <cell r="F790" t="str">
            <v xml:space="preserve">   </v>
          </cell>
          <cell r="G790">
            <v>1280407</v>
          </cell>
          <cell r="H790">
            <v>-377069.46</v>
          </cell>
          <cell r="I790">
            <v>0</v>
          </cell>
          <cell r="J790">
            <v>-378211.57</v>
          </cell>
          <cell r="K790">
            <v>1142.1099999999999</v>
          </cell>
          <cell r="L790">
            <v>0</v>
          </cell>
        </row>
        <row r="791">
          <cell r="A791">
            <v>2</v>
          </cell>
          <cell r="B791">
            <v>2</v>
          </cell>
          <cell r="C791">
            <v>804</v>
          </cell>
          <cell r="D791">
            <v>7</v>
          </cell>
          <cell r="E791" t="str">
            <v xml:space="preserve">    </v>
          </cell>
          <cell r="F791" t="str">
            <v xml:space="preserve">   </v>
          </cell>
          <cell r="G791">
            <v>2280407</v>
          </cell>
          <cell r="H791">
            <v>-3990997.61</v>
          </cell>
          <cell r="I791">
            <v>0</v>
          </cell>
          <cell r="J791">
            <v>-3904094.98</v>
          </cell>
          <cell r="K791">
            <v>-86902.63</v>
          </cell>
          <cell r="L791">
            <v>0</v>
          </cell>
        </row>
        <row r="792">
          <cell r="A792">
            <v>1</v>
          </cell>
          <cell r="B792">
            <v>2</v>
          </cell>
          <cell r="C792">
            <v>804</v>
          </cell>
          <cell r="D792">
            <v>15</v>
          </cell>
          <cell r="E792" t="str">
            <v xml:space="preserve">    </v>
          </cell>
          <cell r="F792" t="str">
            <v xml:space="preserve">   </v>
          </cell>
          <cell r="G792">
            <v>1280415</v>
          </cell>
          <cell r="H792">
            <v>72858.27</v>
          </cell>
          <cell r="I792">
            <v>0</v>
          </cell>
          <cell r="J792">
            <v>57361.03</v>
          </cell>
          <cell r="K792">
            <v>15497.24</v>
          </cell>
          <cell r="L792">
            <v>0</v>
          </cell>
        </row>
        <row r="793">
          <cell r="A793">
            <v>2</v>
          </cell>
          <cell r="B793">
            <v>2</v>
          </cell>
          <cell r="C793">
            <v>804</v>
          </cell>
          <cell r="D793">
            <v>15</v>
          </cell>
          <cell r="E793" t="str">
            <v xml:space="preserve">    </v>
          </cell>
          <cell r="F793" t="str">
            <v xml:space="preserve">   </v>
          </cell>
          <cell r="G793">
            <v>2280415</v>
          </cell>
          <cell r="H793">
            <v>415651.7</v>
          </cell>
          <cell r="I793">
            <v>0</v>
          </cell>
          <cell r="J793">
            <v>313535.87</v>
          </cell>
          <cell r="K793">
            <v>102115.83</v>
          </cell>
          <cell r="L793">
            <v>0</v>
          </cell>
        </row>
        <row r="794">
          <cell r="A794">
            <v>1</v>
          </cell>
          <cell r="B794">
            <v>2</v>
          </cell>
          <cell r="C794">
            <v>804</v>
          </cell>
          <cell r="D794">
            <v>25</v>
          </cell>
          <cell r="E794" t="str">
            <v xml:space="preserve">    </v>
          </cell>
          <cell r="F794" t="str">
            <v xml:space="preserve">   </v>
          </cell>
          <cell r="G794">
            <v>1280425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A795">
            <v>2</v>
          </cell>
          <cell r="B795">
            <v>2</v>
          </cell>
          <cell r="C795">
            <v>804</v>
          </cell>
          <cell r="D795">
            <v>25</v>
          </cell>
          <cell r="E795" t="str">
            <v xml:space="preserve">    </v>
          </cell>
          <cell r="F795" t="str">
            <v xml:space="preserve">   </v>
          </cell>
          <cell r="G795">
            <v>2280425</v>
          </cell>
          <cell r="H795">
            <v>-624453.43000000005</v>
          </cell>
          <cell r="I795">
            <v>0</v>
          </cell>
          <cell r="J795">
            <v>-514550.18</v>
          </cell>
          <cell r="K795">
            <v>-109903.25</v>
          </cell>
          <cell r="L795">
            <v>0</v>
          </cell>
        </row>
        <row r="796">
          <cell r="A796">
            <v>1</v>
          </cell>
          <cell r="B796">
            <v>2</v>
          </cell>
          <cell r="C796">
            <v>804</v>
          </cell>
          <cell r="D796">
            <v>45</v>
          </cell>
          <cell r="E796" t="str">
            <v xml:space="preserve">    </v>
          </cell>
          <cell r="F796" t="str">
            <v xml:space="preserve">   </v>
          </cell>
          <cell r="G796">
            <v>1280445</v>
          </cell>
          <cell r="H796">
            <v>-42141</v>
          </cell>
          <cell r="I796">
            <v>0</v>
          </cell>
          <cell r="J796">
            <v>-18994</v>
          </cell>
          <cell r="K796">
            <v>-23147</v>
          </cell>
          <cell r="L796">
            <v>0</v>
          </cell>
        </row>
        <row r="797">
          <cell r="A797">
            <v>2</v>
          </cell>
          <cell r="B797">
            <v>2</v>
          </cell>
          <cell r="C797">
            <v>804</v>
          </cell>
          <cell r="D797">
            <v>45</v>
          </cell>
          <cell r="E797" t="str">
            <v xml:space="preserve">    </v>
          </cell>
          <cell r="F797" t="str">
            <v xml:space="preserve">   </v>
          </cell>
          <cell r="G797">
            <v>2280445</v>
          </cell>
          <cell r="H797">
            <v>156234</v>
          </cell>
          <cell r="I797">
            <v>0</v>
          </cell>
          <cell r="J797">
            <v>204116</v>
          </cell>
          <cell r="K797">
            <v>-47882</v>
          </cell>
          <cell r="L797">
            <v>0</v>
          </cell>
        </row>
        <row r="798">
          <cell r="A798">
            <v>1</v>
          </cell>
          <cell r="B798">
            <v>2</v>
          </cell>
          <cell r="C798">
            <v>804</v>
          </cell>
          <cell r="D798">
            <v>51</v>
          </cell>
          <cell r="E798" t="str">
            <v xml:space="preserve">    </v>
          </cell>
          <cell r="F798" t="str">
            <v xml:space="preserve">   </v>
          </cell>
          <cell r="G798">
            <v>1280451</v>
          </cell>
          <cell r="H798">
            <v>1802191.85</v>
          </cell>
          <cell r="I798">
            <v>0</v>
          </cell>
          <cell r="J798">
            <v>1783367.7</v>
          </cell>
          <cell r="K798">
            <v>18824.150000000001</v>
          </cell>
          <cell r="L798">
            <v>0</v>
          </cell>
        </row>
        <row r="799">
          <cell r="A799">
            <v>2</v>
          </cell>
          <cell r="B799">
            <v>2</v>
          </cell>
          <cell r="C799">
            <v>804</v>
          </cell>
          <cell r="D799">
            <v>51</v>
          </cell>
          <cell r="E799" t="str">
            <v xml:space="preserve">    </v>
          </cell>
          <cell r="F799" t="str">
            <v xml:space="preserve">   </v>
          </cell>
          <cell r="G799">
            <v>2280451</v>
          </cell>
          <cell r="H799">
            <v>7626817.3099999996</v>
          </cell>
          <cell r="I799">
            <v>0</v>
          </cell>
          <cell r="J799">
            <v>7505743.4000000004</v>
          </cell>
          <cell r="K799">
            <v>121073.91</v>
          </cell>
          <cell r="L799">
            <v>0</v>
          </cell>
        </row>
        <row r="800">
          <cell r="A800">
            <v>1</v>
          </cell>
          <cell r="B800">
            <v>2</v>
          </cell>
          <cell r="C800">
            <v>804</v>
          </cell>
          <cell r="D800">
            <v>52</v>
          </cell>
          <cell r="E800" t="str">
            <v xml:space="preserve">    </v>
          </cell>
          <cell r="F800" t="str">
            <v xml:space="preserve">   </v>
          </cell>
          <cell r="G800">
            <v>1280452</v>
          </cell>
          <cell r="H800">
            <v>1021834.91</v>
          </cell>
          <cell r="I800">
            <v>0</v>
          </cell>
          <cell r="J800">
            <v>598900.21</v>
          </cell>
          <cell r="K800">
            <v>422934.7</v>
          </cell>
          <cell r="L800">
            <v>0</v>
          </cell>
        </row>
        <row r="801">
          <cell r="A801">
            <v>2</v>
          </cell>
          <cell r="B801">
            <v>2</v>
          </cell>
          <cell r="C801">
            <v>804</v>
          </cell>
          <cell r="D801">
            <v>52</v>
          </cell>
          <cell r="E801" t="str">
            <v xml:space="preserve">    </v>
          </cell>
          <cell r="F801" t="str">
            <v xml:space="preserve">   </v>
          </cell>
          <cell r="G801">
            <v>2280452</v>
          </cell>
          <cell r="H801">
            <v>6546960.7300000004</v>
          </cell>
          <cell r="I801">
            <v>0</v>
          </cell>
          <cell r="J801">
            <v>3398130.74</v>
          </cell>
          <cell r="K801">
            <v>3148829.99</v>
          </cell>
          <cell r="L801">
            <v>0</v>
          </cell>
        </row>
        <row r="802">
          <cell r="A802">
            <v>1</v>
          </cell>
          <cell r="B802">
            <v>2</v>
          </cell>
          <cell r="C802">
            <v>804</v>
          </cell>
          <cell r="D802">
            <v>53</v>
          </cell>
          <cell r="E802" t="str">
            <v xml:space="preserve">    </v>
          </cell>
          <cell r="F802" t="str">
            <v xml:space="preserve">   </v>
          </cell>
          <cell r="G802">
            <v>1280453</v>
          </cell>
          <cell r="H802">
            <v>436861.72</v>
          </cell>
          <cell r="I802">
            <v>0</v>
          </cell>
          <cell r="J802">
            <v>306794.71999999997</v>
          </cell>
          <cell r="K802">
            <v>130067</v>
          </cell>
          <cell r="L802">
            <v>0</v>
          </cell>
        </row>
        <row r="803">
          <cell r="A803">
            <v>2</v>
          </cell>
          <cell r="B803">
            <v>2</v>
          </cell>
          <cell r="C803">
            <v>804</v>
          </cell>
          <cell r="D803">
            <v>53</v>
          </cell>
          <cell r="E803" t="str">
            <v xml:space="preserve">    </v>
          </cell>
          <cell r="F803" t="str">
            <v xml:space="preserve">   </v>
          </cell>
          <cell r="G803">
            <v>2280453</v>
          </cell>
          <cell r="H803">
            <v>2310320.7599999998</v>
          </cell>
          <cell r="I803">
            <v>0</v>
          </cell>
          <cell r="J803">
            <v>1349133.12</v>
          </cell>
          <cell r="K803">
            <v>961187.64</v>
          </cell>
          <cell r="L803">
            <v>0</v>
          </cell>
        </row>
        <row r="804">
          <cell r="A804">
            <v>1</v>
          </cell>
          <cell r="B804">
            <v>2</v>
          </cell>
          <cell r="C804">
            <v>804</v>
          </cell>
          <cell r="D804">
            <v>54</v>
          </cell>
          <cell r="E804" t="str">
            <v xml:space="preserve">    </v>
          </cell>
          <cell r="F804" t="str">
            <v xml:space="preserve">   </v>
          </cell>
          <cell r="G804">
            <v>1280454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A805">
            <v>2</v>
          </cell>
          <cell r="B805">
            <v>2</v>
          </cell>
          <cell r="C805">
            <v>804</v>
          </cell>
          <cell r="D805">
            <v>54</v>
          </cell>
          <cell r="E805" t="str">
            <v xml:space="preserve">    </v>
          </cell>
          <cell r="F805" t="str">
            <v xml:space="preserve">   </v>
          </cell>
          <cell r="G805">
            <v>2280454</v>
          </cell>
          <cell r="H805">
            <v>471272.71</v>
          </cell>
          <cell r="I805">
            <v>0</v>
          </cell>
          <cell r="J805">
            <v>472511.71</v>
          </cell>
          <cell r="K805">
            <v>-1239</v>
          </cell>
          <cell r="L805">
            <v>0</v>
          </cell>
        </row>
        <row r="806">
          <cell r="A806">
            <v>1</v>
          </cell>
          <cell r="B806">
            <v>2</v>
          </cell>
          <cell r="C806">
            <v>804</v>
          </cell>
          <cell r="D806">
            <v>55</v>
          </cell>
          <cell r="E806" t="str">
            <v xml:space="preserve">    </v>
          </cell>
          <cell r="F806" t="str">
            <v xml:space="preserve">   </v>
          </cell>
          <cell r="G806">
            <v>1280455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>
            <v>2</v>
          </cell>
          <cell r="B807">
            <v>2</v>
          </cell>
          <cell r="C807">
            <v>804</v>
          </cell>
          <cell r="D807">
            <v>55</v>
          </cell>
          <cell r="E807" t="str">
            <v xml:space="preserve">    </v>
          </cell>
          <cell r="F807" t="str">
            <v xml:space="preserve">   </v>
          </cell>
          <cell r="G807">
            <v>2280455</v>
          </cell>
          <cell r="H807">
            <v>-151.91</v>
          </cell>
          <cell r="I807">
            <v>0</v>
          </cell>
          <cell r="J807">
            <v>-151.91</v>
          </cell>
          <cell r="K807">
            <v>0</v>
          </cell>
          <cell r="L807">
            <v>0</v>
          </cell>
        </row>
        <row r="808">
          <cell r="A808">
            <v>1</v>
          </cell>
          <cell r="B808">
            <v>2</v>
          </cell>
          <cell r="C808">
            <v>804</v>
          </cell>
          <cell r="D808">
            <v>70</v>
          </cell>
          <cell r="E808" t="str">
            <v xml:space="preserve">    </v>
          </cell>
          <cell r="F808" t="str">
            <v xml:space="preserve">   </v>
          </cell>
          <cell r="G808">
            <v>1280470</v>
          </cell>
          <cell r="H808">
            <v>580640.1</v>
          </cell>
          <cell r="I808">
            <v>0</v>
          </cell>
          <cell r="J808">
            <v>580640.1</v>
          </cell>
          <cell r="K808">
            <v>0</v>
          </cell>
          <cell r="L808">
            <v>0</v>
          </cell>
        </row>
        <row r="809">
          <cell r="A809">
            <v>2</v>
          </cell>
          <cell r="B809">
            <v>2</v>
          </cell>
          <cell r="C809">
            <v>804</v>
          </cell>
          <cell r="D809">
            <v>70</v>
          </cell>
          <cell r="E809" t="str">
            <v xml:space="preserve">    </v>
          </cell>
          <cell r="F809" t="str">
            <v xml:space="preserve">   </v>
          </cell>
          <cell r="G809">
            <v>2280470</v>
          </cell>
          <cell r="H809">
            <v>8532712.75</v>
          </cell>
          <cell r="I809">
            <v>0</v>
          </cell>
          <cell r="J809">
            <v>7805774.5300000003</v>
          </cell>
          <cell r="K809">
            <v>726938.22</v>
          </cell>
          <cell r="L809">
            <v>0</v>
          </cell>
        </row>
        <row r="810">
          <cell r="A810">
            <v>1</v>
          </cell>
          <cell r="B810">
            <v>2</v>
          </cell>
          <cell r="C810">
            <v>804</v>
          </cell>
          <cell r="D810">
            <v>75</v>
          </cell>
          <cell r="E810" t="str">
            <v xml:space="preserve">    </v>
          </cell>
          <cell r="F810" t="str">
            <v xml:space="preserve">   </v>
          </cell>
          <cell r="G810">
            <v>1280475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>
            <v>2</v>
          </cell>
          <cell r="B811">
            <v>2</v>
          </cell>
          <cell r="C811">
            <v>804</v>
          </cell>
          <cell r="D811">
            <v>75</v>
          </cell>
          <cell r="E811" t="str">
            <v xml:space="preserve">    </v>
          </cell>
          <cell r="F811" t="str">
            <v xml:space="preserve">   </v>
          </cell>
          <cell r="G811">
            <v>2280475</v>
          </cell>
          <cell r="H811">
            <v>246858.27</v>
          </cell>
          <cell r="I811">
            <v>0</v>
          </cell>
          <cell r="J811">
            <v>207831.54</v>
          </cell>
          <cell r="K811">
            <v>39026.730000000003</v>
          </cell>
          <cell r="L811">
            <v>0</v>
          </cell>
        </row>
        <row r="812">
          <cell r="A812">
            <v>1</v>
          </cell>
          <cell r="B812">
            <v>2</v>
          </cell>
          <cell r="C812">
            <v>805</v>
          </cell>
          <cell r="D812">
            <v>11</v>
          </cell>
          <cell r="E812" t="str">
            <v xml:space="preserve">    </v>
          </cell>
          <cell r="F812" t="str">
            <v xml:space="preserve">   </v>
          </cell>
          <cell r="G812">
            <v>1280511</v>
          </cell>
          <cell r="H812">
            <v>-58633.57</v>
          </cell>
          <cell r="I812">
            <v>0</v>
          </cell>
          <cell r="J812">
            <v>-58633.57</v>
          </cell>
          <cell r="K812">
            <v>0</v>
          </cell>
          <cell r="L812">
            <v>0</v>
          </cell>
        </row>
        <row r="813">
          <cell r="A813">
            <v>2</v>
          </cell>
          <cell r="B813">
            <v>2</v>
          </cell>
          <cell r="C813">
            <v>805</v>
          </cell>
          <cell r="D813">
            <v>11</v>
          </cell>
          <cell r="E813" t="str">
            <v xml:space="preserve">    </v>
          </cell>
          <cell r="F813" t="str">
            <v xml:space="preserve">   </v>
          </cell>
          <cell r="G813">
            <v>2280511</v>
          </cell>
          <cell r="H813">
            <v>-743104.51</v>
          </cell>
          <cell r="I813">
            <v>0</v>
          </cell>
          <cell r="J813">
            <v>-743104.51</v>
          </cell>
          <cell r="K813">
            <v>0</v>
          </cell>
          <cell r="L813">
            <v>0</v>
          </cell>
        </row>
        <row r="814">
          <cell r="A814">
            <v>1</v>
          </cell>
          <cell r="B814">
            <v>2</v>
          </cell>
          <cell r="C814">
            <v>805</v>
          </cell>
          <cell r="D814">
            <v>12</v>
          </cell>
          <cell r="E814" t="str">
            <v xml:space="preserve">    </v>
          </cell>
          <cell r="F814" t="str">
            <v xml:space="preserve">   </v>
          </cell>
          <cell r="G814">
            <v>1280512</v>
          </cell>
          <cell r="H814">
            <v>744129.16</v>
          </cell>
          <cell r="I814">
            <v>0</v>
          </cell>
          <cell r="J814">
            <v>744129.16</v>
          </cell>
          <cell r="K814">
            <v>0</v>
          </cell>
          <cell r="L814">
            <v>0</v>
          </cell>
        </row>
        <row r="815">
          <cell r="A815">
            <v>2</v>
          </cell>
          <cell r="B815">
            <v>2</v>
          </cell>
          <cell r="C815">
            <v>805</v>
          </cell>
          <cell r="D815">
            <v>12</v>
          </cell>
          <cell r="E815" t="str">
            <v xml:space="preserve">    </v>
          </cell>
          <cell r="F815" t="str">
            <v xml:space="preserve">   </v>
          </cell>
          <cell r="G815">
            <v>2280512</v>
          </cell>
          <cell r="H815">
            <v>3258729.18</v>
          </cell>
          <cell r="I815">
            <v>0</v>
          </cell>
          <cell r="J815">
            <v>3258729.18</v>
          </cell>
          <cell r="K815">
            <v>0</v>
          </cell>
          <cell r="L815">
            <v>0</v>
          </cell>
        </row>
        <row r="816">
          <cell r="A816">
            <v>1</v>
          </cell>
          <cell r="B816">
            <v>2</v>
          </cell>
          <cell r="C816">
            <v>805</v>
          </cell>
          <cell r="D816">
            <v>27</v>
          </cell>
          <cell r="E816" t="str">
            <v xml:space="preserve">    </v>
          </cell>
          <cell r="F816" t="str">
            <v xml:space="preserve">   </v>
          </cell>
          <cell r="G816">
            <v>1280527</v>
          </cell>
          <cell r="H816">
            <v>16618.8</v>
          </cell>
          <cell r="I816">
            <v>0</v>
          </cell>
          <cell r="J816">
            <v>16618.8</v>
          </cell>
          <cell r="K816">
            <v>0</v>
          </cell>
          <cell r="L816">
            <v>0</v>
          </cell>
        </row>
        <row r="817">
          <cell r="A817">
            <v>2</v>
          </cell>
          <cell r="B817">
            <v>2</v>
          </cell>
          <cell r="C817">
            <v>805</v>
          </cell>
          <cell r="D817">
            <v>27</v>
          </cell>
          <cell r="E817" t="str">
            <v xml:space="preserve">    </v>
          </cell>
          <cell r="F817" t="str">
            <v xml:space="preserve">   </v>
          </cell>
          <cell r="G817">
            <v>2280527</v>
          </cell>
          <cell r="H817">
            <v>109779.47</v>
          </cell>
          <cell r="I817">
            <v>0</v>
          </cell>
          <cell r="J817">
            <v>109779.47</v>
          </cell>
          <cell r="K817">
            <v>0</v>
          </cell>
          <cell r="L817">
            <v>0</v>
          </cell>
        </row>
        <row r="818">
          <cell r="A818">
            <v>1</v>
          </cell>
          <cell r="B818">
            <v>2</v>
          </cell>
          <cell r="C818">
            <v>805</v>
          </cell>
          <cell r="D818">
            <v>30</v>
          </cell>
          <cell r="E818" t="str">
            <v xml:space="preserve">    </v>
          </cell>
          <cell r="F818" t="str">
            <v xml:space="preserve">   </v>
          </cell>
          <cell r="G818">
            <v>1280530</v>
          </cell>
          <cell r="H818">
            <v>2607.23</v>
          </cell>
          <cell r="I818">
            <v>0</v>
          </cell>
          <cell r="J818">
            <v>2607.23</v>
          </cell>
          <cell r="K818">
            <v>0</v>
          </cell>
          <cell r="L818">
            <v>0</v>
          </cell>
        </row>
        <row r="819">
          <cell r="A819">
            <v>2</v>
          </cell>
          <cell r="B819">
            <v>2</v>
          </cell>
          <cell r="C819">
            <v>805</v>
          </cell>
          <cell r="D819">
            <v>30</v>
          </cell>
          <cell r="E819" t="str">
            <v xml:space="preserve">    </v>
          </cell>
          <cell r="F819" t="str">
            <v xml:space="preserve">   </v>
          </cell>
          <cell r="G819">
            <v>2280530</v>
          </cell>
          <cell r="H819">
            <v>8501.4</v>
          </cell>
          <cell r="I819">
            <v>0</v>
          </cell>
          <cell r="J819">
            <v>8501.4</v>
          </cell>
          <cell r="K819">
            <v>0</v>
          </cell>
          <cell r="L819">
            <v>0</v>
          </cell>
        </row>
        <row r="820">
          <cell r="A820">
            <v>1</v>
          </cell>
          <cell r="B820">
            <v>2</v>
          </cell>
          <cell r="C820">
            <v>805</v>
          </cell>
          <cell r="D820">
            <v>99</v>
          </cell>
          <cell r="E820" t="str">
            <v xml:space="preserve">    </v>
          </cell>
          <cell r="F820" t="str">
            <v xml:space="preserve">   </v>
          </cell>
          <cell r="G820">
            <v>1280599</v>
          </cell>
          <cell r="H820">
            <v>-220087</v>
          </cell>
          <cell r="I820">
            <v>0</v>
          </cell>
          <cell r="J820">
            <v>-220087</v>
          </cell>
          <cell r="K820">
            <v>0</v>
          </cell>
          <cell r="L820">
            <v>0</v>
          </cell>
        </row>
        <row r="821">
          <cell r="A821">
            <v>2</v>
          </cell>
          <cell r="B821">
            <v>2</v>
          </cell>
          <cell r="C821">
            <v>805</v>
          </cell>
          <cell r="D821">
            <v>99</v>
          </cell>
          <cell r="E821" t="str">
            <v xml:space="preserve">    </v>
          </cell>
          <cell r="F821" t="str">
            <v xml:space="preserve">   </v>
          </cell>
          <cell r="G821">
            <v>2280599</v>
          </cell>
          <cell r="H821">
            <v>-499308.84</v>
          </cell>
          <cell r="I821">
            <v>0</v>
          </cell>
          <cell r="J821">
            <v>-499308.84</v>
          </cell>
          <cell r="K821">
            <v>0</v>
          </cell>
          <cell r="L821">
            <v>0</v>
          </cell>
        </row>
        <row r="822">
          <cell r="A822">
            <v>1</v>
          </cell>
          <cell r="B822">
            <v>2</v>
          </cell>
          <cell r="C822">
            <v>807</v>
          </cell>
          <cell r="D822">
            <v>40</v>
          </cell>
          <cell r="E822" t="str">
            <v xml:space="preserve">    </v>
          </cell>
          <cell r="F822" t="str">
            <v xml:space="preserve">   </v>
          </cell>
          <cell r="G822">
            <v>1280740</v>
          </cell>
          <cell r="H822">
            <v>8514.43</v>
          </cell>
          <cell r="I822">
            <v>8514.43</v>
          </cell>
          <cell r="J822">
            <v>0</v>
          </cell>
          <cell r="K822">
            <v>0</v>
          </cell>
          <cell r="L822">
            <v>0</v>
          </cell>
        </row>
        <row r="823">
          <cell r="A823">
            <v>2</v>
          </cell>
          <cell r="B823">
            <v>2</v>
          </cell>
          <cell r="C823">
            <v>807</v>
          </cell>
          <cell r="D823">
            <v>40</v>
          </cell>
          <cell r="E823" t="str">
            <v xml:space="preserve">    </v>
          </cell>
          <cell r="F823" t="str">
            <v xml:space="preserve">   </v>
          </cell>
          <cell r="G823">
            <v>2280740</v>
          </cell>
          <cell r="H823">
            <v>76021.52</v>
          </cell>
          <cell r="I823">
            <v>76021.52</v>
          </cell>
          <cell r="J823">
            <v>0</v>
          </cell>
          <cell r="K823">
            <v>0</v>
          </cell>
          <cell r="L823">
            <v>0</v>
          </cell>
        </row>
        <row r="824">
          <cell r="A824">
            <v>1</v>
          </cell>
          <cell r="B824">
            <v>2</v>
          </cell>
          <cell r="C824">
            <v>808</v>
          </cell>
          <cell r="D824">
            <v>10</v>
          </cell>
          <cell r="E824" t="str">
            <v xml:space="preserve">    </v>
          </cell>
          <cell r="F824" t="str">
            <v xml:space="preserve">   </v>
          </cell>
          <cell r="G824">
            <v>1280810</v>
          </cell>
          <cell r="H824">
            <v>43984.57</v>
          </cell>
          <cell r="I824">
            <v>0</v>
          </cell>
          <cell r="J824">
            <v>43984.57</v>
          </cell>
          <cell r="K824">
            <v>0</v>
          </cell>
          <cell r="L824">
            <v>0</v>
          </cell>
        </row>
        <row r="825">
          <cell r="A825">
            <v>2</v>
          </cell>
          <cell r="B825">
            <v>2</v>
          </cell>
          <cell r="C825">
            <v>808</v>
          </cell>
          <cell r="D825">
            <v>10</v>
          </cell>
          <cell r="E825" t="str">
            <v xml:space="preserve">    </v>
          </cell>
          <cell r="F825" t="str">
            <v xml:space="preserve">   </v>
          </cell>
          <cell r="G825">
            <v>2280810</v>
          </cell>
          <cell r="H825">
            <v>147652.06</v>
          </cell>
          <cell r="I825">
            <v>0</v>
          </cell>
          <cell r="J825">
            <v>147652.06</v>
          </cell>
          <cell r="K825">
            <v>0</v>
          </cell>
          <cell r="L825">
            <v>0</v>
          </cell>
        </row>
        <row r="826">
          <cell r="A826">
            <v>1</v>
          </cell>
          <cell r="B826">
            <v>2</v>
          </cell>
          <cell r="C826">
            <v>808</v>
          </cell>
          <cell r="D826">
            <v>20</v>
          </cell>
          <cell r="E826" t="str">
            <v xml:space="preserve">    </v>
          </cell>
          <cell r="F826" t="str">
            <v xml:space="preserve">   </v>
          </cell>
          <cell r="G826">
            <v>1280820</v>
          </cell>
          <cell r="H826">
            <v>-1834.7</v>
          </cell>
          <cell r="I826">
            <v>0</v>
          </cell>
          <cell r="J826">
            <v>-1834.7</v>
          </cell>
          <cell r="K826">
            <v>0</v>
          </cell>
          <cell r="L826">
            <v>0</v>
          </cell>
        </row>
        <row r="827">
          <cell r="A827">
            <v>2</v>
          </cell>
          <cell r="B827">
            <v>2</v>
          </cell>
          <cell r="C827">
            <v>808</v>
          </cell>
          <cell r="D827">
            <v>20</v>
          </cell>
          <cell r="E827" t="str">
            <v xml:space="preserve">    </v>
          </cell>
          <cell r="F827" t="str">
            <v xml:space="preserve">   </v>
          </cell>
          <cell r="G827">
            <v>2280820</v>
          </cell>
          <cell r="H827">
            <v>-118473.82</v>
          </cell>
          <cell r="I827">
            <v>0</v>
          </cell>
          <cell r="J827">
            <v>-118473.82</v>
          </cell>
          <cell r="K827">
            <v>0</v>
          </cell>
          <cell r="L827">
            <v>0</v>
          </cell>
        </row>
        <row r="828">
          <cell r="A828">
            <v>1</v>
          </cell>
          <cell r="B828">
            <v>2</v>
          </cell>
          <cell r="C828">
            <v>808</v>
          </cell>
          <cell r="D828">
            <v>32</v>
          </cell>
          <cell r="E828" t="str">
            <v xml:space="preserve">    </v>
          </cell>
          <cell r="F828" t="str">
            <v xml:space="preserve">   </v>
          </cell>
          <cell r="G828">
            <v>1280832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>
            <v>2</v>
          </cell>
          <cell r="B829">
            <v>2</v>
          </cell>
          <cell r="C829">
            <v>808</v>
          </cell>
          <cell r="D829">
            <v>32</v>
          </cell>
          <cell r="E829" t="str">
            <v xml:space="preserve">    </v>
          </cell>
          <cell r="F829" t="str">
            <v xml:space="preserve">   </v>
          </cell>
          <cell r="G829">
            <v>2280832</v>
          </cell>
          <cell r="H829">
            <v>-227161.33</v>
          </cell>
          <cell r="I829">
            <v>0</v>
          </cell>
          <cell r="J829">
            <v>-52627.53</v>
          </cell>
          <cell r="K829">
            <v>-174533.8</v>
          </cell>
          <cell r="L829">
            <v>0</v>
          </cell>
        </row>
        <row r="830">
          <cell r="A830">
            <v>1</v>
          </cell>
          <cell r="B830">
            <v>2</v>
          </cell>
          <cell r="C830">
            <v>808</v>
          </cell>
          <cell r="D830">
            <v>33</v>
          </cell>
          <cell r="E830" t="str">
            <v xml:space="preserve">    </v>
          </cell>
          <cell r="F830" t="str">
            <v xml:space="preserve">   </v>
          </cell>
          <cell r="G830">
            <v>1280833</v>
          </cell>
          <cell r="H830">
            <v>271856.74</v>
          </cell>
          <cell r="I830">
            <v>0</v>
          </cell>
          <cell r="J830">
            <v>166418.23999999999</v>
          </cell>
          <cell r="K830">
            <v>105438.5</v>
          </cell>
          <cell r="L830">
            <v>0</v>
          </cell>
        </row>
        <row r="831">
          <cell r="A831">
            <v>2</v>
          </cell>
          <cell r="B831">
            <v>2</v>
          </cell>
          <cell r="C831">
            <v>808</v>
          </cell>
          <cell r="D831">
            <v>33</v>
          </cell>
          <cell r="E831" t="str">
            <v xml:space="preserve">    </v>
          </cell>
          <cell r="F831" t="str">
            <v xml:space="preserve">   </v>
          </cell>
          <cell r="G831">
            <v>2280833</v>
          </cell>
          <cell r="H831">
            <v>369028.67</v>
          </cell>
          <cell r="I831">
            <v>0</v>
          </cell>
          <cell r="J831">
            <v>166418.23999999999</v>
          </cell>
          <cell r="K831">
            <v>202610.43</v>
          </cell>
          <cell r="L831">
            <v>0</v>
          </cell>
        </row>
        <row r="832">
          <cell r="A832">
            <v>1</v>
          </cell>
          <cell r="B832">
            <v>2</v>
          </cell>
          <cell r="C832">
            <v>903</v>
          </cell>
          <cell r="D832">
            <v>10</v>
          </cell>
          <cell r="E832" t="str">
            <v xml:space="preserve">    </v>
          </cell>
          <cell r="F832" t="str">
            <v xml:space="preserve">   </v>
          </cell>
          <cell r="G832">
            <v>1290310</v>
          </cell>
          <cell r="H832">
            <v>65125.440000000002</v>
          </cell>
          <cell r="I832">
            <v>56169.69</v>
          </cell>
          <cell r="J832">
            <v>8339.65</v>
          </cell>
          <cell r="K832">
            <v>616.1</v>
          </cell>
          <cell r="L832">
            <v>0</v>
          </cell>
        </row>
        <row r="833">
          <cell r="A833">
            <v>2</v>
          </cell>
          <cell r="B833">
            <v>2</v>
          </cell>
          <cell r="C833">
            <v>903</v>
          </cell>
          <cell r="D833">
            <v>10</v>
          </cell>
          <cell r="E833" t="str">
            <v xml:space="preserve">    </v>
          </cell>
          <cell r="F833" t="str">
            <v xml:space="preserve">   </v>
          </cell>
          <cell r="G833">
            <v>2290310</v>
          </cell>
          <cell r="H833">
            <v>727872.95</v>
          </cell>
          <cell r="I833">
            <v>618495.91</v>
          </cell>
          <cell r="J833">
            <v>96404.51</v>
          </cell>
          <cell r="K833">
            <v>12972.53</v>
          </cell>
          <cell r="L833">
            <v>0</v>
          </cell>
        </row>
        <row r="834">
          <cell r="A834">
            <v>1</v>
          </cell>
          <cell r="B834">
            <v>2</v>
          </cell>
          <cell r="C834">
            <v>903</v>
          </cell>
          <cell r="D834">
            <v>20</v>
          </cell>
          <cell r="E834" t="str">
            <v xml:space="preserve">    </v>
          </cell>
          <cell r="F834" t="str">
            <v xml:space="preserve">   </v>
          </cell>
          <cell r="G834">
            <v>1290320</v>
          </cell>
          <cell r="H834">
            <v>24926.87</v>
          </cell>
          <cell r="I834">
            <v>6072.17</v>
          </cell>
          <cell r="J834">
            <v>18201.62</v>
          </cell>
          <cell r="K834">
            <v>653.08000000000004</v>
          </cell>
          <cell r="L834">
            <v>0</v>
          </cell>
        </row>
        <row r="835">
          <cell r="A835">
            <v>2</v>
          </cell>
          <cell r="B835">
            <v>2</v>
          </cell>
          <cell r="C835">
            <v>903</v>
          </cell>
          <cell r="D835">
            <v>20</v>
          </cell>
          <cell r="E835" t="str">
            <v xml:space="preserve">    </v>
          </cell>
          <cell r="F835" t="str">
            <v xml:space="preserve">   </v>
          </cell>
          <cell r="G835">
            <v>2290320</v>
          </cell>
          <cell r="H835">
            <v>238388.5</v>
          </cell>
          <cell r="I835">
            <v>90866.99</v>
          </cell>
          <cell r="J835">
            <v>146890.43</v>
          </cell>
          <cell r="K835">
            <v>631.08000000000004</v>
          </cell>
          <cell r="L835">
            <v>0</v>
          </cell>
        </row>
        <row r="836">
          <cell r="A836">
            <v>1</v>
          </cell>
          <cell r="B836">
            <v>2</v>
          </cell>
          <cell r="C836">
            <v>903</v>
          </cell>
          <cell r="D836">
            <v>21</v>
          </cell>
          <cell r="E836" t="str">
            <v xml:space="preserve">    </v>
          </cell>
          <cell r="F836" t="str">
            <v xml:space="preserve">   </v>
          </cell>
          <cell r="G836">
            <v>1290321</v>
          </cell>
          <cell r="H836">
            <v>5900.6</v>
          </cell>
          <cell r="I836">
            <v>0</v>
          </cell>
          <cell r="J836">
            <v>5533.69</v>
          </cell>
          <cell r="K836">
            <v>366.91</v>
          </cell>
          <cell r="L836">
            <v>0</v>
          </cell>
        </row>
        <row r="837">
          <cell r="A837">
            <v>2</v>
          </cell>
          <cell r="B837">
            <v>2</v>
          </cell>
          <cell r="C837">
            <v>903</v>
          </cell>
          <cell r="D837">
            <v>21</v>
          </cell>
          <cell r="E837" t="str">
            <v xml:space="preserve">    </v>
          </cell>
          <cell r="F837" t="str">
            <v xml:space="preserve">   </v>
          </cell>
          <cell r="G837">
            <v>2290321</v>
          </cell>
          <cell r="H837">
            <v>53385.34</v>
          </cell>
          <cell r="I837">
            <v>3719.92</v>
          </cell>
          <cell r="J837">
            <v>40732.769999999997</v>
          </cell>
          <cell r="K837">
            <v>8932.65</v>
          </cell>
          <cell r="L837">
            <v>0</v>
          </cell>
        </row>
        <row r="838">
          <cell r="A838">
            <v>1</v>
          </cell>
          <cell r="B838">
            <v>2</v>
          </cell>
          <cell r="C838">
            <v>903</v>
          </cell>
          <cell r="D838">
            <v>25</v>
          </cell>
          <cell r="E838" t="str">
            <v xml:space="preserve">    </v>
          </cell>
          <cell r="F838" t="str">
            <v xml:space="preserve">   </v>
          </cell>
          <cell r="G838">
            <v>1290325</v>
          </cell>
          <cell r="H838">
            <v>1697.31</v>
          </cell>
          <cell r="I838">
            <v>1697.31</v>
          </cell>
          <cell r="J838">
            <v>0</v>
          </cell>
          <cell r="K838">
            <v>0</v>
          </cell>
          <cell r="L838">
            <v>0</v>
          </cell>
        </row>
        <row r="839">
          <cell r="A839">
            <v>2</v>
          </cell>
          <cell r="B839">
            <v>2</v>
          </cell>
          <cell r="C839">
            <v>903</v>
          </cell>
          <cell r="D839">
            <v>25</v>
          </cell>
          <cell r="E839" t="str">
            <v xml:space="preserve">    </v>
          </cell>
          <cell r="F839" t="str">
            <v xml:space="preserve">   </v>
          </cell>
          <cell r="G839">
            <v>2290325</v>
          </cell>
          <cell r="H839">
            <v>27101.45</v>
          </cell>
          <cell r="I839">
            <v>27101.45</v>
          </cell>
          <cell r="J839">
            <v>0</v>
          </cell>
          <cell r="K839">
            <v>0</v>
          </cell>
          <cell r="L839">
            <v>0</v>
          </cell>
        </row>
        <row r="840">
          <cell r="A840">
            <v>1</v>
          </cell>
          <cell r="B840">
            <v>2</v>
          </cell>
          <cell r="C840">
            <v>903</v>
          </cell>
          <cell r="D840">
            <v>27</v>
          </cell>
          <cell r="E840" t="str">
            <v xml:space="preserve">    </v>
          </cell>
          <cell r="F840" t="str">
            <v xml:space="preserve">   </v>
          </cell>
          <cell r="G840">
            <v>1290327</v>
          </cell>
          <cell r="H840">
            <v>219.61</v>
          </cell>
          <cell r="I840">
            <v>219.61</v>
          </cell>
          <cell r="J840">
            <v>0</v>
          </cell>
          <cell r="K840">
            <v>0</v>
          </cell>
          <cell r="L840">
            <v>0</v>
          </cell>
        </row>
        <row r="841">
          <cell r="A841">
            <v>2</v>
          </cell>
          <cell r="B841">
            <v>2</v>
          </cell>
          <cell r="C841">
            <v>903</v>
          </cell>
          <cell r="D841">
            <v>27</v>
          </cell>
          <cell r="E841" t="str">
            <v xml:space="preserve">    </v>
          </cell>
          <cell r="F841" t="str">
            <v xml:space="preserve">   </v>
          </cell>
          <cell r="G841">
            <v>2290327</v>
          </cell>
          <cell r="H841">
            <v>2574.66</v>
          </cell>
          <cell r="I841">
            <v>2574.66</v>
          </cell>
          <cell r="J841">
            <v>0</v>
          </cell>
          <cell r="K841">
            <v>0</v>
          </cell>
          <cell r="L841">
            <v>0</v>
          </cell>
        </row>
        <row r="842">
          <cell r="A842">
            <v>1</v>
          </cell>
          <cell r="B842">
            <v>2</v>
          </cell>
          <cell r="C842">
            <v>903</v>
          </cell>
          <cell r="D842">
            <v>30</v>
          </cell>
          <cell r="E842" t="str">
            <v xml:space="preserve">    </v>
          </cell>
          <cell r="F842" t="str">
            <v xml:space="preserve">   </v>
          </cell>
          <cell r="G842">
            <v>1290330</v>
          </cell>
          <cell r="H842">
            <v>26003.17</v>
          </cell>
          <cell r="I842">
            <v>24580.39</v>
          </cell>
          <cell r="J842">
            <v>1422.78</v>
          </cell>
          <cell r="K842">
            <v>0</v>
          </cell>
          <cell r="L842">
            <v>0</v>
          </cell>
        </row>
        <row r="843">
          <cell r="A843">
            <v>2</v>
          </cell>
          <cell r="B843">
            <v>2</v>
          </cell>
          <cell r="C843">
            <v>903</v>
          </cell>
          <cell r="D843">
            <v>30</v>
          </cell>
          <cell r="E843" t="str">
            <v xml:space="preserve">    </v>
          </cell>
          <cell r="F843" t="str">
            <v xml:space="preserve">   </v>
          </cell>
          <cell r="G843">
            <v>2290330</v>
          </cell>
          <cell r="H843">
            <v>317500.73</v>
          </cell>
          <cell r="I843">
            <v>302526.18</v>
          </cell>
          <cell r="J843">
            <v>14974.55</v>
          </cell>
          <cell r="K843">
            <v>0</v>
          </cell>
          <cell r="L843">
            <v>0</v>
          </cell>
        </row>
        <row r="844">
          <cell r="A844">
            <v>1</v>
          </cell>
          <cell r="B844">
            <v>2</v>
          </cell>
          <cell r="C844">
            <v>903</v>
          </cell>
          <cell r="D844">
            <v>39</v>
          </cell>
          <cell r="E844" t="str">
            <v xml:space="preserve">    </v>
          </cell>
          <cell r="F844" t="str">
            <v xml:space="preserve">   </v>
          </cell>
          <cell r="G844">
            <v>1290339</v>
          </cell>
          <cell r="H844">
            <v>-302.44</v>
          </cell>
          <cell r="I844">
            <v>0</v>
          </cell>
          <cell r="J844">
            <v>-302.44</v>
          </cell>
          <cell r="K844">
            <v>0</v>
          </cell>
          <cell r="L844">
            <v>0</v>
          </cell>
        </row>
        <row r="845">
          <cell r="A845">
            <v>2</v>
          </cell>
          <cell r="B845">
            <v>2</v>
          </cell>
          <cell r="C845">
            <v>903</v>
          </cell>
          <cell r="D845">
            <v>39</v>
          </cell>
          <cell r="E845" t="str">
            <v xml:space="preserve">    </v>
          </cell>
          <cell r="F845" t="str">
            <v xml:space="preserve">   </v>
          </cell>
          <cell r="G845">
            <v>2290339</v>
          </cell>
          <cell r="H845">
            <v>-497.36</v>
          </cell>
          <cell r="I845">
            <v>0</v>
          </cell>
          <cell r="J845">
            <v>-497.36</v>
          </cell>
          <cell r="K845">
            <v>0</v>
          </cell>
          <cell r="L845">
            <v>0</v>
          </cell>
        </row>
        <row r="846">
          <cell r="A846">
            <v>1</v>
          </cell>
          <cell r="B846">
            <v>2</v>
          </cell>
          <cell r="C846">
            <v>903</v>
          </cell>
          <cell r="D846">
            <v>92</v>
          </cell>
          <cell r="E846" t="str">
            <v xml:space="preserve">    </v>
          </cell>
          <cell r="F846" t="str">
            <v xml:space="preserve">   </v>
          </cell>
          <cell r="G846">
            <v>1290392</v>
          </cell>
          <cell r="H846">
            <v>984.88</v>
          </cell>
          <cell r="I846">
            <v>984.88</v>
          </cell>
          <cell r="J846">
            <v>0</v>
          </cell>
          <cell r="K846">
            <v>0</v>
          </cell>
          <cell r="L846">
            <v>0</v>
          </cell>
        </row>
        <row r="847">
          <cell r="A847">
            <v>2</v>
          </cell>
          <cell r="B847">
            <v>2</v>
          </cell>
          <cell r="C847">
            <v>903</v>
          </cell>
          <cell r="D847">
            <v>92</v>
          </cell>
          <cell r="E847" t="str">
            <v xml:space="preserve">    </v>
          </cell>
          <cell r="F847" t="str">
            <v xml:space="preserve">   </v>
          </cell>
          <cell r="G847">
            <v>2290392</v>
          </cell>
          <cell r="H847">
            <v>10238.35</v>
          </cell>
          <cell r="I847">
            <v>10238.35</v>
          </cell>
          <cell r="J847">
            <v>0</v>
          </cell>
          <cell r="K847">
            <v>0</v>
          </cell>
          <cell r="L847">
            <v>0</v>
          </cell>
        </row>
        <row r="848">
          <cell r="A848">
            <v>1</v>
          </cell>
          <cell r="B848">
            <v>2</v>
          </cell>
          <cell r="C848">
            <v>903</v>
          </cell>
          <cell r="D848">
            <v>93</v>
          </cell>
          <cell r="E848" t="str">
            <v xml:space="preserve">    </v>
          </cell>
          <cell r="F848" t="str">
            <v xml:space="preserve">   </v>
          </cell>
          <cell r="G848">
            <v>1290393</v>
          </cell>
          <cell r="H848">
            <v>6183.18</v>
          </cell>
          <cell r="I848">
            <v>6183.18</v>
          </cell>
          <cell r="J848">
            <v>0</v>
          </cell>
          <cell r="K848">
            <v>0</v>
          </cell>
          <cell r="L848">
            <v>0</v>
          </cell>
        </row>
        <row r="849">
          <cell r="A849">
            <v>2</v>
          </cell>
          <cell r="B849">
            <v>2</v>
          </cell>
          <cell r="C849">
            <v>903</v>
          </cell>
          <cell r="D849">
            <v>93</v>
          </cell>
          <cell r="E849" t="str">
            <v xml:space="preserve">    </v>
          </cell>
          <cell r="F849" t="str">
            <v xml:space="preserve">   </v>
          </cell>
          <cell r="G849">
            <v>2290393</v>
          </cell>
          <cell r="H849">
            <v>146400.79</v>
          </cell>
          <cell r="I849">
            <v>146400.79</v>
          </cell>
          <cell r="J849">
            <v>0</v>
          </cell>
          <cell r="K849">
            <v>0</v>
          </cell>
          <cell r="L849">
            <v>0</v>
          </cell>
        </row>
        <row r="850">
          <cell r="A850">
            <v>1</v>
          </cell>
          <cell r="B850">
            <v>2</v>
          </cell>
          <cell r="C850">
            <v>999</v>
          </cell>
          <cell r="D850">
            <v>1</v>
          </cell>
          <cell r="E850" t="str">
            <v xml:space="preserve">    </v>
          </cell>
          <cell r="F850" t="str">
            <v xml:space="preserve">   </v>
          </cell>
          <cell r="G850">
            <v>1299901</v>
          </cell>
          <cell r="H850">
            <v>-427403</v>
          </cell>
          <cell r="I850">
            <v>-26577</v>
          </cell>
          <cell r="J850">
            <v>-348814</v>
          </cell>
          <cell r="K850">
            <v>-52012</v>
          </cell>
          <cell r="L850">
            <v>0</v>
          </cell>
        </row>
        <row r="851">
          <cell r="A851">
            <v>2</v>
          </cell>
          <cell r="B851">
            <v>2</v>
          </cell>
          <cell r="C851">
            <v>999</v>
          </cell>
          <cell r="D851">
            <v>1</v>
          </cell>
          <cell r="E851" t="str">
            <v xml:space="preserve">    </v>
          </cell>
          <cell r="F851" t="str">
            <v xml:space="preserve">   </v>
          </cell>
          <cell r="G851">
            <v>2299901</v>
          </cell>
          <cell r="H851">
            <v>-5006531</v>
          </cell>
          <cell r="I851">
            <v>-426153</v>
          </cell>
          <cell r="J851">
            <v>-3916765</v>
          </cell>
          <cell r="K851">
            <v>-663613</v>
          </cell>
          <cell r="L851">
            <v>0</v>
          </cell>
        </row>
        <row r="852">
          <cell r="A852">
            <v>1</v>
          </cell>
          <cell r="B852">
            <v>2</v>
          </cell>
          <cell r="C852">
            <v>999</v>
          </cell>
          <cell r="D852">
            <v>2</v>
          </cell>
          <cell r="E852" t="str">
            <v xml:space="preserve">    </v>
          </cell>
          <cell r="F852" t="str">
            <v xml:space="preserve">   </v>
          </cell>
          <cell r="G852">
            <v>1299902</v>
          </cell>
          <cell r="H852">
            <v>-16853</v>
          </cell>
          <cell r="I852">
            <v>0</v>
          </cell>
          <cell r="J852">
            <v>-9838</v>
          </cell>
          <cell r="K852">
            <v>-7015</v>
          </cell>
          <cell r="L852">
            <v>0</v>
          </cell>
        </row>
        <row r="853">
          <cell r="A853">
            <v>2</v>
          </cell>
          <cell r="B853">
            <v>2</v>
          </cell>
          <cell r="C853">
            <v>999</v>
          </cell>
          <cell r="D853">
            <v>2</v>
          </cell>
          <cell r="E853" t="str">
            <v xml:space="preserve">    </v>
          </cell>
          <cell r="F853" t="str">
            <v xml:space="preserve">   </v>
          </cell>
          <cell r="G853">
            <v>2299902</v>
          </cell>
          <cell r="H853">
            <v>-118204</v>
          </cell>
          <cell r="I853">
            <v>0</v>
          </cell>
          <cell r="J853">
            <v>-99332</v>
          </cell>
          <cell r="K853">
            <v>-18872</v>
          </cell>
          <cell r="L853">
            <v>0</v>
          </cell>
        </row>
        <row r="854">
          <cell r="A854">
            <v>1</v>
          </cell>
          <cell r="B854">
            <v>2</v>
          </cell>
          <cell r="C854">
            <v>999</v>
          </cell>
          <cell r="D854">
            <v>3</v>
          </cell>
          <cell r="E854" t="str">
            <v xml:space="preserve">    </v>
          </cell>
          <cell r="F854" t="str">
            <v xml:space="preserve">   </v>
          </cell>
          <cell r="G854">
            <v>1299903</v>
          </cell>
          <cell r="H854">
            <v>-2980</v>
          </cell>
          <cell r="I854">
            <v>-2980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>
            <v>2</v>
          </cell>
          <cell r="B855">
            <v>2</v>
          </cell>
          <cell r="C855">
            <v>999</v>
          </cell>
          <cell r="D855">
            <v>3</v>
          </cell>
          <cell r="E855" t="str">
            <v xml:space="preserve">    </v>
          </cell>
          <cell r="F855" t="str">
            <v xml:space="preserve">   </v>
          </cell>
          <cell r="G855">
            <v>2299903</v>
          </cell>
          <cell r="H855">
            <v>-18139</v>
          </cell>
          <cell r="I855">
            <v>-18139</v>
          </cell>
          <cell r="J855">
            <v>0</v>
          </cell>
          <cell r="K855">
            <v>0</v>
          </cell>
          <cell r="L855">
            <v>0</v>
          </cell>
        </row>
        <row r="856">
          <cell r="A856">
            <v>1</v>
          </cell>
          <cell r="B856">
            <v>2</v>
          </cell>
          <cell r="C856">
            <v>999</v>
          </cell>
          <cell r="D856">
            <v>4</v>
          </cell>
          <cell r="E856" t="str">
            <v xml:space="preserve">    </v>
          </cell>
          <cell r="F856" t="str">
            <v xml:space="preserve">   </v>
          </cell>
          <cell r="G856">
            <v>1299904</v>
          </cell>
          <cell r="H856">
            <v>-53127</v>
          </cell>
          <cell r="I856">
            <v>-29219</v>
          </cell>
          <cell r="J856">
            <v>-16674</v>
          </cell>
          <cell r="K856">
            <v>-7234</v>
          </cell>
          <cell r="L856">
            <v>0</v>
          </cell>
        </row>
        <row r="857">
          <cell r="A857">
            <v>2</v>
          </cell>
          <cell r="B857">
            <v>2</v>
          </cell>
          <cell r="C857">
            <v>999</v>
          </cell>
          <cell r="D857">
            <v>4</v>
          </cell>
          <cell r="E857" t="str">
            <v xml:space="preserve">    </v>
          </cell>
          <cell r="F857" t="str">
            <v xml:space="preserve">   </v>
          </cell>
          <cell r="G857">
            <v>2299904</v>
          </cell>
          <cell r="H857">
            <v>-472219</v>
          </cell>
          <cell r="I857">
            <v>-185499</v>
          </cell>
          <cell r="J857">
            <v>-200000</v>
          </cell>
          <cell r="K857">
            <v>-86720</v>
          </cell>
          <cell r="L857">
            <v>0</v>
          </cell>
        </row>
        <row r="858">
          <cell r="A858">
            <v>1</v>
          </cell>
          <cell r="B858">
            <v>2</v>
          </cell>
          <cell r="C858">
            <v>999</v>
          </cell>
          <cell r="D858">
            <v>5</v>
          </cell>
          <cell r="E858" t="str">
            <v xml:space="preserve">    </v>
          </cell>
          <cell r="F858" t="str">
            <v xml:space="preserve">   </v>
          </cell>
          <cell r="G858">
            <v>1299905</v>
          </cell>
          <cell r="H858">
            <v>-5186</v>
          </cell>
          <cell r="I858">
            <v>-5186</v>
          </cell>
          <cell r="J858">
            <v>0</v>
          </cell>
          <cell r="K858">
            <v>0</v>
          </cell>
          <cell r="L858">
            <v>0</v>
          </cell>
        </row>
        <row r="859">
          <cell r="A859">
            <v>2</v>
          </cell>
          <cell r="B859">
            <v>2</v>
          </cell>
          <cell r="C859">
            <v>999</v>
          </cell>
          <cell r="D859">
            <v>5</v>
          </cell>
          <cell r="E859" t="str">
            <v xml:space="preserve">    </v>
          </cell>
          <cell r="F859" t="str">
            <v xml:space="preserve">   </v>
          </cell>
          <cell r="G859">
            <v>2299905</v>
          </cell>
          <cell r="H859">
            <v>-79692</v>
          </cell>
          <cell r="I859">
            <v>-79692</v>
          </cell>
          <cell r="J859">
            <v>0</v>
          </cell>
          <cell r="K859">
            <v>0</v>
          </cell>
          <cell r="L859">
            <v>0</v>
          </cell>
        </row>
        <row r="860">
          <cell r="A860">
            <v>1</v>
          </cell>
          <cell r="B860">
            <v>2</v>
          </cell>
          <cell r="C860">
            <v>999</v>
          </cell>
          <cell r="D860">
            <v>6</v>
          </cell>
          <cell r="E860" t="str">
            <v xml:space="preserve">    </v>
          </cell>
          <cell r="F860" t="str">
            <v xml:space="preserve">   </v>
          </cell>
          <cell r="G860">
            <v>1299906</v>
          </cell>
          <cell r="H860">
            <v>-633778</v>
          </cell>
          <cell r="I860">
            <v>0</v>
          </cell>
          <cell r="J860">
            <v>-633778</v>
          </cell>
          <cell r="K860">
            <v>0</v>
          </cell>
          <cell r="L860">
            <v>0</v>
          </cell>
        </row>
        <row r="861">
          <cell r="A861">
            <v>2</v>
          </cell>
          <cell r="B861">
            <v>2</v>
          </cell>
          <cell r="C861">
            <v>999</v>
          </cell>
          <cell r="D861">
            <v>6</v>
          </cell>
          <cell r="E861" t="str">
            <v xml:space="preserve">    </v>
          </cell>
          <cell r="F861" t="str">
            <v xml:space="preserve">   </v>
          </cell>
          <cell r="G861">
            <v>2299906</v>
          </cell>
          <cell r="H861">
            <v>-2866796</v>
          </cell>
          <cell r="I861">
            <v>0</v>
          </cell>
          <cell r="J861">
            <v>-2866796</v>
          </cell>
          <cell r="K861">
            <v>0</v>
          </cell>
          <cell r="L861">
            <v>0</v>
          </cell>
        </row>
        <row r="862">
          <cell r="A862">
            <v>1</v>
          </cell>
          <cell r="B862">
            <v>2</v>
          </cell>
          <cell r="C862">
            <v>999</v>
          </cell>
          <cell r="D862">
            <v>8</v>
          </cell>
          <cell r="E862" t="str">
            <v xml:space="preserve">    </v>
          </cell>
          <cell r="F862" t="str">
            <v xml:space="preserve">   </v>
          </cell>
          <cell r="G862">
            <v>1299908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>
            <v>2</v>
          </cell>
          <cell r="B863">
            <v>2</v>
          </cell>
          <cell r="C863">
            <v>999</v>
          </cell>
          <cell r="D863">
            <v>8</v>
          </cell>
          <cell r="E863" t="str">
            <v xml:space="preserve">    </v>
          </cell>
          <cell r="F863" t="str">
            <v xml:space="preserve">   </v>
          </cell>
          <cell r="G863">
            <v>2299908</v>
          </cell>
          <cell r="H863">
            <v>-312994</v>
          </cell>
          <cell r="I863">
            <v>0</v>
          </cell>
          <cell r="J863">
            <v>-312994</v>
          </cell>
          <cell r="K863">
            <v>0</v>
          </cell>
          <cell r="L863">
            <v>0</v>
          </cell>
        </row>
        <row r="864">
          <cell r="A864">
            <v>1</v>
          </cell>
          <cell r="B864">
            <v>2</v>
          </cell>
          <cell r="C864">
            <v>999</v>
          </cell>
          <cell r="D864">
            <v>9</v>
          </cell>
          <cell r="E864" t="str">
            <v xml:space="preserve">    </v>
          </cell>
          <cell r="F864" t="str">
            <v xml:space="preserve">   </v>
          </cell>
          <cell r="G864">
            <v>1299909</v>
          </cell>
          <cell r="H864">
            <v>-2414</v>
          </cell>
          <cell r="I864">
            <v>0</v>
          </cell>
          <cell r="J864">
            <v>-2325</v>
          </cell>
          <cell r="K864">
            <v>-89</v>
          </cell>
          <cell r="L864">
            <v>0</v>
          </cell>
        </row>
        <row r="865">
          <cell r="A865">
            <v>2</v>
          </cell>
          <cell r="B865">
            <v>2</v>
          </cell>
          <cell r="C865">
            <v>999</v>
          </cell>
          <cell r="D865">
            <v>9</v>
          </cell>
          <cell r="E865" t="str">
            <v xml:space="preserve">    </v>
          </cell>
          <cell r="F865" t="str">
            <v xml:space="preserve">   </v>
          </cell>
          <cell r="G865">
            <v>2299909</v>
          </cell>
          <cell r="H865">
            <v>-28968</v>
          </cell>
          <cell r="I865">
            <v>0</v>
          </cell>
          <cell r="J865">
            <v>-27900</v>
          </cell>
          <cell r="K865">
            <v>-1068</v>
          </cell>
          <cell r="L865">
            <v>0</v>
          </cell>
        </row>
        <row r="866">
          <cell r="A866">
            <v>1</v>
          </cell>
          <cell r="B866">
            <v>2</v>
          </cell>
          <cell r="C866">
            <v>999</v>
          </cell>
          <cell r="D866">
            <v>11</v>
          </cell>
          <cell r="E866" t="str">
            <v xml:space="preserve">    </v>
          </cell>
          <cell r="F866" t="str">
            <v xml:space="preserve">   </v>
          </cell>
          <cell r="G866">
            <v>1299911</v>
          </cell>
          <cell r="H866">
            <v>-5151</v>
          </cell>
          <cell r="I866">
            <v>0</v>
          </cell>
          <cell r="J866">
            <v>-5151</v>
          </cell>
          <cell r="K866">
            <v>0</v>
          </cell>
          <cell r="L866">
            <v>0</v>
          </cell>
        </row>
        <row r="867">
          <cell r="A867">
            <v>2</v>
          </cell>
          <cell r="B867">
            <v>2</v>
          </cell>
          <cell r="C867">
            <v>999</v>
          </cell>
          <cell r="D867">
            <v>11</v>
          </cell>
          <cell r="E867" t="str">
            <v xml:space="preserve">    </v>
          </cell>
          <cell r="F867" t="str">
            <v xml:space="preserve">   </v>
          </cell>
          <cell r="G867">
            <v>2299911</v>
          </cell>
          <cell r="H867">
            <v>-61812</v>
          </cell>
          <cell r="I867">
            <v>0</v>
          </cell>
          <cell r="J867">
            <v>-61812</v>
          </cell>
          <cell r="K867">
            <v>0</v>
          </cell>
          <cell r="L867">
            <v>0</v>
          </cell>
        </row>
        <row r="868">
          <cell r="A868">
            <v>1</v>
          </cell>
          <cell r="B868">
            <v>2</v>
          </cell>
          <cell r="C868">
            <v>999</v>
          </cell>
          <cell r="D868">
            <v>53</v>
          </cell>
          <cell r="E868" t="str">
            <v xml:space="preserve">    </v>
          </cell>
          <cell r="F868" t="str">
            <v xml:space="preserve">   </v>
          </cell>
          <cell r="G868">
            <v>1299953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>
            <v>2</v>
          </cell>
          <cell r="B869">
            <v>2</v>
          </cell>
          <cell r="C869">
            <v>999</v>
          </cell>
          <cell r="D869">
            <v>53</v>
          </cell>
          <cell r="E869" t="str">
            <v xml:space="preserve">    </v>
          </cell>
          <cell r="F869" t="str">
            <v xml:space="preserve">   </v>
          </cell>
          <cell r="G869">
            <v>2299953</v>
          </cell>
          <cell r="H869">
            <v>54394</v>
          </cell>
          <cell r="I869">
            <v>0</v>
          </cell>
          <cell r="J869">
            <v>49795</v>
          </cell>
          <cell r="K869">
            <v>4599</v>
          </cell>
          <cell r="L869">
            <v>0</v>
          </cell>
        </row>
        <row r="870">
          <cell r="A870">
            <v>1</v>
          </cell>
          <cell r="B870">
            <v>2</v>
          </cell>
          <cell r="C870">
            <v>999</v>
          </cell>
          <cell r="D870">
            <v>54</v>
          </cell>
          <cell r="E870" t="str">
            <v xml:space="preserve">    </v>
          </cell>
          <cell r="F870" t="str">
            <v xml:space="preserve">   </v>
          </cell>
          <cell r="G870">
            <v>1299954</v>
          </cell>
          <cell r="H870">
            <v>12605</v>
          </cell>
          <cell r="I870">
            <v>12605</v>
          </cell>
          <cell r="J870">
            <v>0</v>
          </cell>
          <cell r="K870">
            <v>0</v>
          </cell>
          <cell r="L870">
            <v>0</v>
          </cell>
        </row>
        <row r="871">
          <cell r="A871">
            <v>2</v>
          </cell>
          <cell r="B871">
            <v>2</v>
          </cell>
          <cell r="C871">
            <v>999</v>
          </cell>
          <cell r="D871">
            <v>54</v>
          </cell>
          <cell r="E871" t="str">
            <v xml:space="preserve">    </v>
          </cell>
          <cell r="F871" t="str">
            <v xml:space="preserve">   </v>
          </cell>
          <cell r="G871">
            <v>2299954</v>
          </cell>
          <cell r="H871">
            <v>406228</v>
          </cell>
          <cell r="I871">
            <v>406228</v>
          </cell>
          <cell r="J871">
            <v>0</v>
          </cell>
          <cell r="K871">
            <v>0</v>
          </cell>
          <cell r="L871">
            <v>0</v>
          </cell>
        </row>
        <row r="872">
          <cell r="A872">
            <v>1</v>
          </cell>
          <cell r="B872">
            <v>2</v>
          </cell>
          <cell r="C872">
            <v>999</v>
          </cell>
          <cell r="D872">
            <v>55</v>
          </cell>
          <cell r="E872" t="str">
            <v xml:space="preserve">    </v>
          </cell>
          <cell r="F872" t="str">
            <v xml:space="preserve">   </v>
          </cell>
          <cell r="G872">
            <v>1299955</v>
          </cell>
          <cell r="H872">
            <v>-595</v>
          </cell>
          <cell r="I872">
            <v>-595</v>
          </cell>
          <cell r="J872">
            <v>0</v>
          </cell>
          <cell r="K872">
            <v>0</v>
          </cell>
          <cell r="L872">
            <v>0</v>
          </cell>
        </row>
        <row r="873">
          <cell r="A873">
            <v>2</v>
          </cell>
          <cell r="B873">
            <v>2</v>
          </cell>
          <cell r="C873">
            <v>999</v>
          </cell>
          <cell r="D873">
            <v>55</v>
          </cell>
          <cell r="E873" t="str">
            <v xml:space="preserve">    </v>
          </cell>
          <cell r="F873" t="str">
            <v xml:space="preserve">   </v>
          </cell>
          <cell r="G873">
            <v>2299955</v>
          </cell>
          <cell r="H873">
            <v>7154</v>
          </cell>
          <cell r="I873">
            <v>7154</v>
          </cell>
          <cell r="J873">
            <v>0</v>
          </cell>
          <cell r="K873">
            <v>0</v>
          </cell>
          <cell r="L873">
            <v>0</v>
          </cell>
        </row>
        <row r="874">
          <cell r="A874">
            <v>1</v>
          </cell>
          <cell r="B874">
            <v>2</v>
          </cell>
          <cell r="C874">
            <v>999</v>
          </cell>
          <cell r="D874">
            <v>58</v>
          </cell>
          <cell r="E874" t="str">
            <v xml:space="preserve">    </v>
          </cell>
          <cell r="F874" t="str">
            <v xml:space="preserve">   </v>
          </cell>
          <cell r="G874">
            <v>1299958</v>
          </cell>
          <cell r="H874">
            <v>1611</v>
          </cell>
          <cell r="I874">
            <v>0</v>
          </cell>
          <cell r="J874">
            <v>1498</v>
          </cell>
          <cell r="K874">
            <v>113</v>
          </cell>
          <cell r="L874">
            <v>0</v>
          </cell>
        </row>
        <row r="875">
          <cell r="A875">
            <v>2</v>
          </cell>
          <cell r="B875">
            <v>2</v>
          </cell>
          <cell r="C875">
            <v>999</v>
          </cell>
          <cell r="D875">
            <v>58</v>
          </cell>
          <cell r="E875" t="str">
            <v xml:space="preserve">    </v>
          </cell>
          <cell r="F875" t="str">
            <v xml:space="preserve">   </v>
          </cell>
          <cell r="G875">
            <v>2299958</v>
          </cell>
          <cell r="H875">
            <v>43558</v>
          </cell>
          <cell r="I875">
            <v>0</v>
          </cell>
          <cell r="J875">
            <v>40609</v>
          </cell>
          <cell r="K875">
            <v>2949</v>
          </cell>
          <cell r="L875">
            <v>0</v>
          </cell>
        </row>
        <row r="876">
          <cell r="A876">
            <v>1</v>
          </cell>
          <cell r="B876">
            <v>2</v>
          </cell>
          <cell r="C876">
            <v>999</v>
          </cell>
          <cell r="D876">
            <v>59</v>
          </cell>
          <cell r="E876" t="str">
            <v xml:space="preserve">    </v>
          </cell>
          <cell r="F876" t="str">
            <v xml:space="preserve">   </v>
          </cell>
          <cell r="G876">
            <v>1299959</v>
          </cell>
          <cell r="H876">
            <v>5151</v>
          </cell>
          <cell r="I876">
            <v>0</v>
          </cell>
          <cell r="J876">
            <v>5151</v>
          </cell>
          <cell r="K876">
            <v>0</v>
          </cell>
          <cell r="L876">
            <v>0</v>
          </cell>
        </row>
        <row r="877">
          <cell r="A877">
            <v>2</v>
          </cell>
          <cell r="B877">
            <v>2</v>
          </cell>
          <cell r="C877">
            <v>999</v>
          </cell>
          <cell r="D877">
            <v>59</v>
          </cell>
          <cell r="E877" t="str">
            <v xml:space="preserve">    </v>
          </cell>
          <cell r="F877" t="str">
            <v xml:space="preserve">   </v>
          </cell>
          <cell r="G877">
            <v>2299959</v>
          </cell>
          <cell r="H877">
            <v>61812</v>
          </cell>
          <cell r="I877">
            <v>0</v>
          </cell>
          <cell r="J877">
            <v>61812</v>
          </cell>
          <cell r="K877">
            <v>0</v>
          </cell>
          <cell r="L877">
            <v>0</v>
          </cell>
        </row>
        <row r="878">
          <cell r="A878">
            <v>1</v>
          </cell>
          <cell r="B878">
            <v>2</v>
          </cell>
          <cell r="C878">
            <v>999</v>
          </cell>
          <cell r="D878">
            <v>60</v>
          </cell>
          <cell r="E878" t="str">
            <v xml:space="preserve">    </v>
          </cell>
          <cell r="F878" t="str">
            <v xml:space="preserve">   </v>
          </cell>
          <cell r="G878">
            <v>1299960</v>
          </cell>
          <cell r="H878">
            <v>593087</v>
          </cell>
          <cell r="I878">
            <v>89945</v>
          </cell>
          <cell r="J878">
            <v>439987</v>
          </cell>
          <cell r="K878">
            <v>63155</v>
          </cell>
          <cell r="L878">
            <v>0</v>
          </cell>
        </row>
        <row r="879">
          <cell r="A879">
            <v>2</v>
          </cell>
          <cell r="B879">
            <v>2</v>
          </cell>
          <cell r="C879">
            <v>999</v>
          </cell>
          <cell r="D879">
            <v>60</v>
          </cell>
          <cell r="E879" t="str">
            <v xml:space="preserve">    </v>
          </cell>
          <cell r="F879" t="str">
            <v xml:space="preserve">   </v>
          </cell>
          <cell r="G879">
            <v>2299960</v>
          </cell>
          <cell r="H879">
            <v>6436345</v>
          </cell>
          <cell r="I879">
            <v>861030</v>
          </cell>
          <cell r="J879">
            <v>4836065</v>
          </cell>
          <cell r="K879">
            <v>739250</v>
          </cell>
          <cell r="L879">
            <v>0</v>
          </cell>
        </row>
        <row r="880">
          <cell r="A880">
            <v>1</v>
          </cell>
          <cell r="B880">
            <v>2</v>
          </cell>
          <cell r="C880">
            <v>999</v>
          </cell>
          <cell r="D880">
            <v>62</v>
          </cell>
          <cell r="E880" t="str">
            <v xml:space="preserve">    </v>
          </cell>
          <cell r="F880" t="str">
            <v xml:space="preserve">   </v>
          </cell>
          <cell r="G880">
            <v>1299962</v>
          </cell>
          <cell r="H880">
            <v>5151</v>
          </cell>
          <cell r="I880">
            <v>0</v>
          </cell>
          <cell r="J880">
            <v>5151</v>
          </cell>
          <cell r="K880">
            <v>0</v>
          </cell>
          <cell r="L880">
            <v>0</v>
          </cell>
        </row>
        <row r="881">
          <cell r="A881">
            <v>2</v>
          </cell>
          <cell r="B881">
            <v>2</v>
          </cell>
          <cell r="C881">
            <v>999</v>
          </cell>
          <cell r="D881">
            <v>62</v>
          </cell>
          <cell r="E881" t="str">
            <v xml:space="preserve">    </v>
          </cell>
          <cell r="F881" t="str">
            <v xml:space="preserve">   </v>
          </cell>
          <cell r="G881">
            <v>2299962</v>
          </cell>
          <cell r="H881">
            <v>61812</v>
          </cell>
          <cell r="I881">
            <v>0</v>
          </cell>
          <cell r="J881">
            <v>61812</v>
          </cell>
          <cell r="K881">
            <v>0</v>
          </cell>
          <cell r="L881">
            <v>0</v>
          </cell>
        </row>
        <row r="882">
          <cell r="A882">
            <v>1</v>
          </cell>
          <cell r="B882">
            <v>2</v>
          </cell>
          <cell r="C882">
            <v>999</v>
          </cell>
          <cell r="D882">
            <v>70</v>
          </cell>
          <cell r="E882" t="str">
            <v xml:space="preserve">    </v>
          </cell>
          <cell r="F882" t="str">
            <v xml:space="preserve">   </v>
          </cell>
          <cell r="G882">
            <v>1299970</v>
          </cell>
          <cell r="H882">
            <v>310734.71999999997</v>
          </cell>
          <cell r="I882">
            <v>310734.71999999997</v>
          </cell>
          <cell r="J882">
            <v>0</v>
          </cell>
          <cell r="K882">
            <v>0</v>
          </cell>
          <cell r="L882">
            <v>0</v>
          </cell>
        </row>
        <row r="883">
          <cell r="A883">
            <v>2</v>
          </cell>
          <cell r="B883">
            <v>2</v>
          </cell>
          <cell r="C883">
            <v>999</v>
          </cell>
          <cell r="D883">
            <v>70</v>
          </cell>
          <cell r="E883" t="str">
            <v xml:space="preserve">    </v>
          </cell>
          <cell r="F883" t="str">
            <v xml:space="preserve">   </v>
          </cell>
          <cell r="G883">
            <v>2299970</v>
          </cell>
          <cell r="H883">
            <v>3614938.36</v>
          </cell>
          <cell r="I883">
            <v>3614938.36</v>
          </cell>
          <cell r="J883">
            <v>0</v>
          </cell>
          <cell r="K883">
            <v>0</v>
          </cell>
          <cell r="L883">
            <v>0</v>
          </cell>
        </row>
        <row r="884">
          <cell r="A884">
            <v>1</v>
          </cell>
          <cell r="B884">
            <v>2</v>
          </cell>
          <cell r="C884">
            <v>999</v>
          </cell>
          <cell r="D884">
            <v>91</v>
          </cell>
          <cell r="E884" t="str">
            <v xml:space="preserve">    </v>
          </cell>
          <cell r="F884" t="str">
            <v xml:space="preserve">   </v>
          </cell>
          <cell r="G884">
            <v>1299991</v>
          </cell>
          <cell r="H884">
            <v>-33049</v>
          </cell>
          <cell r="I884">
            <v>-33049</v>
          </cell>
          <cell r="J884">
            <v>0</v>
          </cell>
          <cell r="K884">
            <v>0</v>
          </cell>
          <cell r="L884">
            <v>0</v>
          </cell>
        </row>
        <row r="885">
          <cell r="A885">
            <v>2</v>
          </cell>
          <cell r="B885">
            <v>2</v>
          </cell>
          <cell r="C885">
            <v>999</v>
          </cell>
          <cell r="D885">
            <v>91</v>
          </cell>
          <cell r="E885" t="str">
            <v xml:space="preserve">    </v>
          </cell>
          <cell r="F885" t="str">
            <v xml:space="preserve">   </v>
          </cell>
          <cell r="G885">
            <v>2299991</v>
          </cell>
          <cell r="H885">
            <v>-1131411</v>
          </cell>
          <cell r="I885">
            <v>-1131411</v>
          </cell>
          <cell r="J885">
            <v>0</v>
          </cell>
          <cell r="K885">
            <v>0</v>
          </cell>
          <cell r="L885">
            <v>0</v>
          </cell>
        </row>
        <row r="886">
          <cell r="A886">
            <v>1</v>
          </cell>
          <cell r="B886">
            <v>2</v>
          </cell>
          <cell r="C886">
            <v>999</v>
          </cell>
          <cell r="D886">
            <v>95</v>
          </cell>
          <cell r="E886" t="str">
            <v xml:space="preserve">    </v>
          </cell>
          <cell r="F886" t="str">
            <v xml:space="preserve">   </v>
          </cell>
          <cell r="G886">
            <v>1299995</v>
          </cell>
          <cell r="H886">
            <v>155311</v>
          </cell>
          <cell r="I886">
            <v>155311</v>
          </cell>
          <cell r="J886">
            <v>0</v>
          </cell>
          <cell r="K886">
            <v>0</v>
          </cell>
          <cell r="L886">
            <v>0</v>
          </cell>
        </row>
        <row r="887">
          <cell r="A887">
            <v>2</v>
          </cell>
          <cell r="B887">
            <v>2</v>
          </cell>
          <cell r="C887">
            <v>999</v>
          </cell>
          <cell r="D887">
            <v>95</v>
          </cell>
          <cell r="E887" t="str">
            <v xml:space="preserve">    </v>
          </cell>
          <cell r="F887" t="str">
            <v xml:space="preserve">   </v>
          </cell>
          <cell r="G887">
            <v>2299995</v>
          </cell>
          <cell r="H887">
            <v>199505</v>
          </cell>
          <cell r="I887">
            <v>199505</v>
          </cell>
          <cell r="J887">
            <v>0</v>
          </cell>
          <cell r="K887">
            <v>0</v>
          </cell>
          <cell r="L887">
            <v>0</v>
          </cell>
        </row>
        <row r="888">
          <cell r="A888">
            <v>1</v>
          </cell>
          <cell r="B888">
            <v>9</v>
          </cell>
          <cell r="C888">
            <v>182</v>
          </cell>
          <cell r="D888">
            <v>31</v>
          </cell>
          <cell r="E888" t="str">
            <v xml:space="preserve">    </v>
          </cell>
          <cell r="F888" t="str">
            <v xml:space="preserve">   </v>
          </cell>
          <cell r="G888">
            <v>1918231</v>
          </cell>
          <cell r="H888">
            <v>-692072</v>
          </cell>
          <cell r="I888">
            <v>-692072</v>
          </cell>
          <cell r="J888">
            <v>0</v>
          </cell>
          <cell r="K888">
            <v>0</v>
          </cell>
          <cell r="L888">
            <v>0</v>
          </cell>
        </row>
        <row r="889">
          <cell r="A889">
            <v>2</v>
          </cell>
          <cell r="B889">
            <v>9</v>
          </cell>
          <cell r="C889">
            <v>182</v>
          </cell>
          <cell r="D889">
            <v>31</v>
          </cell>
          <cell r="E889" t="str">
            <v xml:space="preserve">    </v>
          </cell>
          <cell r="F889" t="str">
            <v xml:space="preserve">   </v>
          </cell>
          <cell r="G889">
            <v>2918231</v>
          </cell>
          <cell r="H889">
            <v>-4095512</v>
          </cell>
          <cell r="I889">
            <v>-4095512</v>
          </cell>
          <cell r="J889">
            <v>0</v>
          </cell>
          <cell r="K889">
            <v>0</v>
          </cell>
          <cell r="L889">
            <v>0</v>
          </cell>
        </row>
        <row r="890">
          <cell r="A890">
            <v>1</v>
          </cell>
          <cell r="B890">
            <v>9</v>
          </cell>
          <cell r="C890">
            <v>182</v>
          </cell>
          <cell r="D890">
            <v>32</v>
          </cell>
          <cell r="E890" t="str">
            <v xml:space="preserve">    </v>
          </cell>
          <cell r="F890" t="str">
            <v xml:space="preserve">   </v>
          </cell>
          <cell r="G890">
            <v>1918232</v>
          </cell>
          <cell r="H890">
            <v>-629101</v>
          </cell>
          <cell r="I890">
            <v>-629101</v>
          </cell>
          <cell r="J890">
            <v>0</v>
          </cell>
          <cell r="K890">
            <v>0</v>
          </cell>
          <cell r="L890">
            <v>0</v>
          </cell>
        </row>
        <row r="891">
          <cell r="A891">
            <v>2</v>
          </cell>
          <cell r="B891">
            <v>9</v>
          </cell>
          <cell r="C891">
            <v>182</v>
          </cell>
          <cell r="D891">
            <v>32</v>
          </cell>
          <cell r="E891" t="str">
            <v xml:space="preserve">    </v>
          </cell>
          <cell r="F891" t="str">
            <v xml:space="preserve">   </v>
          </cell>
          <cell r="G891">
            <v>2918232</v>
          </cell>
          <cell r="H891">
            <v>-1549296</v>
          </cell>
          <cell r="I891">
            <v>-1549296</v>
          </cell>
          <cell r="J891">
            <v>0</v>
          </cell>
          <cell r="K891">
            <v>0</v>
          </cell>
          <cell r="L891">
            <v>0</v>
          </cell>
        </row>
        <row r="892">
          <cell r="A892">
            <v>1</v>
          </cell>
          <cell r="B892">
            <v>9</v>
          </cell>
          <cell r="C892">
            <v>190</v>
          </cell>
          <cell r="D892">
            <v>10</v>
          </cell>
          <cell r="E892" t="str">
            <v xml:space="preserve">    </v>
          </cell>
          <cell r="F892" t="str">
            <v xml:space="preserve">   </v>
          </cell>
          <cell r="G892">
            <v>1919010</v>
          </cell>
          <cell r="H892">
            <v>148610</v>
          </cell>
          <cell r="I892">
            <v>148610</v>
          </cell>
          <cell r="J892">
            <v>0</v>
          </cell>
          <cell r="K892">
            <v>0</v>
          </cell>
          <cell r="L892">
            <v>0</v>
          </cell>
        </row>
        <row r="893">
          <cell r="A893">
            <v>2</v>
          </cell>
          <cell r="B893">
            <v>9</v>
          </cell>
          <cell r="C893">
            <v>190</v>
          </cell>
          <cell r="D893">
            <v>10</v>
          </cell>
          <cell r="E893" t="str">
            <v xml:space="preserve">    </v>
          </cell>
          <cell r="F893" t="str">
            <v xml:space="preserve">   </v>
          </cell>
          <cell r="G893">
            <v>2919010</v>
          </cell>
          <cell r="H893">
            <v>490493.61</v>
          </cell>
          <cell r="I893">
            <v>490493.61</v>
          </cell>
          <cell r="J893">
            <v>0</v>
          </cell>
          <cell r="K893">
            <v>0</v>
          </cell>
          <cell r="L893">
            <v>0</v>
          </cell>
        </row>
        <row r="894">
          <cell r="A894">
            <v>1</v>
          </cell>
          <cell r="B894">
            <v>9</v>
          </cell>
          <cell r="C894">
            <v>190</v>
          </cell>
          <cell r="D894">
            <v>11</v>
          </cell>
          <cell r="E894" t="str">
            <v xml:space="preserve">    </v>
          </cell>
          <cell r="F894" t="str">
            <v xml:space="preserve">   </v>
          </cell>
          <cell r="G894">
            <v>1919011</v>
          </cell>
          <cell r="H894">
            <v>-15805</v>
          </cell>
          <cell r="I894">
            <v>-15805</v>
          </cell>
          <cell r="J894">
            <v>0</v>
          </cell>
          <cell r="K894">
            <v>0</v>
          </cell>
          <cell r="L894">
            <v>0</v>
          </cell>
        </row>
        <row r="895">
          <cell r="A895">
            <v>2</v>
          </cell>
          <cell r="B895">
            <v>9</v>
          </cell>
          <cell r="C895">
            <v>190</v>
          </cell>
          <cell r="D895">
            <v>11</v>
          </cell>
          <cell r="E895" t="str">
            <v xml:space="preserve">    </v>
          </cell>
          <cell r="F895" t="str">
            <v xml:space="preserve">   </v>
          </cell>
          <cell r="G895">
            <v>2919011</v>
          </cell>
          <cell r="H895">
            <v>-189660</v>
          </cell>
          <cell r="I895">
            <v>-189660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>
            <v>1</v>
          </cell>
          <cell r="B896">
            <v>9</v>
          </cell>
          <cell r="C896">
            <v>190</v>
          </cell>
          <cell r="D896">
            <v>15</v>
          </cell>
          <cell r="E896" t="str">
            <v xml:space="preserve">    </v>
          </cell>
          <cell r="F896" t="str">
            <v xml:space="preserve">   </v>
          </cell>
          <cell r="G896">
            <v>1919015</v>
          </cell>
          <cell r="H896">
            <v>14732</v>
          </cell>
          <cell r="I896">
            <v>14732</v>
          </cell>
          <cell r="J896">
            <v>0</v>
          </cell>
          <cell r="K896">
            <v>0</v>
          </cell>
          <cell r="L896">
            <v>0</v>
          </cell>
        </row>
        <row r="897">
          <cell r="A897">
            <v>2</v>
          </cell>
          <cell r="B897">
            <v>9</v>
          </cell>
          <cell r="C897">
            <v>190</v>
          </cell>
          <cell r="D897">
            <v>15</v>
          </cell>
          <cell r="E897" t="str">
            <v xml:space="preserve">    </v>
          </cell>
          <cell r="F897" t="str">
            <v xml:space="preserve">   </v>
          </cell>
          <cell r="G897">
            <v>2919015</v>
          </cell>
          <cell r="H897">
            <v>287449</v>
          </cell>
          <cell r="I897">
            <v>287449</v>
          </cell>
          <cell r="J897">
            <v>0</v>
          </cell>
          <cell r="K897">
            <v>0</v>
          </cell>
          <cell r="L897">
            <v>0</v>
          </cell>
        </row>
        <row r="898">
          <cell r="A898">
            <v>1</v>
          </cell>
          <cell r="B898">
            <v>9</v>
          </cell>
          <cell r="C898">
            <v>190</v>
          </cell>
          <cell r="D898">
            <v>20</v>
          </cell>
          <cell r="E898" t="str">
            <v xml:space="preserve">    </v>
          </cell>
          <cell r="F898" t="str">
            <v xml:space="preserve">   </v>
          </cell>
          <cell r="G898">
            <v>1919020</v>
          </cell>
          <cell r="H898">
            <v>432</v>
          </cell>
          <cell r="I898">
            <v>432</v>
          </cell>
          <cell r="J898">
            <v>0</v>
          </cell>
          <cell r="K898">
            <v>0</v>
          </cell>
          <cell r="L898">
            <v>0</v>
          </cell>
        </row>
        <row r="899">
          <cell r="A899">
            <v>2</v>
          </cell>
          <cell r="B899">
            <v>9</v>
          </cell>
          <cell r="C899">
            <v>190</v>
          </cell>
          <cell r="D899">
            <v>20</v>
          </cell>
          <cell r="E899" t="str">
            <v xml:space="preserve">    </v>
          </cell>
          <cell r="F899" t="str">
            <v xml:space="preserve">   </v>
          </cell>
          <cell r="G899">
            <v>2919020</v>
          </cell>
          <cell r="H899">
            <v>-33503</v>
          </cell>
          <cell r="I899">
            <v>-33503</v>
          </cell>
          <cell r="J899">
            <v>0</v>
          </cell>
          <cell r="K899">
            <v>0</v>
          </cell>
          <cell r="L899">
            <v>0</v>
          </cell>
        </row>
        <row r="900">
          <cell r="A900">
            <v>1</v>
          </cell>
          <cell r="B900">
            <v>9</v>
          </cell>
          <cell r="C900">
            <v>190</v>
          </cell>
          <cell r="D900">
            <v>21</v>
          </cell>
          <cell r="E900" t="str">
            <v xml:space="preserve">    </v>
          </cell>
          <cell r="F900" t="str">
            <v xml:space="preserve">   </v>
          </cell>
          <cell r="G900">
            <v>1919021</v>
          </cell>
          <cell r="H900">
            <v>426</v>
          </cell>
          <cell r="I900">
            <v>426</v>
          </cell>
          <cell r="J900">
            <v>0</v>
          </cell>
          <cell r="K900">
            <v>0</v>
          </cell>
          <cell r="L900">
            <v>0</v>
          </cell>
        </row>
        <row r="901">
          <cell r="A901">
            <v>2</v>
          </cell>
          <cell r="B901">
            <v>9</v>
          </cell>
          <cell r="C901">
            <v>190</v>
          </cell>
          <cell r="D901">
            <v>21</v>
          </cell>
          <cell r="E901" t="str">
            <v xml:space="preserve">    </v>
          </cell>
          <cell r="F901" t="str">
            <v xml:space="preserve">   </v>
          </cell>
          <cell r="G901">
            <v>2919021</v>
          </cell>
          <cell r="H901">
            <v>-61776</v>
          </cell>
          <cell r="I901">
            <v>-61776</v>
          </cell>
          <cell r="J901">
            <v>0</v>
          </cell>
          <cell r="K901">
            <v>0</v>
          </cell>
          <cell r="L901">
            <v>0</v>
          </cell>
        </row>
        <row r="902">
          <cell r="A902">
            <v>1</v>
          </cell>
          <cell r="B902">
            <v>9</v>
          </cell>
          <cell r="C902">
            <v>190</v>
          </cell>
          <cell r="D902">
            <v>28</v>
          </cell>
          <cell r="E902" t="str">
            <v xml:space="preserve">    </v>
          </cell>
          <cell r="F902" t="str">
            <v xml:space="preserve">   </v>
          </cell>
          <cell r="G902">
            <v>1919028</v>
          </cell>
          <cell r="H902">
            <v>146</v>
          </cell>
          <cell r="I902">
            <v>146</v>
          </cell>
          <cell r="J902">
            <v>0</v>
          </cell>
          <cell r="K902">
            <v>0</v>
          </cell>
          <cell r="L902">
            <v>0</v>
          </cell>
        </row>
        <row r="903">
          <cell r="A903">
            <v>2</v>
          </cell>
          <cell r="B903">
            <v>9</v>
          </cell>
          <cell r="C903">
            <v>190</v>
          </cell>
          <cell r="D903">
            <v>28</v>
          </cell>
          <cell r="E903" t="str">
            <v xml:space="preserve">    </v>
          </cell>
          <cell r="F903" t="str">
            <v xml:space="preserve">   </v>
          </cell>
          <cell r="G903">
            <v>2919028</v>
          </cell>
          <cell r="H903">
            <v>-13586</v>
          </cell>
          <cell r="I903">
            <v>-13586</v>
          </cell>
          <cell r="J903">
            <v>0</v>
          </cell>
          <cell r="K903">
            <v>0</v>
          </cell>
          <cell r="L903">
            <v>0</v>
          </cell>
        </row>
        <row r="904">
          <cell r="A904">
            <v>1</v>
          </cell>
          <cell r="B904">
            <v>9</v>
          </cell>
          <cell r="C904">
            <v>190</v>
          </cell>
          <cell r="D904">
            <v>38</v>
          </cell>
          <cell r="E904" t="str">
            <v xml:space="preserve">    </v>
          </cell>
          <cell r="F904" t="str">
            <v xml:space="preserve">   </v>
          </cell>
          <cell r="G904">
            <v>1919038</v>
          </cell>
          <cell r="H904">
            <v>-240064</v>
          </cell>
          <cell r="I904">
            <v>0</v>
          </cell>
          <cell r="J904">
            <v>0</v>
          </cell>
          <cell r="K904">
            <v>-240064</v>
          </cell>
          <cell r="L904">
            <v>0</v>
          </cell>
        </row>
        <row r="905">
          <cell r="A905">
            <v>2</v>
          </cell>
          <cell r="B905">
            <v>9</v>
          </cell>
          <cell r="C905">
            <v>190</v>
          </cell>
          <cell r="D905">
            <v>38</v>
          </cell>
          <cell r="E905" t="str">
            <v xml:space="preserve">    </v>
          </cell>
          <cell r="F905" t="str">
            <v xml:space="preserve">   </v>
          </cell>
          <cell r="G905">
            <v>2919038</v>
          </cell>
          <cell r="H905">
            <v>-995069</v>
          </cell>
          <cell r="I905">
            <v>0</v>
          </cell>
          <cell r="J905">
            <v>0</v>
          </cell>
          <cell r="K905">
            <v>-995069</v>
          </cell>
          <cell r="L905">
            <v>0</v>
          </cell>
        </row>
        <row r="906">
          <cell r="A906">
            <v>1</v>
          </cell>
          <cell r="B906">
            <v>9</v>
          </cell>
          <cell r="C906">
            <v>190</v>
          </cell>
          <cell r="D906">
            <v>61</v>
          </cell>
          <cell r="E906" t="str">
            <v xml:space="preserve">    </v>
          </cell>
          <cell r="F906" t="str">
            <v xml:space="preserve">   </v>
          </cell>
          <cell r="G906">
            <v>1919061</v>
          </cell>
          <cell r="H906">
            <v>624</v>
          </cell>
          <cell r="I906">
            <v>0</v>
          </cell>
          <cell r="J906">
            <v>624</v>
          </cell>
          <cell r="K906">
            <v>0</v>
          </cell>
          <cell r="L906">
            <v>0</v>
          </cell>
        </row>
        <row r="907">
          <cell r="A907">
            <v>2</v>
          </cell>
          <cell r="B907">
            <v>9</v>
          </cell>
          <cell r="C907">
            <v>190</v>
          </cell>
          <cell r="D907">
            <v>61</v>
          </cell>
          <cell r="E907" t="str">
            <v xml:space="preserve">    </v>
          </cell>
          <cell r="F907" t="str">
            <v xml:space="preserve">   </v>
          </cell>
          <cell r="G907">
            <v>2919061</v>
          </cell>
          <cell r="H907">
            <v>348311</v>
          </cell>
          <cell r="I907">
            <v>0</v>
          </cell>
          <cell r="J907">
            <v>348311</v>
          </cell>
          <cell r="K907">
            <v>0</v>
          </cell>
          <cell r="L907">
            <v>0</v>
          </cell>
        </row>
        <row r="908">
          <cell r="A908">
            <v>1</v>
          </cell>
          <cell r="B908">
            <v>9</v>
          </cell>
          <cell r="C908">
            <v>190</v>
          </cell>
          <cell r="D908">
            <v>63</v>
          </cell>
          <cell r="E908" t="str">
            <v xml:space="preserve">    </v>
          </cell>
          <cell r="F908" t="str">
            <v xml:space="preserve">   </v>
          </cell>
          <cell r="G908">
            <v>1919063</v>
          </cell>
          <cell r="H908">
            <v>14168</v>
          </cell>
          <cell r="I908">
            <v>0</v>
          </cell>
          <cell r="J908">
            <v>0</v>
          </cell>
          <cell r="K908">
            <v>14168</v>
          </cell>
          <cell r="L908">
            <v>0</v>
          </cell>
        </row>
        <row r="909">
          <cell r="A909">
            <v>2</v>
          </cell>
          <cell r="B909">
            <v>9</v>
          </cell>
          <cell r="C909">
            <v>190</v>
          </cell>
          <cell r="D909">
            <v>63</v>
          </cell>
          <cell r="E909" t="str">
            <v xml:space="preserve">    </v>
          </cell>
          <cell r="F909" t="str">
            <v xml:space="preserve">   </v>
          </cell>
          <cell r="G909">
            <v>2919063</v>
          </cell>
          <cell r="H909">
            <v>318700</v>
          </cell>
          <cell r="I909">
            <v>0</v>
          </cell>
          <cell r="J909">
            <v>0</v>
          </cell>
          <cell r="K909">
            <v>318700</v>
          </cell>
          <cell r="L909">
            <v>0</v>
          </cell>
        </row>
        <row r="910">
          <cell r="A910">
            <v>1</v>
          </cell>
          <cell r="B910">
            <v>9</v>
          </cell>
          <cell r="C910">
            <v>190</v>
          </cell>
          <cell r="D910">
            <v>64</v>
          </cell>
          <cell r="E910" t="str">
            <v xml:space="preserve">    </v>
          </cell>
          <cell r="F910" t="str">
            <v xml:space="preserve">   </v>
          </cell>
          <cell r="G910">
            <v>1919064</v>
          </cell>
          <cell r="H910">
            <v>693</v>
          </cell>
          <cell r="I910">
            <v>0</v>
          </cell>
          <cell r="J910">
            <v>693</v>
          </cell>
          <cell r="K910">
            <v>0</v>
          </cell>
          <cell r="L910">
            <v>0</v>
          </cell>
        </row>
        <row r="911">
          <cell r="A911">
            <v>2</v>
          </cell>
          <cell r="B911">
            <v>9</v>
          </cell>
          <cell r="C911">
            <v>190</v>
          </cell>
          <cell r="D911">
            <v>64</v>
          </cell>
          <cell r="E911" t="str">
            <v xml:space="preserve">    </v>
          </cell>
          <cell r="F911" t="str">
            <v xml:space="preserve">   </v>
          </cell>
          <cell r="G911">
            <v>2919064</v>
          </cell>
          <cell r="H911">
            <v>103855</v>
          </cell>
          <cell r="I911">
            <v>0</v>
          </cell>
          <cell r="J911">
            <v>103855</v>
          </cell>
          <cell r="K911">
            <v>0</v>
          </cell>
          <cell r="L911">
            <v>0</v>
          </cell>
        </row>
        <row r="912">
          <cell r="A912">
            <v>1</v>
          </cell>
          <cell r="B912">
            <v>9</v>
          </cell>
          <cell r="C912">
            <v>190</v>
          </cell>
          <cell r="D912">
            <v>65</v>
          </cell>
          <cell r="E912" t="str">
            <v xml:space="preserve">    </v>
          </cell>
          <cell r="F912" t="str">
            <v xml:space="preserve">   </v>
          </cell>
          <cell r="G912">
            <v>1919065</v>
          </cell>
          <cell r="H912">
            <v>15952</v>
          </cell>
          <cell r="I912">
            <v>0</v>
          </cell>
          <cell r="J912">
            <v>0</v>
          </cell>
          <cell r="K912">
            <v>15952</v>
          </cell>
          <cell r="L912">
            <v>0</v>
          </cell>
        </row>
        <row r="913">
          <cell r="A913">
            <v>2</v>
          </cell>
          <cell r="B913">
            <v>9</v>
          </cell>
          <cell r="C913">
            <v>190</v>
          </cell>
          <cell r="D913">
            <v>65</v>
          </cell>
          <cell r="E913" t="str">
            <v xml:space="preserve">    </v>
          </cell>
          <cell r="F913" t="str">
            <v xml:space="preserve">   </v>
          </cell>
          <cell r="G913">
            <v>2919065</v>
          </cell>
          <cell r="H913">
            <v>93578</v>
          </cell>
          <cell r="I913">
            <v>0</v>
          </cell>
          <cell r="J913">
            <v>0</v>
          </cell>
          <cell r="K913">
            <v>93578</v>
          </cell>
          <cell r="L913">
            <v>0</v>
          </cell>
        </row>
        <row r="914">
          <cell r="A914">
            <v>1</v>
          </cell>
          <cell r="B914">
            <v>9</v>
          </cell>
          <cell r="C914">
            <v>190</v>
          </cell>
          <cell r="D914">
            <v>68</v>
          </cell>
          <cell r="E914" t="str">
            <v xml:space="preserve">    </v>
          </cell>
          <cell r="F914" t="str">
            <v xml:space="preserve">   </v>
          </cell>
          <cell r="G914">
            <v>1919068</v>
          </cell>
          <cell r="H914">
            <v>1907</v>
          </cell>
          <cell r="I914">
            <v>0</v>
          </cell>
          <cell r="J914">
            <v>1907</v>
          </cell>
          <cell r="K914">
            <v>0</v>
          </cell>
          <cell r="L914">
            <v>0</v>
          </cell>
        </row>
        <row r="915">
          <cell r="A915">
            <v>2</v>
          </cell>
          <cell r="B915">
            <v>9</v>
          </cell>
          <cell r="C915">
            <v>190</v>
          </cell>
          <cell r="D915">
            <v>68</v>
          </cell>
          <cell r="E915" t="str">
            <v xml:space="preserve">    </v>
          </cell>
          <cell r="F915" t="str">
            <v xml:space="preserve">   </v>
          </cell>
          <cell r="G915">
            <v>2919068</v>
          </cell>
          <cell r="H915">
            <v>16576</v>
          </cell>
          <cell r="I915">
            <v>0</v>
          </cell>
          <cell r="J915">
            <v>16576</v>
          </cell>
          <cell r="K915">
            <v>0</v>
          </cell>
          <cell r="L915">
            <v>0</v>
          </cell>
        </row>
        <row r="916">
          <cell r="A916">
            <v>1</v>
          </cell>
          <cell r="B916">
            <v>9</v>
          </cell>
          <cell r="C916">
            <v>190</v>
          </cell>
          <cell r="D916">
            <v>78</v>
          </cell>
          <cell r="E916" t="str">
            <v xml:space="preserve">    </v>
          </cell>
          <cell r="F916" t="str">
            <v xml:space="preserve">   </v>
          </cell>
          <cell r="G916">
            <v>1919078</v>
          </cell>
          <cell r="H916">
            <v>1968</v>
          </cell>
          <cell r="I916">
            <v>0</v>
          </cell>
          <cell r="J916">
            <v>0</v>
          </cell>
          <cell r="K916">
            <v>1968</v>
          </cell>
          <cell r="L916">
            <v>0</v>
          </cell>
        </row>
        <row r="917">
          <cell r="A917">
            <v>2</v>
          </cell>
          <cell r="B917">
            <v>9</v>
          </cell>
          <cell r="C917">
            <v>190</v>
          </cell>
          <cell r="D917">
            <v>78</v>
          </cell>
          <cell r="E917" t="str">
            <v xml:space="preserve">    </v>
          </cell>
          <cell r="F917" t="str">
            <v xml:space="preserve">   </v>
          </cell>
          <cell r="G917">
            <v>2919078</v>
          </cell>
          <cell r="H917">
            <v>1619</v>
          </cell>
          <cell r="I917">
            <v>0</v>
          </cell>
          <cell r="J917">
            <v>0</v>
          </cell>
          <cell r="K917">
            <v>1619</v>
          </cell>
          <cell r="L917">
            <v>0</v>
          </cell>
        </row>
        <row r="918">
          <cell r="A918">
            <v>1</v>
          </cell>
          <cell r="B918">
            <v>9</v>
          </cell>
          <cell r="C918">
            <v>190</v>
          </cell>
          <cell r="D918">
            <v>85</v>
          </cell>
          <cell r="E918" t="str">
            <v xml:space="preserve">    </v>
          </cell>
          <cell r="F918" t="str">
            <v xml:space="preserve">   </v>
          </cell>
          <cell r="G918">
            <v>1919085</v>
          </cell>
          <cell r="H918">
            <v>-5719</v>
          </cell>
          <cell r="I918">
            <v>-5719</v>
          </cell>
          <cell r="J918">
            <v>0</v>
          </cell>
          <cell r="K918">
            <v>0</v>
          </cell>
          <cell r="L918">
            <v>0</v>
          </cell>
        </row>
        <row r="919">
          <cell r="A919">
            <v>2</v>
          </cell>
          <cell r="B919">
            <v>9</v>
          </cell>
          <cell r="C919">
            <v>190</v>
          </cell>
          <cell r="D919">
            <v>85</v>
          </cell>
          <cell r="E919" t="str">
            <v xml:space="preserve">    </v>
          </cell>
          <cell r="F919" t="str">
            <v xml:space="preserve">   </v>
          </cell>
          <cell r="G919">
            <v>2919085</v>
          </cell>
          <cell r="H919">
            <v>-67347.77</v>
          </cell>
          <cell r="I919">
            <v>-67347.77</v>
          </cell>
          <cell r="J919">
            <v>0</v>
          </cell>
          <cell r="K919">
            <v>0</v>
          </cell>
          <cell r="L919">
            <v>0</v>
          </cell>
        </row>
        <row r="920">
          <cell r="A920">
            <v>1</v>
          </cell>
          <cell r="B920">
            <v>9</v>
          </cell>
          <cell r="C920">
            <v>190</v>
          </cell>
          <cell r="D920">
            <v>86</v>
          </cell>
          <cell r="E920" t="str">
            <v xml:space="preserve">    </v>
          </cell>
          <cell r="F920" t="str">
            <v xml:space="preserve">   </v>
          </cell>
          <cell r="G920">
            <v>1919086</v>
          </cell>
          <cell r="H920">
            <v>-1907</v>
          </cell>
          <cell r="I920">
            <v>-1907</v>
          </cell>
          <cell r="J920">
            <v>0</v>
          </cell>
          <cell r="K920">
            <v>0</v>
          </cell>
          <cell r="L920">
            <v>0</v>
          </cell>
        </row>
        <row r="921">
          <cell r="A921">
            <v>2</v>
          </cell>
          <cell r="B921">
            <v>9</v>
          </cell>
          <cell r="C921">
            <v>190</v>
          </cell>
          <cell r="D921">
            <v>86</v>
          </cell>
          <cell r="E921" t="str">
            <v xml:space="preserve">    </v>
          </cell>
          <cell r="F921" t="str">
            <v xml:space="preserve">   </v>
          </cell>
          <cell r="G921">
            <v>2919086</v>
          </cell>
          <cell r="H921">
            <v>-22451.919999999998</v>
          </cell>
          <cell r="I921">
            <v>-22451.919999999998</v>
          </cell>
          <cell r="J921">
            <v>0</v>
          </cell>
          <cell r="K921">
            <v>0</v>
          </cell>
          <cell r="L921">
            <v>0</v>
          </cell>
        </row>
        <row r="922">
          <cell r="A922">
            <v>1</v>
          </cell>
          <cell r="B922">
            <v>9</v>
          </cell>
          <cell r="C922">
            <v>190</v>
          </cell>
          <cell r="D922">
            <v>88</v>
          </cell>
          <cell r="E922" t="str">
            <v xml:space="preserve">    </v>
          </cell>
          <cell r="F922" t="str">
            <v xml:space="preserve">   </v>
          </cell>
          <cell r="G922">
            <v>1919088</v>
          </cell>
          <cell r="H922">
            <v>261835</v>
          </cell>
          <cell r="I922">
            <v>0</v>
          </cell>
          <cell r="J922">
            <v>261835</v>
          </cell>
          <cell r="K922">
            <v>0</v>
          </cell>
          <cell r="L922">
            <v>0</v>
          </cell>
        </row>
        <row r="923">
          <cell r="A923">
            <v>2</v>
          </cell>
          <cell r="B923">
            <v>9</v>
          </cell>
          <cell r="C923">
            <v>190</v>
          </cell>
          <cell r="D923">
            <v>88</v>
          </cell>
          <cell r="E923" t="str">
            <v xml:space="preserve">    </v>
          </cell>
          <cell r="F923" t="str">
            <v xml:space="preserve">   </v>
          </cell>
          <cell r="G923">
            <v>2919088</v>
          </cell>
          <cell r="H923">
            <v>1211219.3400000001</v>
          </cell>
          <cell r="I923">
            <v>0</v>
          </cell>
          <cell r="J923">
            <v>1211219.3400000001</v>
          </cell>
          <cell r="K923">
            <v>0</v>
          </cell>
          <cell r="L923">
            <v>0</v>
          </cell>
        </row>
        <row r="924">
          <cell r="A924">
            <v>1</v>
          </cell>
          <cell r="B924">
            <v>9</v>
          </cell>
          <cell r="C924">
            <v>252</v>
          </cell>
          <cell r="D924">
            <v>10</v>
          </cell>
          <cell r="E924" t="str">
            <v xml:space="preserve">    </v>
          </cell>
          <cell r="F924" t="str">
            <v xml:space="preserve">   </v>
          </cell>
          <cell r="G924">
            <v>1925210</v>
          </cell>
          <cell r="H924">
            <v>-466.69</v>
          </cell>
          <cell r="I924">
            <v>-466.69</v>
          </cell>
          <cell r="J924">
            <v>0</v>
          </cell>
          <cell r="K924">
            <v>0</v>
          </cell>
          <cell r="L924">
            <v>0</v>
          </cell>
        </row>
        <row r="925">
          <cell r="A925">
            <v>2</v>
          </cell>
          <cell r="B925">
            <v>9</v>
          </cell>
          <cell r="C925">
            <v>252</v>
          </cell>
          <cell r="D925">
            <v>10</v>
          </cell>
          <cell r="E925" t="str">
            <v xml:space="preserve">    </v>
          </cell>
          <cell r="F925" t="str">
            <v xml:space="preserve">   </v>
          </cell>
          <cell r="G925">
            <v>2925210</v>
          </cell>
          <cell r="H925">
            <v>-32219</v>
          </cell>
          <cell r="I925">
            <v>-32219</v>
          </cell>
          <cell r="J925">
            <v>0</v>
          </cell>
          <cell r="K925">
            <v>0</v>
          </cell>
          <cell r="L925">
            <v>0</v>
          </cell>
        </row>
        <row r="926">
          <cell r="A926">
            <v>1</v>
          </cell>
          <cell r="B926">
            <v>9</v>
          </cell>
          <cell r="C926">
            <v>252</v>
          </cell>
          <cell r="D926">
            <v>30</v>
          </cell>
          <cell r="E926" t="str">
            <v xml:space="preserve">    </v>
          </cell>
          <cell r="F926" t="str">
            <v xml:space="preserve">   </v>
          </cell>
          <cell r="G926">
            <v>1925230</v>
          </cell>
          <cell r="H926">
            <v>35735</v>
          </cell>
          <cell r="I926">
            <v>0</v>
          </cell>
          <cell r="J926">
            <v>531</v>
          </cell>
          <cell r="K926">
            <v>35204</v>
          </cell>
          <cell r="L926">
            <v>0</v>
          </cell>
        </row>
        <row r="927">
          <cell r="A927">
            <v>2</v>
          </cell>
          <cell r="B927">
            <v>9</v>
          </cell>
          <cell r="C927">
            <v>252</v>
          </cell>
          <cell r="D927">
            <v>30</v>
          </cell>
          <cell r="E927" t="str">
            <v xml:space="preserve">    </v>
          </cell>
          <cell r="F927" t="str">
            <v xml:space="preserve">   </v>
          </cell>
          <cell r="G927">
            <v>2925230</v>
          </cell>
          <cell r="H927">
            <v>154390.37</v>
          </cell>
          <cell r="I927">
            <v>0</v>
          </cell>
          <cell r="J927">
            <v>69615.600000000006</v>
          </cell>
          <cell r="K927">
            <v>84774.77</v>
          </cell>
          <cell r="L927">
            <v>0</v>
          </cell>
        </row>
        <row r="928">
          <cell r="A928">
            <v>1</v>
          </cell>
          <cell r="B928">
            <v>9</v>
          </cell>
          <cell r="C928">
            <v>253</v>
          </cell>
          <cell r="D928">
            <v>38</v>
          </cell>
          <cell r="E928" t="str">
            <v xml:space="preserve">    </v>
          </cell>
          <cell r="F928" t="str">
            <v xml:space="preserve">   </v>
          </cell>
          <cell r="G928">
            <v>1925338</v>
          </cell>
          <cell r="H928">
            <v>3552683</v>
          </cell>
          <cell r="I928">
            <v>0</v>
          </cell>
          <cell r="J928">
            <v>0</v>
          </cell>
          <cell r="K928">
            <v>3552683</v>
          </cell>
          <cell r="L928">
            <v>0</v>
          </cell>
        </row>
        <row r="929">
          <cell r="A929">
            <v>2</v>
          </cell>
          <cell r="B929">
            <v>9</v>
          </cell>
          <cell r="C929">
            <v>253</v>
          </cell>
          <cell r="D929">
            <v>38</v>
          </cell>
          <cell r="E929" t="str">
            <v xml:space="preserve">    </v>
          </cell>
          <cell r="F929" t="str">
            <v xml:space="preserve">   </v>
          </cell>
          <cell r="G929">
            <v>2925338</v>
          </cell>
          <cell r="H929">
            <v>4064951</v>
          </cell>
          <cell r="I929">
            <v>0</v>
          </cell>
          <cell r="J929">
            <v>0</v>
          </cell>
          <cell r="K929">
            <v>4064951</v>
          </cell>
          <cell r="L929">
            <v>0</v>
          </cell>
        </row>
        <row r="930">
          <cell r="A930">
            <v>1</v>
          </cell>
          <cell r="B930">
            <v>9</v>
          </cell>
          <cell r="C930">
            <v>253</v>
          </cell>
          <cell r="D930">
            <v>85</v>
          </cell>
          <cell r="E930" t="str">
            <v xml:space="preserve">    </v>
          </cell>
          <cell r="F930" t="str">
            <v xml:space="preserve">   </v>
          </cell>
          <cell r="G930">
            <v>1925385</v>
          </cell>
          <cell r="H930">
            <v>16341</v>
          </cell>
          <cell r="I930">
            <v>16341</v>
          </cell>
          <cell r="J930">
            <v>0</v>
          </cell>
          <cell r="K930">
            <v>0</v>
          </cell>
          <cell r="L930">
            <v>0</v>
          </cell>
        </row>
        <row r="931">
          <cell r="A931">
            <v>2</v>
          </cell>
          <cell r="B931">
            <v>9</v>
          </cell>
          <cell r="C931">
            <v>253</v>
          </cell>
          <cell r="D931">
            <v>85</v>
          </cell>
          <cell r="E931" t="str">
            <v xml:space="preserve">    </v>
          </cell>
          <cell r="F931" t="str">
            <v xml:space="preserve">   </v>
          </cell>
          <cell r="G931">
            <v>2925385</v>
          </cell>
          <cell r="H931">
            <v>196092</v>
          </cell>
          <cell r="I931">
            <v>196092</v>
          </cell>
          <cell r="J931">
            <v>0</v>
          </cell>
          <cell r="K931">
            <v>0</v>
          </cell>
          <cell r="L931">
            <v>0</v>
          </cell>
        </row>
        <row r="932">
          <cell r="A932">
            <v>1</v>
          </cell>
          <cell r="B932">
            <v>9</v>
          </cell>
          <cell r="C932">
            <v>253</v>
          </cell>
          <cell r="D932">
            <v>86</v>
          </cell>
          <cell r="E932" t="str">
            <v xml:space="preserve">    </v>
          </cell>
          <cell r="F932" t="str">
            <v xml:space="preserve">   </v>
          </cell>
          <cell r="G932">
            <v>1925386</v>
          </cell>
          <cell r="H932">
            <v>5447</v>
          </cell>
          <cell r="I932">
            <v>5447</v>
          </cell>
          <cell r="J932">
            <v>0</v>
          </cell>
          <cell r="K932">
            <v>0</v>
          </cell>
          <cell r="L932">
            <v>0</v>
          </cell>
        </row>
        <row r="933">
          <cell r="A933">
            <v>2</v>
          </cell>
          <cell r="B933">
            <v>9</v>
          </cell>
          <cell r="C933">
            <v>253</v>
          </cell>
          <cell r="D933">
            <v>86</v>
          </cell>
          <cell r="E933" t="str">
            <v xml:space="preserve">    </v>
          </cell>
          <cell r="F933" t="str">
            <v xml:space="preserve">   </v>
          </cell>
          <cell r="G933">
            <v>2925386</v>
          </cell>
          <cell r="H933">
            <v>65364</v>
          </cell>
          <cell r="I933">
            <v>65364</v>
          </cell>
          <cell r="J933">
            <v>0</v>
          </cell>
          <cell r="K933">
            <v>0</v>
          </cell>
          <cell r="L933">
            <v>0</v>
          </cell>
        </row>
        <row r="934">
          <cell r="A934">
            <v>1</v>
          </cell>
          <cell r="B934">
            <v>9</v>
          </cell>
          <cell r="C934">
            <v>282</v>
          </cell>
          <cell r="D934">
            <v>10</v>
          </cell>
          <cell r="E934" t="str">
            <v xml:space="preserve">    </v>
          </cell>
          <cell r="F934" t="str">
            <v xml:space="preserve">   </v>
          </cell>
          <cell r="G934">
            <v>1928210</v>
          </cell>
          <cell r="H934">
            <v>13273</v>
          </cell>
          <cell r="I934">
            <v>0</v>
          </cell>
          <cell r="J934">
            <v>0</v>
          </cell>
          <cell r="K934">
            <v>13273</v>
          </cell>
          <cell r="L934">
            <v>0</v>
          </cell>
        </row>
        <row r="935">
          <cell r="A935">
            <v>2</v>
          </cell>
          <cell r="B935">
            <v>9</v>
          </cell>
          <cell r="C935">
            <v>282</v>
          </cell>
          <cell r="D935">
            <v>10</v>
          </cell>
          <cell r="E935" t="str">
            <v xml:space="preserve">    </v>
          </cell>
          <cell r="F935" t="str">
            <v xml:space="preserve">   </v>
          </cell>
          <cell r="G935">
            <v>2928210</v>
          </cell>
          <cell r="H935">
            <v>159276</v>
          </cell>
          <cell r="I935">
            <v>0</v>
          </cell>
          <cell r="J935">
            <v>0</v>
          </cell>
          <cell r="K935">
            <v>159276</v>
          </cell>
          <cell r="L935">
            <v>0</v>
          </cell>
        </row>
        <row r="936">
          <cell r="A936">
            <v>1</v>
          </cell>
          <cell r="B936">
            <v>9</v>
          </cell>
          <cell r="C936">
            <v>282</v>
          </cell>
          <cell r="D936">
            <v>40</v>
          </cell>
          <cell r="E936" t="str">
            <v xml:space="preserve">    </v>
          </cell>
          <cell r="F936" t="str">
            <v xml:space="preserve">   </v>
          </cell>
          <cell r="G936">
            <v>1928240</v>
          </cell>
          <cell r="H936">
            <v>-26690</v>
          </cell>
          <cell r="I936">
            <v>-26690</v>
          </cell>
          <cell r="J936">
            <v>0</v>
          </cell>
          <cell r="K936">
            <v>0</v>
          </cell>
          <cell r="L936">
            <v>0</v>
          </cell>
        </row>
        <row r="937">
          <cell r="A937">
            <v>2</v>
          </cell>
          <cell r="B937">
            <v>9</v>
          </cell>
          <cell r="C937">
            <v>282</v>
          </cell>
          <cell r="D937">
            <v>40</v>
          </cell>
          <cell r="E937" t="str">
            <v xml:space="preserve">    </v>
          </cell>
          <cell r="F937" t="str">
            <v xml:space="preserve">   </v>
          </cell>
          <cell r="G937">
            <v>2928240</v>
          </cell>
          <cell r="H937">
            <v>-418190</v>
          </cell>
          <cell r="I937">
            <v>-418190</v>
          </cell>
          <cell r="J937">
            <v>0</v>
          </cell>
          <cell r="K937">
            <v>0</v>
          </cell>
          <cell r="L937">
            <v>0</v>
          </cell>
        </row>
        <row r="938">
          <cell r="A938">
            <v>1</v>
          </cell>
          <cell r="B938">
            <v>9</v>
          </cell>
          <cell r="C938">
            <v>282</v>
          </cell>
          <cell r="D938">
            <v>41</v>
          </cell>
          <cell r="E938" t="str">
            <v xml:space="preserve">    </v>
          </cell>
          <cell r="F938" t="str">
            <v xml:space="preserve">   </v>
          </cell>
          <cell r="G938">
            <v>1928241</v>
          </cell>
          <cell r="H938">
            <v>-8220</v>
          </cell>
          <cell r="I938">
            <v>-8220</v>
          </cell>
          <cell r="J938">
            <v>0</v>
          </cell>
          <cell r="K938">
            <v>0</v>
          </cell>
          <cell r="L938">
            <v>0</v>
          </cell>
        </row>
        <row r="939">
          <cell r="A939">
            <v>2</v>
          </cell>
          <cell r="B939">
            <v>9</v>
          </cell>
          <cell r="C939">
            <v>282</v>
          </cell>
          <cell r="D939">
            <v>41</v>
          </cell>
          <cell r="E939" t="str">
            <v xml:space="preserve">    </v>
          </cell>
          <cell r="F939" t="str">
            <v xml:space="preserve">   </v>
          </cell>
          <cell r="G939">
            <v>2928241</v>
          </cell>
          <cell r="H939">
            <v>-109720</v>
          </cell>
          <cell r="I939">
            <v>-109720</v>
          </cell>
          <cell r="J939">
            <v>0</v>
          </cell>
          <cell r="K939">
            <v>0</v>
          </cell>
          <cell r="L939">
            <v>0</v>
          </cell>
        </row>
        <row r="940">
          <cell r="A940">
            <v>1</v>
          </cell>
          <cell r="B940">
            <v>9</v>
          </cell>
          <cell r="C940">
            <v>282</v>
          </cell>
          <cell r="D940">
            <v>42</v>
          </cell>
          <cell r="E940" t="str">
            <v xml:space="preserve">    </v>
          </cell>
          <cell r="F940" t="str">
            <v xml:space="preserve">   </v>
          </cell>
          <cell r="G940">
            <v>1928242</v>
          </cell>
          <cell r="H940">
            <v>2550</v>
          </cell>
          <cell r="I940">
            <v>2550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>
            <v>2</v>
          </cell>
          <cell r="B941">
            <v>9</v>
          </cell>
          <cell r="C941">
            <v>282</v>
          </cell>
          <cell r="D941">
            <v>42</v>
          </cell>
          <cell r="E941" t="str">
            <v xml:space="preserve">    </v>
          </cell>
          <cell r="F941" t="str">
            <v xml:space="preserve">   </v>
          </cell>
          <cell r="G941">
            <v>2928242</v>
          </cell>
          <cell r="H941">
            <v>-41260</v>
          </cell>
          <cell r="I941">
            <v>-41260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>
            <v>1</v>
          </cell>
          <cell r="B942">
            <v>9</v>
          </cell>
          <cell r="C942">
            <v>282</v>
          </cell>
          <cell r="D942">
            <v>47</v>
          </cell>
          <cell r="E942" t="str">
            <v xml:space="preserve">    </v>
          </cell>
          <cell r="F942" t="str">
            <v xml:space="preserve">   </v>
          </cell>
          <cell r="G942">
            <v>1928247</v>
          </cell>
          <cell r="H942">
            <v>-46644</v>
          </cell>
          <cell r="I942">
            <v>-46644</v>
          </cell>
          <cell r="J942">
            <v>0</v>
          </cell>
          <cell r="K942">
            <v>0</v>
          </cell>
          <cell r="L942">
            <v>0</v>
          </cell>
        </row>
        <row r="943">
          <cell r="A943">
            <v>2</v>
          </cell>
          <cell r="B943">
            <v>9</v>
          </cell>
          <cell r="C943">
            <v>282</v>
          </cell>
          <cell r="D943">
            <v>47</v>
          </cell>
          <cell r="E943" t="str">
            <v xml:space="preserve">    </v>
          </cell>
          <cell r="F943" t="str">
            <v xml:space="preserve">   </v>
          </cell>
          <cell r="G943">
            <v>2928247</v>
          </cell>
          <cell r="H943">
            <v>-151098</v>
          </cell>
          <cell r="I943">
            <v>-151098</v>
          </cell>
          <cell r="J943">
            <v>0</v>
          </cell>
          <cell r="K943">
            <v>0</v>
          </cell>
          <cell r="L943">
            <v>0</v>
          </cell>
        </row>
        <row r="944">
          <cell r="A944">
            <v>1</v>
          </cell>
          <cell r="B944">
            <v>9</v>
          </cell>
          <cell r="C944">
            <v>282</v>
          </cell>
          <cell r="D944">
            <v>48</v>
          </cell>
          <cell r="E944" t="str">
            <v xml:space="preserve">    </v>
          </cell>
          <cell r="F944" t="str">
            <v xml:space="preserve">   </v>
          </cell>
          <cell r="G944">
            <v>1928248</v>
          </cell>
          <cell r="H944">
            <v>-977</v>
          </cell>
          <cell r="I944">
            <v>-977</v>
          </cell>
          <cell r="J944">
            <v>0</v>
          </cell>
          <cell r="K944">
            <v>0</v>
          </cell>
          <cell r="L944">
            <v>0</v>
          </cell>
        </row>
        <row r="945">
          <cell r="A945">
            <v>2</v>
          </cell>
          <cell r="B945">
            <v>9</v>
          </cell>
          <cell r="C945">
            <v>282</v>
          </cell>
          <cell r="D945">
            <v>48</v>
          </cell>
          <cell r="E945" t="str">
            <v xml:space="preserve">    </v>
          </cell>
          <cell r="F945" t="str">
            <v xml:space="preserve">   </v>
          </cell>
          <cell r="G945">
            <v>2928248</v>
          </cell>
          <cell r="H945">
            <v>-1994</v>
          </cell>
          <cell r="I945">
            <v>-1994</v>
          </cell>
          <cell r="J945">
            <v>0</v>
          </cell>
          <cell r="K945">
            <v>0</v>
          </cell>
          <cell r="L945">
            <v>0</v>
          </cell>
        </row>
        <row r="946">
          <cell r="A946">
            <v>1</v>
          </cell>
          <cell r="B946">
            <v>9</v>
          </cell>
          <cell r="C946">
            <v>282</v>
          </cell>
          <cell r="D946">
            <v>49</v>
          </cell>
          <cell r="E946" t="str">
            <v xml:space="preserve">    </v>
          </cell>
          <cell r="F946" t="str">
            <v xml:space="preserve">   </v>
          </cell>
          <cell r="G946">
            <v>1928249</v>
          </cell>
          <cell r="H946">
            <v>-19664</v>
          </cell>
          <cell r="I946">
            <v>-19664</v>
          </cell>
          <cell r="J946">
            <v>0</v>
          </cell>
          <cell r="K946">
            <v>0</v>
          </cell>
          <cell r="L946">
            <v>0</v>
          </cell>
        </row>
        <row r="947">
          <cell r="A947">
            <v>2</v>
          </cell>
          <cell r="B947">
            <v>9</v>
          </cell>
          <cell r="C947">
            <v>282</v>
          </cell>
          <cell r="D947">
            <v>49</v>
          </cell>
          <cell r="E947" t="str">
            <v xml:space="preserve">    </v>
          </cell>
          <cell r="F947" t="str">
            <v xml:space="preserve">   </v>
          </cell>
          <cell r="G947">
            <v>2928249</v>
          </cell>
          <cell r="H947">
            <v>-50858</v>
          </cell>
          <cell r="I947">
            <v>-50858</v>
          </cell>
          <cell r="J947">
            <v>0</v>
          </cell>
          <cell r="K947">
            <v>0</v>
          </cell>
          <cell r="L947">
            <v>0</v>
          </cell>
        </row>
        <row r="948">
          <cell r="A948">
            <v>1</v>
          </cell>
          <cell r="B948">
            <v>9</v>
          </cell>
          <cell r="C948">
            <v>282</v>
          </cell>
          <cell r="D948">
            <v>68</v>
          </cell>
          <cell r="E948" t="str">
            <v xml:space="preserve">    </v>
          </cell>
          <cell r="F948" t="str">
            <v xml:space="preserve">   </v>
          </cell>
          <cell r="G948">
            <v>1928268</v>
          </cell>
          <cell r="H948">
            <v>9921</v>
          </cell>
          <cell r="I948">
            <v>0</v>
          </cell>
          <cell r="J948">
            <v>9921</v>
          </cell>
          <cell r="K948">
            <v>0</v>
          </cell>
          <cell r="L948">
            <v>0</v>
          </cell>
        </row>
        <row r="949">
          <cell r="A949">
            <v>2</v>
          </cell>
          <cell r="B949">
            <v>9</v>
          </cell>
          <cell r="C949">
            <v>282</v>
          </cell>
          <cell r="D949">
            <v>68</v>
          </cell>
          <cell r="E949" t="str">
            <v xml:space="preserve">    </v>
          </cell>
          <cell r="F949" t="str">
            <v xml:space="preserve">   </v>
          </cell>
          <cell r="G949">
            <v>2928268</v>
          </cell>
          <cell r="H949">
            <v>119052</v>
          </cell>
          <cell r="I949">
            <v>0</v>
          </cell>
          <cell r="J949">
            <v>119052</v>
          </cell>
          <cell r="K949">
            <v>0</v>
          </cell>
          <cell r="L949">
            <v>0</v>
          </cell>
        </row>
        <row r="950">
          <cell r="A950">
            <v>1</v>
          </cell>
          <cell r="B950">
            <v>9</v>
          </cell>
          <cell r="C950">
            <v>282</v>
          </cell>
          <cell r="D950">
            <v>78</v>
          </cell>
          <cell r="E950" t="str">
            <v xml:space="preserve">    </v>
          </cell>
          <cell r="F950" t="str">
            <v xml:space="preserve">   </v>
          </cell>
          <cell r="G950">
            <v>1928278</v>
          </cell>
          <cell r="H950">
            <v>1972</v>
          </cell>
          <cell r="I950">
            <v>0</v>
          </cell>
          <cell r="J950">
            <v>0</v>
          </cell>
          <cell r="K950">
            <v>1972</v>
          </cell>
          <cell r="L950">
            <v>0</v>
          </cell>
        </row>
        <row r="951">
          <cell r="A951">
            <v>2</v>
          </cell>
          <cell r="B951">
            <v>9</v>
          </cell>
          <cell r="C951">
            <v>282</v>
          </cell>
          <cell r="D951">
            <v>78</v>
          </cell>
          <cell r="E951" t="str">
            <v xml:space="preserve">    </v>
          </cell>
          <cell r="F951" t="str">
            <v xml:space="preserve">   </v>
          </cell>
          <cell r="G951">
            <v>2928278</v>
          </cell>
          <cell r="H951">
            <v>23684</v>
          </cell>
          <cell r="I951">
            <v>0</v>
          </cell>
          <cell r="J951">
            <v>0</v>
          </cell>
          <cell r="K951">
            <v>23684</v>
          </cell>
          <cell r="L951">
            <v>0</v>
          </cell>
        </row>
        <row r="952">
          <cell r="A952">
            <v>1</v>
          </cell>
          <cell r="B952">
            <v>9</v>
          </cell>
          <cell r="C952">
            <v>282</v>
          </cell>
          <cell r="D952">
            <v>90</v>
          </cell>
          <cell r="E952" t="str">
            <v xml:space="preserve">    </v>
          </cell>
          <cell r="F952" t="str">
            <v xml:space="preserve">   </v>
          </cell>
          <cell r="G952">
            <v>1928290</v>
          </cell>
          <cell r="H952">
            <v>-555802.97</v>
          </cell>
          <cell r="I952">
            <v>-555802.97</v>
          </cell>
          <cell r="J952">
            <v>0</v>
          </cell>
          <cell r="K952">
            <v>0</v>
          </cell>
          <cell r="L952">
            <v>0</v>
          </cell>
        </row>
        <row r="953">
          <cell r="A953">
            <v>2</v>
          </cell>
          <cell r="B953">
            <v>9</v>
          </cell>
          <cell r="C953">
            <v>282</v>
          </cell>
          <cell r="D953">
            <v>90</v>
          </cell>
          <cell r="E953" t="str">
            <v xml:space="preserve">    </v>
          </cell>
          <cell r="F953" t="str">
            <v xml:space="preserve">   </v>
          </cell>
          <cell r="G953">
            <v>2928290</v>
          </cell>
          <cell r="H953">
            <v>-5464325.6399999997</v>
          </cell>
          <cell r="I953">
            <v>-5464325.6399999997</v>
          </cell>
          <cell r="J953">
            <v>0</v>
          </cell>
          <cell r="K953">
            <v>0</v>
          </cell>
          <cell r="L953">
            <v>0</v>
          </cell>
        </row>
        <row r="954">
          <cell r="A954">
            <v>1</v>
          </cell>
          <cell r="B954">
            <v>9</v>
          </cell>
          <cell r="C954">
            <v>282</v>
          </cell>
          <cell r="D954">
            <v>91</v>
          </cell>
          <cell r="E954" t="str">
            <v xml:space="preserve">    </v>
          </cell>
          <cell r="F954" t="str">
            <v xml:space="preserve">   </v>
          </cell>
          <cell r="G954">
            <v>1928291</v>
          </cell>
          <cell r="H954">
            <v>-156307</v>
          </cell>
          <cell r="I954">
            <v>-156307</v>
          </cell>
          <cell r="J954">
            <v>0</v>
          </cell>
          <cell r="K954">
            <v>0</v>
          </cell>
          <cell r="L954">
            <v>0</v>
          </cell>
        </row>
        <row r="955">
          <cell r="A955">
            <v>2</v>
          </cell>
          <cell r="B955">
            <v>9</v>
          </cell>
          <cell r="C955">
            <v>282</v>
          </cell>
          <cell r="D955">
            <v>91</v>
          </cell>
          <cell r="E955" t="str">
            <v xml:space="preserve">    </v>
          </cell>
          <cell r="F955" t="str">
            <v xml:space="preserve">   </v>
          </cell>
          <cell r="G955">
            <v>2928291</v>
          </cell>
          <cell r="H955">
            <v>-1999674</v>
          </cell>
          <cell r="I955">
            <v>-1999674</v>
          </cell>
          <cell r="J955">
            <v>0</v>
          </cell>
          <cell r="K955">
            <v>0</v>
          </cell>
          <cell r="L955">
            <v>0</v>
          </cell>
        </row>
        <row r="956">
          <cell r="A956">
            <v>1</v>
          </cell>
          <cell r="B956">
            <v>9</v>
          </cell>
          <cell r="C956">
            <v>282</v>
          </cell>
          <cell r="D956">
            <v>92</v>
          </cell>
          <cell r="E956" t="str">
            <v xml:space="preserve">    </v>
          </cell>
          <cell r="F956" t="str">
            <v xml:space="preserve">   </v>
          </cell>
          <cell r="G956">
            <v>1928292</v>
          </cell>
          <cell r="H956">
            <v>-112590</v>
          </cell>
          <cell r="I956">
            <v>-112590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>
            <v>2</v>
          </cell>
          <cell r="B957">
            <v>9</v>
          </cell>
          <cell r="C957">
            <v>282</v>
          </cell>
          <cell r="D957">
            <v>92</v>
          </cell>
          <cell r="E957" t="str">
            <v xml:space="preserve">    </v>
          </cell>
          <cell r="F957" t="str">
            <v xml:space="preserve">   </v>
          </cell>
          <cell r="G957">
            <v>2928292</v>
          </cell>
          <cell r="H957">
            <v>-1196890</v>
          </cell>
          <cell r="I957">
            <v>-1196890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>
            <v>1</v>
          </cell>
          <cell r="B958">
            <v>9</v>
          </cell>
          <cell r="C958">
            <v>282</v>
          </cell>
          <cell r="D958">
            <v>97</v>
          </cell>
          <cell r="E958" t="str">
            <v xml:space="preserve">    </v>
          </cell>
          <cell r="F958" t="str">
            <v xml:space="preserve">   </v>
          </cell>
          <cell r="G958">
            <v>1928297</v>
          </cell>
          <cell r="H958">
            <v>-5792</v>
          </cell>
          <cell r="I958">
            <v>-5792</v>
          </cell>
          <cell r="J958">
            <v>0</v>
          </cell>
          <cell r="K958">
            <v>0</v>
          </cell>
          <cell r="L958">
            <v>0</v>
          </cell>
        </row>
        <row r="959">
          <cell r="A959">
            <v>2</v>
          </cell>
          <cell r="B959">
            <v>9</v>
          </cell>
          <cell r="C959">
            <v>282</v>
          </cell>
          <cell r="D959">
            <v>97</v>
          </cell>
          <cell r="E959" t="str">
            <v xml:space="preserve">    </v>
          </cell>
          <cell r="F959" t="str">
            <v xml:space="preserve">   </v>
          </cell>
          <cell r="G959">
            <v>2928297</v>
          </cell>
          <cell r="H959">
            <v>-698804</v>
          </cell>
          <cell r="I959">
            <v>-698804</v>
          </cell>
          <cell r="J959">
            <v>0</v>
          </cell>
          <cell r="K959">
            <v>0</v>
          </cell>
          <cell r="L959">
            <v>0</v>
          </cell>
        </row>
        <row r="960">
          <cell r="A960">
            <v>1</v>
          </cell>
          <cell r="B960">
            <v>9</v>
          </cell>
          <cell r="C960">
            <v>282</v>
          </cell>
          <cell r="D960">
            <v>98</v>
          </cell>
          <cell r="E960" t="str">
            <v xml:space="preserve">    </v>
          </cell>
          <cell r="F960" t="str">
            <v xml:space="preserve">   </v>
          </cell>
          <cell r="G960">
            <v>1928298</v>
          </cell>
          <cell r="H960">
            <v>-5837</v>
          </cell>
          <cell r="I960">
            <v>-5837</v>
          </cell>
          <cell r="J960">
            <v>0</v>
          </cell>
          <cell r="K960">
            <v>0</v>
          </cell>
          <cell r="L960">
            <v>0</v>
          </cell>
        </row>
        <row r="961">
          <cell r="A961">
            <v>2</v>
          </cell>
          <cell r="B961">
            <v>9</v>
          </cell>
          <cell r="C961">
            <v>282</v>
          </cell>
          <cell r="D961">
            <v>98</v>
          </cell>
          <cell r="E961" t="str">
            <v xml:space="preserve">    </v>
          </cell>
          <cell r="F961" t="str">
            <v xml:space="preserve">   </v>
          </cell>
          <cell r="G961">
            <v>2928298</v>
          </cell>
          <cell r="H961">
            <v>-11864</v>
          </cell>
          <cell r="I961">
            <v>-11864</v>
          </cell>
          <cell r="J961">
            <v>0</v>
          </cell>
          <cell r="K961">
            <v>0</v>
          </cell>
          <cell r="L961">
            <v>0</v>
          </cell>
        </row>
        <row r="962">
          <cell r="A962">
            <v>1</v>
          </cell>
          <cell r="B962">
            <v>9</v>
          </cell>
          <cell r="C962">
            <v>282</v>
          </cell>
          <cell r="D962">
            <v>99</v>
          </cell>
          <cell r="E962" t="str">
            <v xml:space="preserve">    </v>
          </cell>
          <cell r="F962" t="str">
            <v xml:space="preserve">   </v>
          </cell>
          <cell r="G962">
            <v>1928299</v>
          </cell>
          <cell r="H962">
            <v>-123016</v>
          </cell>
          <cell r="I962">
            <v>-123016</v>
          </cell>
          <cell r="J962">
            <v>0</v>
          </cell>
          <cell r="K962">
            <v>0</v>
          </cell>
          <cell r="L962">
            <v>0</v>
          </cell>
        </row>
        <row r="963">
          <cell r="A963">
            <v>2</v>
          </cell>
          <cell r="B963">
            <v>9</v>
          </cell>
          <cell r="C963">
            <v>282</v>
          </cell>
          <cell r="D963">
            <v>99</v>
          </cell>
          <cell r="E963" t="str">
            <v xml:space="preserve">    </v>
          </cell>
          <cell r="F963" t="str">
            <v xml:space="preserve">   </v>
          </cell>
          <cell r="G963">
            <v>2928299</v>
          </cell>
          <cell r="H963">
            <v>-352472</v>
          </cell>
          <cell r="I963">
            <v>-352472</v>
          </cell>
          <cell r="J963">
            <v>0</v>
          </cell>
          <cell r="K963">
            <v>0</v>
          </cell>
          <cell r="L963">
            <v>0</v>
          </cell>
        </row>
        <row r="964">
          <cell r="A964">
            <v>1</v>
          </cell>
          <cell r="B964">
            <v>9</v>
          </cell>
          <cell r="C964">
            <v>283</v>
          </cell>
          <cell r="D964">
            <v>15</v>
          </cell>
          <cell r="E964" t="str">
            <v xml:space="preserve">    </v>
          </cell>
          <cell r="F964" t="str">
            <v xml:space="preserve">   </v>
          </cell>
          <cell r="G964">
            <v>1928315</v>
          </cell>
          <cell r="H964">
            <v>21252</v>
          </cell>
          <cell r="I964">
            <v>21252</v>
          </cell>
          <cell r="J964">
            <v>0</v>
          </cell>
          <cell r="K964">
            <v>0</v>
          </cell>
          <cell r="L964">
            <v>0</v>
          </cell>
        </row>
        <row r="965">
          <cell r="A965">
            <v>2</v>
          </cell>
          <cell r="B965">
            <v>9</v>
          </cell>
          <cell r="C965">
            <v>283</v>
          </cell>
          <cell r="D965">
            <v>15</v>
          </cell>
          <cell r="E965" t="str">
            <v xml:space="preserve">    </v>
          </cell>
          <cell r="F965" t="str">
            <v xml:space="preserve">   </v>
          </cell>
          <cell r="G965">
            <v>2928315</v>
          </cell>
          <cell r="H965">
            <v>232599</v>
          </cell>
          <cell r="I965">
            <v>232599</v>
          </cell>
          <cell r="J965">
            <v>0</v>
          </cell>
          <cell r="K965">
            <v>0</v>
          </cell>
          <cell r="L965">
            <v>0</v>
          </cell>
        </row>
        <row r="966">
          <cell r="A966">
            <v>1</v>
          </cell>
          <cell r="B966">
            <v>9</v>
          </cell>
          <cell r="C966">
            <v>283</v>
          </cell>
          <cell r="D966">
            <v>17</v>
          </cell>
          <cell r="E966" t="str">
            <v xml:space="preserve">    </v>
          </cell>
          <cell r="F966" t="str">
            <v xml:space="preserve">   </v>
          </cell>
          <cell r="G966">
            <v>1928317</v>
          </cell>
          <cell r="H966">
            <v>692072</v>
          </cell>
          <cell r="I966">
            <v>692072</v>
          </cell>
          <cell r="J966">
            <v>0</v>
          </cell>
          <cell r="K966">
            <v>0</v>
          </cell>
          <cell r="L966">
            <v>0</v>
          </cell>
        </row>
        <row r="967">
          <cell r="A967">
            <v>2</v>
          </cell>
          <cell r="B967">
            <v>9</v>
          </cell>
          <cell r="C967">
            <v>283</v>
          </cell>
          <cell r="D967">
            <v>17</v>
          </cell>
          <cell r="E967" t="str">
            <v xml:space="preserve">    </v>
          </cell>
          <cell r="F967" t="str">
            <v xml:space="preserve">   </v>
          </cell>
          <cell r="G967">
            <v>2928317</v>
          </cell>
          <cell r="H967">
            <v>3472575</v>
          </cell>
          <cell r="I967">
            <v>3472575</v>
          </cell>
          <cell r="J967">
            <v>0</v>
          </cell>
          <cell r="K967">
            <v>0</v>
          </cell>
          <cell r="L967">
            <v>0</v>
          </cell>
        </row>
        <row r="968">
          <cell r="A968">
            <v>1</v>
          </cell>
          <cell r="B968">
            <v>9</v>
          </cell>
          <cell r="C968">
            <v>283</v>
          </cell>
          <cell r="D968">
            <v>18</v>
          </cell>
          <cell r="E968" t="str">
            <v xml:space="preserve">    </v>
          </cell>
          <cell r="F968" t="str">
            <v xml:space="preserve">   </v>
          </cell>
          <cell r="G968">
            <v>1928318</v>
          </cell>
          <cell r="H968">
            <v>629101</v>
          </cell>
          <cell r="I968">
            <v>629101</v>
          </cell>
          <cell r="J968">
            <v>0</v>
          </cell>
          <cell r="K968">
            <v>0</v>
          </cell>
          <cell r="L968">
            <v>0</v>
          </cell>
        </row>
        <row r="969">
          <cell r="A969">
            <v>2</v>
          </cell>
          <cell r="B969">
            <v>9</v>
          </cell>
          <cell r="C969">
            <v>283</v>
          </cell>
          <cell r="D969">
            <v>18</v>
          </cell>
          <cell r="E969" t="str">
            <v xml:space="preserve">    </v>
          </cell>
          <cell r="F969" t="str">
            <v xml:space="preserve">   </v>
          </cell>
          <cell r="G969">
            <v>2928318</v>
          </cell>
          <cell r="H969">
            <v>2172233</v>
          </cell>
          <cell r="I969">
            <v>2172233</v>
          </cell>
          <cell r="J969">
            <v>0</v>
          </cell>
          <cell r="K969">
            <v>0</v>
          </cell>
          <cell r="L969">
            <v>0</v>
          </cell>
        </row>
        <row r="970">
          <cell r="A970">
            <v>1</v>
          </cell>
          <cell r="B970">
            <v>9</v>
          </cell>
          <cell r="C970">
            <v>283</v>
          </cell>
          <cell r="D970">
            <v>20</v>
          </cell>
          <cell r="E970" t="str">
            <v xml:space="preserve">    </v>
          </cell>
          <cell r="F970" t="str">
            <v xml:space="preserve">   </v>
          </cell>
          <cell r="G970">
            <v>1928320</v>
          </cell>
          <cell r="H970">
            <v>2836.25</v>
          </cell>
          <cell r="I970">
            <v>2836.25</v>
          </cell>
          <cell r="J970">
            <v>0</v>
          </cell>
          <cell r="K970">
            <v>0</v>
          </cell>
          <cell r="L970">
            <v>0</v>
          </cell>
        </row>
        <row r="971">
          <cell r="A971">
            <v>2</v>
          </cell>
          <cell r="B971">
            <v>9</v>
          </cell>
          <cell r="C971">
            <v>283</v>
          </cell>
          <cell r="D971">
            <v>20</v>
          </cell>
          <cell r="E971" t="str">
            <v xml:space="preserve">    </v>
          </cell>
          <cell r="F971" t="str">
            <v xml:space="preserve">   </v>
          </cell>
          <cell r="G971">
            <v>2928320</v>
          </cell>
          <cell r="H971">
            <v>34035</v>
          </cell>
          <cell r="I971">
            <v>34035</v>
          </cell>
          <cell r="J971">
            <v>0</v>
          </cell>
          <cell r="K971">
            <v>0</v>
          </cell>
          <cell r="L971">
            <v>0</v>
          </cell>
        </row>
        <row r="972">
          <cell r="A972">
            <v>1</v>
          </cell>
          <cell r="B972">
            <v>9</v>
          </cell>
          <cell r="C972">
            <v>283</v>
          </cell>
          <cell r="D972">
            <v>28</v>
          </cell>
          <cell r="E972" t="str">
            <v xml:space="preserve">    </v>
          </cell>
          <cell r="F972" t="str">
            <v xml:space="preserve">   </v>
          </cell>
          <cell r="G972">
            <v>1928328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>
            <v>2</v>
          </cell>
          <cell r="B973">
            <v>9</v>
          </cell>
          <cell r="C973">
            <v>283</v>
          </cell>
          <cell r="D973">
            <v>28</v>
          </cell>
          <cell r="E973" t="str">
            <v xml:space="preserve">    </v>
          </cell>
          <cell r="F973" t="str">
            <v xml:space="preserve">   </v>
          </cell>
          <cell r="G973">
            <v>2928328</v>
          </cell>
          <cell r="H973">
            <v>14489</v>
          </cell>
          <cell r="I973">
            <v>0</v>
          </cell>
          <cell r="J973">
            <v>14489</v>
          </cell>
          <cell r="K973">
            <v>0</v>
          </cell>
          <cell r="L973">
            <v>0</v>
          </cell>
        </row>
        <row r="974">
          <cell r="A974">
            <v>1</v>
          </cell>
          <cell r="B974">
            <v>9</v>
          </cell>
          <cell r="C974">
            <v>283</v>
          </cell>
          <cell r="D974">
            <v>33</v>
          </cell>
          <cell r="E974" t="str">
            <v xml:space="preserve">    </v>
          </cell>
          <cell r="F974" t="str">
            <v xml:space="preserve">   </v>
          </cell>
          <cell r="G974">
            <v>1928333</v>
          </cell>
          <cell r="H974">
            <v>83567</v>
          </cell>
          <cell r="I974">
            <v>0</v>
          </cell>
          <cell r="J974">
            <v>83567</v>
          </cell>
          <cell r="K974">
            <v>0</v>
          </cell>
          <cell r="L974">
            <v>0</v>
          </cell>
        </row>
        <row r="975">
          <cell r="A975">
            <v>2</v>
          </cell>
          <cell r="B975">
            <v>9</v>
          </cell>
          <cell r="C975">
            <v>283</v>
          </cell>
          <cell r="D975">
            <v>33</v>
          </cell>
          <cell r="E975" t="str">
            <v xml:space="preserve">    </v>
          </cell>
          <cell r="F975" t="str">
            <v xml:space="preserve">   </v>
          </cell>
          <cell r="G975">
            <v>2928333</v>
          </cell>
          <cell r="H975">
            <v>-307769</v>
          </cell>
          <cell r="I975">
            <v>0</v>
          </cell>
          <cell r="J975">
            <v>-307769</v>
          </cell>
          <cell r="K975">
            <v>0</v>
          </cell>
          <cell r="L975">
            <v>0</v>
          </cell>
        </row>
        <row r="976">
          <cell r="A976">
            <v>1</v>
          </cell>
          <cell r="B976">
            <v>9</v>
          </cell>
          <cell r="C976">
            <v>283</v>
          </cell>
          <cell r="D976">
            <v>41</v>
          </cell>
          <cell r="E976" t="str">
            <v xml:space="preserve">    </v>
          </cell>
          <cell r="F976" t="str">
            <v xml:space="preserve">   </v>
          </cell>
          <cell r="G976">
            <v>1928341</v>
          </cell>
          <cell r="H976">
            <v>36094</v>
          </cell>
          <cell r="I976">
            <v>0</v>
          </cell>
          <cell r="J976">
            <v>0</v>
          </cell>
          <cell r="K976">
            <v>36094</v>
          </cell>
          <cell r="L976">
            <v>0</v>
          </cell>
        </row>
        <row r="977">
          <cell r="A977">
            <v>2</v>
          </cell>
          <cell r="B977">
            <v>9</v>
          </cell>
          <cell r="C977">
            <v>283</v>
          </cell>
          <cell r="D977">
            <v>41</v>
          </cell>
          <cell r="E977" t="str">
            <v xml:space="preserve">    </v>
          </cell>
          <cell r="F977" t="str">
            <v xml:space="preserve">   </v>
          </cell>
          <cell r="G977">
            <v>2928341</v>
          </cell>
          <cell r="H977">
            <v>-179733</v>
          </cell>
          <cell r="I977">
            <v>0</v>
          </cell>
          <cell r="J977">
            <v>0</v>
          </cell>
          <cell r="K977">
            <v>-179733</v>
          </cell>
          <cell r="L977">
            <v>0</v>
          </cell>
        </row>
        <row r="978">
          <cell r="A978">
            <v>1</v>
          </cell>
          <cell r="B978">
            <v>9</v>
          </cell>
          <cell r="C978">
            <v>283</v>
          </cell>
          <cell r="D978">
            <v>72</v>
          </cell>
          <cell r="E978" t="str">
            <v xml:space="preserve">    </v>
          </cell>
          <cell r="F978" t="str">
            <v xml:space="preserve">   </v>
          </cell>
          <cell r="G978">
            <v>1928372</v>
          </cell>
          <cell r="H978">
            <v>-124198.55</v>
          </cell>
          <cell r="I978">
            <v>-124198.55</v>
          </cell>
          <cell r="J978">
            <v>0</v>
          </cell>
          <cell r="K978">
            <v>0</v>
          </cell>
          <cell r="L978">
            <v>0</v>
          </cell>
        </row>
        <row r="979">
          <cell r="A979">
            <v>2</v>
          </cell>
          <cell r="B979">
            <v>9</v>
          </cell>
          <cell r="C979">
            <v>283</v>
          </cell>
          <cell r="D979">
            <v>72</v>
          </cell>
          <cell r="E979" t="str">
            <v xml:space="preserve">    </v>
          </cell>
          <cell r="F979" t="str">
            <v xml:space="preserve">   </v>
          </cell>
          <cell r="G979">
            <v>2928372</v>
          </cell>
          <cell r="H979">
            <v>-1490382.61</v>
          </cell>
          <cell r="I979">
            <v>-1490382.61</v>
          </cell>
          <cell r="J979">
            <v>0</v>
          </cell>
          <cell r="K979">
            <v>0</v>
          </cell>
          <cell r="L979">
            <v>0</v>
          </cell>
        </row>
        <row r="980">
          <cell r="A980">
            <v>1</v>
          </cell>
          <cell r="B980">
            <v>9</v>
          </cell>
          <cell r="C980">
            <v>283</v>
          </cell>
          <cell r="D980">
            <v>73</v>
          </cell>
          <cell r="E980" t="str">
            <v xml:space="preserve">    </v>
          </cell>
          <cell r="F980" t="str">
            <v xml:space="preserve">   </v>
          </cell>
          <cell r="G980">
            <v>1928373</v>
          </cell>
          <cell r="H980">
            <v>-15252.91</v>
          </cell>
          <cell r="I980">
            <v>-15252.91</v>
          </cell>
          <cell r="J980">
            <v>0</v>
          </cell>
          <cell r="K980">
            <v>0</v>
          </cell>
          <cell r="L980">
            <v>0</v>
          </cell>
        </row>
        <row r="981">
          <cell r="A981">
            <v>2</v>
          </cell>
          <cell r="B981">
            <v>9</v>
          </cell>
          <cell r="C981">
            <v>283</v>
          </cell>
          <cell r="D981">
            <v>73</v>
          </cell>
          <cell r="E981" t="str">
            <v xml:space="preserve">    </v>
          </cell>
          <cell r="F981" t="str">
            <v xml:space="preserve">   </v>
          </cell>
          <cell r="G981">
            <v>2928373</v>
          </cell>
          <cell r="H981">
            <v>-183034.92</v>
          </cell>
          <cell r="I981">
            <v>-183034.92</v>
          </cell>
          <cell r="J981">
            <v>0</v>
          </cell>
          <cell r="K981">
            <v>0</v>
          </cell>
          <cell r="L981">
            <v>0</v>
          </cell>
        </row>
        <row r="982">
          <cell r="A982">
            <v>1</v>
          </cell>
          <cell r="B982">
            <v>9</v>
          </cell>
          <cell r="C982">
            <v>283</v>
          </cell>
          <cell r="D982">
            <v>74</v>
          </cell>
          <cell r="E982" t="str">
            <v xml:space="preserve">    </v>
          </cell>
          <cell r="F982" t="str">
            <v xml:space="preserve">   </v>
          </cell>
          <cell r="G982">
            <v>1928374</v>
          </cell>
          <cell r="H982">
            <v>6697</v>
          </cell>
          <cell r="I982">
            <v>0</v>
          </cell>
          <cell r="J982">
            <v>3199</v>
          </cell>
          <cell r="K982">
            <v>3498</v>
          </cell>
          <cell r="L982">
            <v>0</v>
          </cell>
        </row>
        <row r="983">
          <cell r="A983">
            <v>2</v>
          </cell>
          <cell r="B983">
            <v>9</v>
          </cell>
          <cell r="C983">
            <v>283</v>
          </cell>
          <cell r="D983">
            <v>74</v>
          </cell>
          <cell r="E983" t="str">
            <v xml:space="preserve">    </v>
          </cell>
          <cell r="F983" t="str">
            <v xml:space="preserve">   </v>
          </cell>
          <cell r="G983">
            <v>2928374</v>
          </cell>
          <cell r="H983">
            <v>80364</v>
          </cell>
          <cell r="I983">
            <v>0</v>
          </cell>
          <cell r="J983">
            <v>38388</v>
          </cell>
          <cell r="K983">
            <v>41976</v>
          </cell>
          <cell r="L983">
            <v>0</v>
          </cell>
        </row>
        <row r="984">
          <cell r="A984">
            <v>1</v>
          </cell>
          <cell r="B984">
            <v>9</v>
          </cell>
          <cell r="C984">
            <v>283</v>
          </cell>
          <cell r="D984">
            <v>75</v>
          </cell>
          <cell r="E984" t="str">
            <v xml:space="preserve">    </v>
          </cell>
          <cell r="F984" t="str">
            <v xml:space="preserve">   </v>
          </cell>
          <cell r="G984">
            <v>1928375</v>
          </cell>
          <cell r="H984">
            <v>1719.58</v>
          </cell>
          <cell r="I984">
            <v>0</v>
          </cell>
          <cell r="J984">
            <v>1251.58</v>
          </cell>
          <cell r="K984">
            <v>468</v>
          </cell>
          <cell r="L984">
            <v>0</v>
          </cell>
        </row>
        <row r="985">
          <cell r="A985">
            <v>2</v>
          </cell>
          <cell r="B985">
            <v>9</v>
          </cell>
          <cell r="C985">
            <v>283</v>
          </cell>
          <cell r="D985">
            <v>75</v>
          </cell>
          <cell r="E985" t="str">
            <v xml:space="preserve">    </v>
          </cell>
          <cell r="F985" t="str">
            <v xml:space="preserve">   </v>
          </cell>
          <cell r="G985">
            <v>2928375</v>
          </cell>
          <cell r="H985">
            <v>20634.96</v>
          </cell>
          <cell r="I985">
            <v>0</v>
          </cell>
          <cell r="J985">
            <v>15018.96</v>
          </cell>
          <cell r="K985">
            <v>5616</v>
          </cell>
          <cell r="L985">
            <v>0</v>
          </cell>
        </row>
        <row r="986">
          <cell r="A986">
            <v>1</v>
          </cell>
          <cell r="B986">
            <v>9</v>
          </cell>
          <cell r="C986">
            <v>283</v>
          </cell>
          <cell r="D986">
            <v>85</v>
          </cell>
          <cell r="E986" t="str">
            <v xml:space="preserve">    </v>
          </cell>
          <cell r="F986" t="str">
            <v xml:space="preserve">   </v>
          </cell>
          <cell r="G986">
            <v>1928385</v>
          </cell>
          <cell r="H986">
            <v>52292.959999999999</v>
          </cell>
          <cell r="I986">
            <v>52292.959999999999</v>
          </cell>
          <cell r="J986">
            <v>0</v>
          </cell>
          <cell r="K986">
            <v>0</v>
          </cell>
          <cell r="L986">
            <v>0</v>
          </cell>
        </row>
        <row r="987">
          <cell r="A987">
            <v>2</v>
          </cell>
          <cell r="B987">
            <v>9</v>
          </cell>
          <cell r="C987">
            <v>283</v>
          </cell>
          <cell r="D987">
            <v>85</v>
          </cell>
          <cell r="E987" t="str">
            <v xml:space="preserve">    </v>
          </cell>
          <cell r="F987" t="str">
            <v xml:space="preserve">   </v>
          </cell>
          <cell r="G987">
            <v>2928385</v>
          </cell>
          <cell r="H987">
            <v>736498</v>
          </cell>
          <cell r="I987">
            <v>736498</v>
          </cell>
          <cell r="J987">
            <v>0</v>
          </cell>
          <cell r="K987">
            <v>0</v>
          </cell>
          <cell r="L987">
            <v>0</v>
          </cell>
        </row>
        <row r="988">
          <cell r="A988">
            <v>1</v>
          </cell>
          <cell r="B988">
            <v>9</v>
          </cell>
          <cell r="C988">
            <v>283</v>
          </cell>
          <cell r="D988">
            <v>86</v>
          </cell>
          <cell r="E988" t="str">
            <v xml:space="preserve">    </v>
          </cell>
          <cell r="F988" t="str">
            <v xml:space="preserve">   </v>
          </cell>
          <cell r="G988">
            <v>1928386</v>
          </cell>
          <cell r="H988">
            <v>8588.67</v>
          </cell>
          <cell r="I988">
            <v>8588.67</v>
          </cell>
          <cell r="J988">
            <v>0</v>
          </cell>
          <cell r="K988">
            <v>0</v>
          </cell>
          <cell r="L988">
            <v>0</v>
          </cell>
        </row>
        <row r="989">
          <cell r="A989">
            <v>2</v>
          </cell>
          <cell r="B989">
            <v>9</v>
          </cell>
          <cell r="C989">
            <v>283</v>
          </cell>
          <cell r="D989">
            <v>86</v>
          </cell>
          <cell r="E989" t="str">
            <v xml:space="preserve">    </v>
          </cell>
          <cell r="F989" t="str">
            <v xml:space="preserve">   </v>
          </cell>
          <cell r="G989">
            <v>2928386</v>
          </cell>
          <cell r="H989">
            <v>-176715.06</v>
          </cell>
          <cell r="I989">
            <v>-176715.06</v>
          </cell>
          <cell r="J989">
            <v>0</v>
          </cell>
          <cell r="K989">
            <v>0</v>
          </cell>
          <cell r="L989">
            <v>0</v>
          </cell>
        </row>
        <row r="990">
          <cell r="A990">
            <v>1</v>
          </cell>
          <cell r="B990">
            <v>9</v>
          </cell>
          <cell r="C990">
            <v>283</v>
          </cell>
          <cell r="D990">
            <v>87</v>
          </cell>
          <cell r="E990" t="str">
            <v xml:space="preserve">    </v>
          </cell>
          <cell r="F990" t="str">
            <v xml:space="preserve">   </v>
          </cell>
          <cell r="G990">
            <v>1928387</v>
          </cell>
          <cell r="H990">
            <v>3601</v>
          </cell>
          <cell r="I990">
            <v>3601</v>
          </cell>
          <cell r="J990">
            <v>0</v>
          </cell>
          <cell r="K990">
            <v>0</v>
          </cell>
          <cell r="L990">
            <v>0</v>
          </cell>
        </row>
        <row r="991">
          <cell r="A991">
            <v>2</v>
          </cell>
          <cell r="B991">
            <v>9</v>
          </cell>
          <cell r="C991">
            <v>283</v>
          </cell>
          <cell r="D991">
            <v>87</v>
          </cell>
          <cell r="E991" t="str">
            <v xml:space="preserve">    </v>
          </cell>
          <cell r="F991" t="str">
            <v xml:space="preserve">   </v>
          </cell>
          <cell r="G991">
            <v>2928387</v>
          </cell>
          <cell r="H991">
            <v>-216600.83</v>
          </cell>
          <cell r="I991">
            <v>-216600.83</v>
          </cell>
          <cell r="J991">
            <v>0</v>
          </cell>
          <cell r="K991">
            <v>0</v>
          </cell>
          <cell r="L991">
            <v>0</v>
          </cell>
        </row>
        <row r="992">
          <cell r="A992">
            <v>1</v>
          </cell>
          <cell r="B992">
            <v>9</v>
          </cell>
          <cell r="C992">
            <v>425</v>
          </cell>
          <cell r="D992">
            <v>68</v>
          </cell>
          <cell r="E992" t="str">
            <v xml:space="preserve">    </v>
          </cell>
          <cell r="F992" t="str">
            <v xml:space="preserve">   </v>
          </cell>
          <cell r="G992">
            <v>1942568</v>
          </cell>
          <cell r="H992">
            <v>93104.67</v>
          </cell>
          <cell r="I992">
            <v>0</v>
          </cell>
          <cell r="J992">
            <v>93104.67</v>
          </cell>
          <cell r="K992">
            <v>0</v>
          </cell>
          <cell r="L992">
            <v>0</v>
          </cell>
        </row>
        <row r="993">
          <cell r="A993">
            <v>2</v>
          </cell>
          <cell r="B993">
            <v>9</v>
          </cell>
          <cell r="C993">
            <v>425</v>
          </cell>
          <cell r="D993">
            <v>68</v>
          </cell>
          <cell r="E993" t="str">
            <v xml:space="preserve">    </v>
          </cell>
          <cell r="F993" t="str">
            <v xml:space="preserve">   </v>
          </cell>
          <cell r="G993">
            <v>2942568</v>
          </cell>
          <cell r="H993">
            <v>1117256.04</v>
          </cell>
          <cell r="I993">
            <v>0</v>
          </cell>
          <cell r="J993">
            <v>1117256.04</v>
          </cell>
          <cell r="K993">
            <v>0</v>
          </cell>
          <cell r="L993">
            <v>0</v>
          </cell>
        </row>
        <row r="994">
          <cell r="A994">
            <v>1</v>
          </cell>
          <cell r="B994">
            <v>9</v>
          </cell>
          <cell r="C994">
            <v>425</v>
          </cell>
          <cell r="D994">
            <v>78</v>
          </cell>
          <cell r="E994" t="str">
            <v xml:space="preserve">    </v>
          </cell>
          <cell r="F994" t="str">
            <v xml:space="preserve">   </v>
          </cell>
          <cell r="G994">
            <v>1942578</v>
          </cell>
          <cell r="H994">
            <v>17180</v>
          </cell>
          <cell r="I994">
            <v>0</v>
          </cell>
          <cell r="J994">
            <v>0</v>
          </cell>
          <cell r="K994">
            <v>17180</v>
          </cell>
          <cell r="L994">
            <v>0</v>
          </cell>
        </row>
        <row r="995">
          <cell r="A995">
            <v>2</v>
          </cell>
          <cell r="B995">
            <v>9</v>
          </cell>
          <cell r="C995">
            <v>425</v>
          </cell>
          <cell r="D995">
            <v>78</v>
          </cell>
          <cell r="E995" t="str">
            <v xml:space="preserve">    </v>
          </cell>
          <cell r="F995" t="str">
            <v xml:space="preserve">   </v>
          </cell>
          <cell r="G995">
            <v>2942578</v>
          </cell>
          <cell r="H995">
            <v>206160</v>
          </cell>
          <cell r="I995">
            <v>0</v>
          </cell>
          <cell r="J995">
            <v>0</v>
          </cell>
          <cell r="K995">
            <v>206160</v>
          </cell>
          <cell r="L995">
            <v>0</v>
          </cell>
        </row>
        <row r="996">
          <cell r="A996">
            <v>1</v>
          </cell>
          <cell r="B996">
            <v>0</v>
          </cell>
          <cell r="C996">
            <v>928</v>
          </cell>
          <cell r="D996" t="str">
            <v xml:space="preserve">  </v>
          </cell>
          <cell r="E996">
            <v>3035</v>
          </cell>
          <cell r="F996" t="str">
            <v xml:space="preserve">   </v>
          </cell>
          <cell r="G996">
            <v>109283035</v>
          </cell>
          <cell r="H996">
            <v>32244</v>
          </cell>
          <cell r="I996">
            <v>0</v>
          </cell>
          <cell r="J996">
            <v>32244</v>
          </cell>
          <cell r="K996">
            <v>0</v>
          </cell>
          <cell r="L996">
            <v>0</v>
          </cell>
        </row>
        <row r="997">
          <cell r="A997">
            <v>2</v>
          </cell>
          <cell r="B997">
            <v>0</v>
          </cell>
          <cell r="C997">
            <v>928</v>
          </cell>
          <cell r="D997" t="str">
            <v xml:space="preserve">  </v>
          </cell>
          <cell r="E997">
            <v>3035</v>
          </cell>
          <cell r="F997" t="str">
            <v xml:space="preserve">   </v>
          </cell>
          <cell r="G997">
            <v>209283035</v>
          </cell>
          <cell r="H997">
            <v>478312</v>
          </cell>
          <cell r="I997">
            <v>0</v>
          </cell>
          <cell r="J997">
            <v>478312</v>
          </cell>
          <cell r="K997">
            <v>0</v>
          </cell>
          <cell r="L997">
            <v>0</v>
          </cell>
        </row>
        <row r="998">
          <cell r="A998">
            <v>1</v>
          </cell>
          <cell r="B998">
            <v>0</v>
          </cell>
          <cell r="C998">
            <v>928</v>
          </cell>
          <cell r="D998" t="str">
            <v xml:space="preserve">  </v>
          </cell>
          <cell r="E998">
            <v>3037</v>
          </cell>
          <cell r="F998" t="str">
            <v xml:space="preserve">   </v>
          </cell>
          <cell r="G998">
            <v>109283037</v>
          </cell>
          <cell r="H998">
            <v>28562.82</v>
          </cell>
          <cell r="I998">
            <v>0</v>
          </cell>
          <cell r="J998">
            <v>0</v>
          </cell>
          <cell r="K998">
            <v>28562.82</v>
          </cell>
          <cell r="L998">
            <v>0</v>
          </cell>
        </row>
        <row r="999">
          <cell r="A999">
            <v>2</v>
          </cell>
          <cell r="B999">
            <v>0</v>
          </cell>
          <cell r="C999">
            <v>928</v>
          </cell>
          <cell r="D999" t="str">
            <v xml:space="preserve">  </v>
          </cell>
          <cell r="E999">
            <v>3037</v>
          </cell>
          <cell r="F999" t="str">
            <v xml:space="preserve">   </v>
          </cell>
          <cell r="G999">
            <v>209283037</v>
          </cell>
          <cell r="H999">
            <v>313620.84999999998</v>
          </cell>
          <cell r="I999">
            <v>0</v>
          </cell>
          <cell r="J999">
            <v>0</v>
          </cell>
          <cell r="K999">
            <v>313620.84999999998</v>
          </cell>
          <cell r="L999">
            <v>0</v>
          </cell>
        </row>
        <row r="1000">
          <cell r="A1000">
            <v>1</v>
          </cell>
          <cell r="B1000">
            <v>0</v>
          </cell>
          <cell r="C1000">
            <v>928</v>
          </cell>
          <cell r="D1000" t="str">
            <v xml:space="preserve">  </v>
          </cell>
          <cell r="E1000">
            <v>3039</v>
          </cell>
          <cell r="F1000" t="str">
            <v xml:space="preserve">   </v>
          </cell>
          <cell r="G1000">
            <v>109283039</v>
          </cell>
          <cell r="H1000">
            <v>182915</v>
          </cell>
          <cell r="I1000">
            <v>182915</v>
          </cell>
          <cell r="J1000">
            <v>0</v>
          </cell>
          <cell r="K1000">
            <v>0</v>
          </cell>
          <cell r="L1000">
            <v>0</v>
          </cell>
        </row>
        <row r="1001">
          <cell r="A1001">
            <v>2</v>
          </cell>
          <cell r="B1001">
            <v>0</v>
          </cell>
          <cell r="C1001">
            <v>928</v>
          </cell>
          <cell r="D1001" t="str">
            <v xml:space="preserve">  </v>
          </cell>
          <cell r="E1001">
            <v>3039</v>
          </cell>
          <cell r="F1001" t="str">
            <v xml:space="preserve">   </v>
          </cell>
          <cell r="G1001">
            <v>209283039</v>
          </cell>
          <cell r="H1001">
            <v>2018489.81</v>
          </cell>
          <cell r="I1001">
            <v>2018489.81</v>
          </cell>
          <cell r="J1001">
            <v>0</v>
          </cell>
          <cell r="K1001">
            <v>0</v>
          </cell>
          <cell r="L1001">
            <v>0</v>
          </cell>
        </row>
        <row r="1002">
          <cell r="A1002">
            <v>1</v>
          </cell>
          <cell r="B1002">
            <v>0</v>
          </cell>
          <cell r="C1002">
            <v>928</v>
          </cell>
          <cell r="D1002" t="str">
            <v xml:space="preserve">  </v>
          </cell>
          <cell r="E1002">
            <v>3059</v>
          </cell>
          <cell r="F1002" t="str">
            <v xml:space="preserve">   </v>
          </cell>
          <cell r="G1002">
            <v>109283059</v>
          </cell>
          <cell r="H1002">
            <v>3159.49</v>
          </cell>
          <cell r="I1002">
            <v>0</v>
          </cell>
          <cell r="J1002">
            <v>0</v>
          </cell>
          <cell r="K1002">
            <v>3159.49</v>
          </cell>
          <cell r="L1002">
            <v>0</v>
          </cell>
        </row>
        <row r="1003">
          <cell r="A1003">
            <v>2</v>
          </cell>
          <cell r="B1003">
            <v>0</v>
          </cell>
          <cell r="C1003">
            <v>928</v>
          </cell>
          <cell r="D1003" t="str">
            <v xml:space="preserve">  </v>
          </cell>
          <cell r="E1003">
            <v>3059</v>
          </cell>
          <cell r="F1003" t="str">
            <v xml:space="preserve">   </v>
          </cell>
          <cell r="G1003">
            <v>209283059</v>
          </cell>
          <cell r="H1003">
            <v>87656.88</v>
          </cell>
          <cell r="I1003">
            <v>0</v>
          </cell>
          <cell r="J1003">
            <v>0</v>
          </cell>
          <cell r="K1003">
            <v>87656.88</v>
          </cell>
          <cell r="L1003">
            <v>0</v>
          </cell>
        </row>
        <row r="1004">
          <cell r="A1004">
            <v>1</v>
          </cell>
          <cell r="B1004">
            <v>0</v>
          </cell>
          <cell r="C1004">
            <v>928</v>
          </cell>
          <cell r="D1004" t="str">
            <v xml:space="preserve">  </v>
          </cell>
          <cell r="E1004">
            <v>3060</v>
          </cell>
          <cell r="F1004" t="str">
            <v xml:space="preserve">   </v>
          </cell>
          <cell r="G1004">
            <v>109283060</v>
          </cell>
          <cell r="H1004">
            <v>390.32</v>
          </cell>
          <cell r="I1004">
            <v>0</v>
          </cell>
          <cell r="J1004">
            <v>0</v>
          </cell>
          <cell r="K1004">
            <v>390.32</v>
          </cell>
          <cell r="L1004">
            <v>0</v>
          </cell>
        </row>
        <row r="1005">
          <cell r="A1005">
            <v>2</v>
          </cell>
          <cell r="B1005">
            <v>0</v>
          </cell>
          <cell r="C1005">
            <v>928</v>
          </cell>
          <cell r="D1005" t="str">
            <v xml:space="preserve">  </v>
          </cell>
          <cell r="E1005">
            <v>3060</v>
          </cell>
          <cell r="F1005" t="str">
            <v xml:space="preserve">   </v>
          </cell>
          <cell r="G1005">
            <v>209283060</v>
          </cell>
          <cell r="H1005">
            <v>4950.88</v>
          </cell>
          <cell r="I1005">
            <v>0</v>
          </cell>
          <cell r="J1005">
            <v>0</v>
          </cell>
          <cell r="K1005">
            <v>4950.88</v>
          </cell>
          <cell r="L1005">
            <v>0</v>
          </cell>
        </row>
        <row r="1006">
          <cell r="A1006">
            <v>1</v>
          </cell>
          <cell r="B1006">
            <v>0</v>
          </cell>
          <cell r="C1006">
            <v>928</v>
          </cell>
          <cell r="D1006" t="str">
            <v xml:space="preserve">  </v>
          </cell>
          <cell r="E1006">
            <v>3062</v>
          </cell>
          <cell r="F1006" t="str">
            <v xml:space="preserve">   </v>
          </cell>
          <cell r="G1006">
            <v>109283062</v>
          </cell>
          <cell r="H1006">
            <v>6638.32</v>
          </cell>
          <cell r="I1006">
            <v>0</v>
          </cell>
          <cell r="J1006">
            <v>6638.32</v>
          </cell>
          <cell r="K1006">
            <v>0</v>
          </cell>
          <cell r="L1006">
            <v>0</v>
          </cell>
        </row>
        <row r="1007">
          <cell r="A1007">
            <v>2</v>
          </cell>
          <cell r="B1007">
            <v>0</v>
          </cell>
          <cell r="C1007">
            <v>928</v>
          </cell>
          <cell r="D1007" t="str">
            <v xml:space="preserve">  </v>
          </cell>
          <cell r="E1007">
            <v>3062</v>
          </cell>
          <cell r="F1007" t="str">
            <v xml:space="preserve">   </v>
          </cell>
          <cell r="G1007">
            <v>209283062</v>
          </cell>
          <cell r="H1007">
            <v>207438.43</v>
          </cell>
          <cell r="I1007">
            <v>0</v>
          </cell>
          <cell r="J1007">
            <v>207438.43</v>
          </cell>
          <cell r="K1007">
            <v>0</v>
          </cell>
          <cell r="L1007">
            <v>0</v>
          </cell>
        </row>
        <row r="1008">
          <cell r="A1008">
            <v>1</v>
          </cell>
          <cell r="B1008">
            <v>0</v>
          </cell>
          <cell r="C1008">
            <v>928</v>
          </cell>
          <cell r="D1008" t="str">
            <v xml:space="preserve">  </v>
          </cell>
          <cell r="E1008">
            <v>3063</v>
          </cell>
          <cell r="F1008" t="str">
            <v xml:space="preserve">   </v>
          </cell>
          <cell r="G1008">
            <v>109283063</v>
          </cell>
          <cell r="H1008">
            <v>390.32</v>
          </cell>
          <cell r="I1008">
            <v>0</v>
          </cell>
          <cell r="J1008">
            <v>390.32</v>
          </cell>
          <cell r="K1008">
            <v>0</v>
          </cell>
          <cell r="L1008">
            <v>0</v>
          </cell>
        </row>
        <row r="1009">
          <cell r="A1009">
            <v>2</v>
          </cell>
          <cell r="B1009">
            <v>0</v>
          </cell>
          <cell r="C1009">
            <v>928</v>
          </cell>
          <cell r="D1009" t="str">
            <v xml:space="preserve">  </v>
          </cell>
          <cell r="E1009">
            <v>3063</v>
          </cell>
          <cell r="F1009" t="str">
            <v xml:space="preserve">   </v>
          </cell>
          <cell r="G1009">
            <v>209283063</v>
          </cell>
          <cell r="H1009">
            <v>4950.88</v>
          </cell>
          <cell r="I1009">
            <v>0</v>
          </cell>
          <cell r="J1009">
            <v>4950.88</v>
          </cell>
          <cell r="K1009">
            <v>0</v>
          </cell>
          <cell r="L1009">
            <v>0</v>
          </cell>
        </row>
        <row r="1010">
          <cell r="A1010">
            <v>1</v>
          </cell>
          <cell r="B1010">
            <v>0</v>
          </cell>
          <cell r="C1010">
            <v>928</v>
          </cell>
          <cell r="D1010" t="str">
            <v xml:space="preserve">  </v>
          </cell>
          <cell r="E1010">
            <v>3067</v>
          </cell>
          <cell r="F1010" t="str">
            <v xml:space="preserve">   </v>
          </cell>
          <cell r="G1010">
            <v>109283067</v>
          </cell>
          <cell r="H1010">
            <v>32171.5</v>
          </cell>
          <cell r="I1010">
            <v>0</v>
          </cell>
          <cell r="J1010">
            <v>0</v>
          </cell>
          <cell r="K1010">
            <v>32171.5</v>
          </cell>
          <cell r="L1010">
            <v>0</v>
          </cell>
        </row>
        <row r="1011">
          <cell r="A1011">
            <v>2</v>
          </cell>
          <cell r="B1011">
            <v>0</v>
          </cell>
          <cell r="C1011">
            <v>928</v>
          </cell>
          <cell r="D1011" t="str">
            <v xml:space="preserve">  </v>
          </cell>
          <cell r="E1011">
            <v>3067</v>
          </cell>
          <cell r="F1011" t="str">
            <v xml:space="preserve">   </v>
          </cell>
          <cell r="G1011">
            <v>209283067</v>
          </cell>
          <cell r="H1011">
            <v>60528.12</v>
          </cell>
          <cell r="I1011">
            <v>0</v>
          </cell>
          <cell r="J1011">
            <v>0</v>
          </cell>
          <cell r="K1011">
            <v>60528.12</v>
          </cell>
          <cell r="L1011">
            <v>0</v>
          </cell>
        </row>
        <row r="1012">
          <cell r="A1012">
            <v>1</v>
          </cell>
          <cell r="B1012">
            <v>0</v>
          </cell>
          <cell r="C1012">
            <v>928</v>
          </cell>
          <cell r="D1012" t="str">
            <v xml:space="preserve">  </v>
          </cell>
          <cell r="E1012">
            <v>3398</v>
          </cell>
          <cell r="F1012" t="str">
            <v xml:space="preserve">   </v>
          </cell>
          <cell r="G1012">
            <v>109283398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A1013">
            <v>2</v>
          </cell>
          <cell r="B1013">
            <v>0</v>
          </cell>
          <cell r="C1013">
            <v>928</v>
          </cell>
          <cell r="D1013" t="str">
            <v xml:space="preserve">  </v>
          </cell>
          <cell r="E1013">
            <v>3398</v>
          </cell>
          <cell r="F1013" t="str">
            <v xml:space="preserve">   </v>
          </cell>
          <cell r="G1013">
            <v>209283398</v>
          </cell>
          <cell r="H1013">
            <v>3321.7</v>
          </cell>
          <cell r="I1013">
            <v>0</v>
          </cell>
          <cell r="J1013">
            <v>2283.58</v>
          </cell>
          <cell r="K1013">
            <v>1038.1199999999999</v>
          </cell>
          <cell r="L1013">
            <v>0</v>
          </cell>
        </row>
        <row r="1014">
          <cell r="A1014">
            <v>1</v>
          </cell>
          <cell r="B1014">
            <v>0</v>
          </cell>
          <cell r="C1014">
            <v>928</v>
          </cell>
          <cell r="D1014" t="str">
            <v xml:space="preserve">  </v>
          </cell>
          <cell r="E1014">
            <v>3509</v>
          </cell>
          <cell r="F1014" t="str">
            <v xml:space="preserve">   </v>
          </cell>
          <cell r="G1014">
            <v>109283509</v>
          </cell>
          <cell r="H1014">
            <v>286.64</v>
          </cell>
          <cell r="I1014">
            <v>0</v>
          </cell>
          <cell r="J1014">
            <v>286.64</v>
          </cell>
          <cell r="K1014">
            <v>0</v>
          </cell>
          <cell r="L1014">
            <v>0</v>
          </cell>
        </row>
        <row r="1015">
          <cell r="A1015">
            <v>2</v>
          </cell>
          <cell r="B1015">
            <v>0</v>
          </cell>
          <cell r="C1015">
            <v>928</v>
          </cell>
          <cell r="D1015" t="str">
            <v xml:space="preserve">  </v>
          </cell>
          <cell r="E1015">
            <v>3509</v>
          </cell>
          <cell r="F1015" t="str">
            <v xml:space="preserve">   </v>
          </cell>
          <cell r="G1015">
            <v>209283509</v>
          </cell>
          <cell r="H1015">
            <v>6020.9</v>
          </cell>
          <cell r="I1015">
            <v>148.25</v>
          </cell>
          <cell r="J1015">
            <v>5855.88</v>
          </cell>
          <cell r="K1015">
            <v>16.77</v>
          </cell>
          <cell r="L1015">
            <v>0</v>
          </cell>
        </row>
        <row r="1016">
          <cell r="A1016">
            <v>1</v>
          </cell>
          <cell r="B1016">
            <v>0</v>
          </cell>
          <cell r="C1016">
            <v>928</v>
          </cell>
          <cell r="D1016" t="str">
            <v xml:space="preserve">  </v>
          </cell>
          <cell r="E1016">
            <v>3519</v>
          </cell>
          <cell r="F1016" t="str">
            <v xml:space="preserve">   </v>
          </cell>
          <cell r="G1016">
            <v>109283519</v>
          </cell>
          <cell r="H1016">
            <v>50.21</v>
          </cell>
          <cell r="I1016">
            <v>50.21</v>
          </cell>
          <cell r="J1016">
            <v>0</v>
          </cell>
          <cell r="K1016">
            <v>0</v>
          </cell>
          <cell r="L1016">
            <v>0</v>
          </cell>
        </row>
        <row r="1017">
          <cell r="A1017">
            <v>2</v>
          </cell>
          <cell r="B1017">
            <v>0</v>
          </cell>
          <cell r="C1017">
            <v>928</v>
          </cell>
          <cell r="D1017" t="str">
            <v xml:space="preserve">  </v>
          </cell>
          <cell r="E1017">
            <v>3519</v>
          </cell>
          <cell r="F1017" t="str">
            <v xml:space="preserve">   </v>
          </cell>
          <cell r="G1017">
            <v>209283519</v>
          </cell>
          <cell r="H1017">
            <v>819.56</v>
          </cell>
          <cell r="I1017">
            <v>819.56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>
            <v>1</v>
          </cell>
          <cell r="B1018">
            <v>0</v>
          </cell>
          <cell r="C1018">
            <v>928</v>
          </cell>
          <cell r="D1018" t="str">
            <v xml:space="preserve">  </v>
          </cell>
          <cell r="E1018">
            <v>3688</v>
          </cell>
          <cell r="F1018" t="str">
            <v xml:space="preserve">   </v>
          </cell>
          <cell r="G1018">
            <v>109283688</v>
          </cell>
          <cell r="H1018">
            <v>43.72</v>
          </cell>
          <cell r="I1018">
            <v>0</v>
          </cell>
          <cell r="J1018">
            <v>0</v>
          </cell>
          <cell r="K1018">
            <v>43.72</v>
          </cell>
          <cell r="L1018">
            <v>0</v>
          </cell>
        </row>
        <row r="1019">
          <cell r="A1019">
            <v>2</v>
          </cell>
          <cell r="B1019">
            <v>0</v>
          </cell>
          <cell r="C1019">
            <v>928</v>
          </cell>
          <cell r="D1019" t="str">
            <v xml:space="preserve">  </v>
          </cell>
          <cell r="E1019">
            <v>3688</v>
          </cell>
          <cell r="F1019" t="str">
            <v xml:space="preserve">   </v>
          </cell>
          <cell r="G1019">
            <v>209283688</v>
          </cell>
          <cell r="H1019">
            <v>24970.14</v>
          </cell>
          <cell r="I1019">
            <v>0</v>
          </cell>
          <cell r="J1019">
            <v>0</v>
          </cell>
          <cell r="K1019">
            <v>24970.14</v>
          </cell>
          <cell r="L1019">
            <v>0</v>
          </cell>
        </row>
        <row r="1020">
          <cell r="A1020">
            <v>1</v>
          </cell>
          <cell r="B1020">
            <v>0</v>
          </cell>
          <cell r="C1020">
            <v>928</v>
          </cell>
          <cell r="D1020" t="str">
            <v xml:space="preserve">  </v>
          </cell>
          <cell r="E1020">
            <v>3826</v>
          </cell>
          <cell r="F1020" t="str">
            <v xml:space="preserve">   </v>
          </cell>
          <cell r="G1020">
            <v>109283826</v>
          </cell>
          <cell r="H1020">
            <v>352.9</v>
          </cell>
          <cell r="I1020">
            <v>0</v>
          </cell>
          <cell r="J1020">
            <v>352.9</v>
          </cell>
          <cell r="K1020">
            <v>0</v>
          </cell>
          <cell r="L1020">
            <v>0</v>
          </cell>
        </row>
        <row r="1021">
          <cell r="A1021">
            <v>2</v>
          </cell>
          <cell r="B1021">
            <v>0</v>
          </cell>
          <cell r="C1021">
            <v>928</v>
          </cell>
          <cell r="D1021" t="str">
            <v xml:space="preserve">  </v>
          </cell>
          <cell r="E1021">
            <v>3826</v>
          </cell>
          <cell r="F1021" t="str">
            <v xml:space="preserve">   </v>
          </cell>
          <cell r="G1021">
            <v>209283826</v>
          </cell>
          <cell r="H1021">
            <v>34871.5</v>
          </cell>
          <cell r="I1021">
            <v>0</v>
          </cell>
          <cell r="J1021">
            <v>34871.5</v>
          </cell>
          <cell r="K1021">
            <v>0</v>
          </cell>
          <cell r="L1021">
            <v>0</v>
          </cell>
        </row>
        <row r="1022">
          <cell r="A1022">
            <v>1</v>
          </cell>
          <cell r="B1022">
            <v>1</v>
          </cell>
          <cell r="C1022">
            <v>928</v>
          </cell>
          <cell r="D1022" t="str">
            <v xml:space="preserve">  </v>
          </cell>
          <cell r="E1022">
            <v>3035</v>
          </cell>
          <cell r="F1022" t="str">
            <v xml:space="preserve">   </v>
          </cell>
          <cell r="G1022">
            <v>119283035</v>
          </cell>
          <cell r="H1022">
            <v>8289.25</v>
          </cell>
          <cell r="I1022">
            <v>0</v>
          </cell>
          <cell r="J1022">
            <v>8289.25</v>
          </cell>
          <cell r="K1022">
            <v>0</v>
          </cell>
          <cell r="L1022">
            <v>0</v>
          </cell>
        </row>
        <row r="1023">
          <cell r="A1023">
            <v>2</v>
          </cell>
          <cell r="B1023">
            <v>1</v>
          </cell>
          <cell r="C1023">
            <v>928</v>
          </cell>
          <cell r="D1023" t="str">
            <v xml:space="preserve">  </v>
          </cell>
          <cell r="E1023">
            <v>3035</v>
          </cell>
          <cell r="F1023" t="str">
            <v xml:space="preserve">   </v>
          </cell>
          <cell r="G1023">
            <v>219283035</v>
          </cell>
          <cell r="H1023">
            <v>128493</v>
          </cell>
          <cell r="I1023">
            <v>0</v>
          </cell>
          <cell r="J1023">
            <v>128493</v>
          </cell>
          <cell r="K1023">
            <v>0</v>
          </cell>
          <cell r="L1023">
            <v>0</v>
          </cell>
        </row>
        <row r="1024">
          <cell r="A1024">
            <v>1</v>
          </cell>
          <cell r="B1024">
            <v>1</v>
          </cell>
          <cell r="C1024">
            <v>928</v>
          </cell>
          <cell r="D1024" t="str">
            <v xml:space="preserve">  </v>
          </cell>
          <cell r="E1024">
            <v>3037</v>
          </cell>
          <cell r="F1024" t="str">
            <v xml:space="preserve">   </v>
          </cell>
          <cell r="G1024">
            <v>119283037</v>
          </cell>
          <cell r="H1024">
            <v>4749.0600000000004</v>
          </cell>
          <cell r="I1024">
            <v>0</v>
          </cell>
          <cell r="J1024">
            <v>0</v>
          </cell>
          <cell r="K1024">
            <v>4749.0600000000004</v>
          </cell>
          <cell r="L1024">
            <v>0</v>
          </cell>
        </row>
        <row r="1025">
          <cell r="A1025">
            <v>2</v>
          </cell>
          <cell r="B1025">
            <v>1</v>
          </cell>
          <cell r="C1025">
            <v>928</v>
          </cell>
          <cell r="D1025" t="str">
            <v xml:space="preserve">  </v>
          </cell>
          <cell r="E1025">
            <v>3037</v>
          </cell>
          <cell r="F1025" t="str">
            <v xml:space="preserve">   </v>
          </cell>
          <cell r="G1025">
            <v>219283037</v>
          </cell>
          <cell r="H1025">
            <v>60365.78</v>
          </cell>
          <cell r="I1025">
            <v>0</v>
          </cell>
          <cell r="J1025">
            <v>0</v>
          </cell>
          <cell r="K1025">
            <v>60365.78</v>
          </cell>
          <cell r="L1025">
            <v>0</v>
          </cell>
        </row>
        <row r="1026">
          <cell r="A1026">
            <v>1</v>
          </cell>
          <cell r="B1026">
            <v>1</v>
          </cell>
          <cell r="C1026">
            <v>928</v>
          </cell>
          <cell r="D1026" t="str">
            <v xml:space="preserve">  </v>
          </cell>
          <cell r="E1026">
            <v>3059</v>
          </cell>
          <cell r="F1026" t="str">
            <v xml:space="preserve">   </v>
          </cell>
          <cell r="G1026">
            <v>119283059</v>
          </cell>
          <cell r="H1026">
            <v>3266.56</v>
          </cell>
          <cell r="I1026">
            <v>0</v>
          </cell>
          <cell r="J1026">
            <v>0</v>
          </cell>
          <cell r="K1026">
            <v>3266.56</v>
          </cell>
          <cell r="L1026">
            <v>0</v>
          </cell>
        </row>
        <row r="1027">
          <cell r="A1027">
            <v>2</v>
          </cell>
          <cell r="B1027">
            <v>1</v>
          </cell>
          <cell r="C1027">
            <v>928</v>
          </cell>
          <cell r="D1027" t="str">
            <v xml:space="preserve">  </v>
          </cell>
          <cell r="E1027">
            <v>3059</v>
          </cell>
          <cell r="F1027" t="str">
            <v xml:space="preserve">   </v>
          </cell>
          <cell r="G1027">
            <v>219283059</v>
          </cell>
          <cell r="H1027">
            <v>37617.620000000003</v>
          </cell>
          <cell r="I1027">
            <v>0</v>
          </cell>
          <cell r="J1027">
            <v>0</v>
          </cell>
          <cell r="K1027">
            <v>37617.620000000003</v>
          </cell>
          <cell r="L1027">
            <v>0</v>
          </cell>
        </row>
        <row r="1028">
          <cell r="A1028">
            <v>1</v>
          </cell>
          <cell r="B1028">
            <v>1</v>
          </cell>
          <cell r="C1028">
            <v>928</v>
          </cell>
          <cell r="D1028" t="str">
            <v xml:space="preserve">  </v>
          </cell>
          <cell r="E1028">
            <v>3062</v>
          </cell>
          <cell r="F1028" t="str">
            <v xml:space="preserve">   </v>
          </cell>
          <cell r="G1028">
            <v>119283062</v>
          </cell>
          <cell r="H1028">
            <v>6427.52</v>
          </cell>
          <cell r="I1028">
            <v>0</v>
          </cell>
          <cell r="J1028">
            <v>6427.52</v>
          </cell>
          <cell r="K1028">
            <v>0</v>
          </cell>
          <cell r="L1028">
            <v>0</v>
          </cell>
        </row>
        <row r="1029">
          <cell r="A1029">
            <v>2</v>
          </cell>
          <cell r="B1029">
            <v>1</v>
          </cell>
          <cell r="C1029">
            <v>928</v>
          </cell>
          <cell r="D1029" t="str">
            <v xml:space="preserve">  </v>
          </cell>
          <cell r="E1029">
            <v>3062</v>
          </cell>
          <cell r="F1029" t="str">
            <v xml:space="preserve">   </v>
          </cell>
          <cell r="G1029">
            <v>219283062</v>
          </cell>
          <cell r="H1029">
            <v>138251.96</v>
          </cell>
          <cell r="I1029">
            <v>0</v>
          </cell>
          <cell r="J1029">
            <v>138251.96</v>
          </cell>
          <cell r="K1029">
            <v>0</v>
          </cell>
          <cell r="L1029">
            <v>0</v>
          </cell>
        </row>
        <row r="1030">
          <cell r="A1030">
            <v>1</v>
          </cell>
          <cell r="B1030">
            <v>1</v>
          </cell>
          <cell r="C1030">
            <v>928</v>
          </cell>
          <cell r="D1030" t="str">
            <v xml:space="preserve">  </v>
          </cell>
          <cell r="E1030">
            <v>3136</v>
          </cell>
          <cell r="F1030" t="str">
            <v xml:space="preserve">   </v>
          </cell>
          <cell r="G1030">
            <v>119283136</v>
          </cell>
          <cell r="H1030">
            <v>4096.6499999999996</v>
          </cell>
          <cell r="I1030">
            <v>4096.6499999999996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>
            <v>2</v>
          </cell>
          <cell r="B1031">
            <v>1</v>
          </cell>
          <cell r="C1031">
            <v>928</v>
          </cell>
          <cell r="D1031" t="str">
            <v xml:space="preserve">  </v>
          </cell>
          <cell r="E1031">
            <v>3136</v>
          </cell>
          <cell r="F1031" t="str">
            <v xml:space="preserve">   </v>
          </cell>
          <cell r="G1031">
            <v>219283136</v>
          </cell>
          <cell r="H1031">
            <v>34283.040000000001</v>
          </cell>
          <cell r="I1031">
            <v>34283.040000000001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>
            <v>1</v>
          </cell>
          <cell r="B1032">
            <v>1</v>
          </cell>
          <cell r="C1032">
            <v>928</v>
          </cell>
          <cell r="D1032" t="str">
            <v xml:space="preserve">  </v>
          </cell>
          <cell r="E1032">
            <v>3575</v>
          </cell>
          <cell r="F1032" t="str">
            <v xml:space="preserve">   </v>
          </cell>
          <cell r="G1032">
            <v>119283575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>
            <v>2</v>
          </cell>
          <cell r="B1033">
            <v>1</v>
          </cell>
          <cell r="C1033">
            <v>928</v>
          </cell>
          <cell r="D1033" t="str">
            <v xml:space="preserve">  </v>
          </cell>
          <cell r="E1033">
            <v>3575</v>
          </cell>
          <cell r="F1033" t="str">
            <v xml:space="preserve">   </v>
          </cell>
          <cell r="G1033">
            <v>219283575</v>
          </cell>
          <cell r="H1033">
            <v>5656.29</v>
          </cell>
          <cell r="I1033">
            <v>0</v>
          </cell>
          <cell r="J1033">
            <v>5656.29</v>
          </cell>
          <cell r="K1033">
            <v>0</v>
          </cell>
          <cell r="L1033">
            <v>0</v>
          </cell>
        </row>
        <row r="1034">
          <cell r="A1034">
            <v>1</v>
          </cell>
          <cell r="B1034">
            <v>1</v>
          </cell>
          <cell r="C1034">
            <v>928</v>
          </cell>
          <cell r="D1034" t="str">
            <v xml:space="preserve">  </v>
          </cell>
          <cell r="E1034">
            <v>3598</v>
          </cell>
          <cell r="F1034" t="str">
            <v xml:space="preserve">   </v>
          </cell>
          <cell r="G1034">
            <v>119283598</v>
          </cell>
          <cell r="H1034">
            <v>20794.12</v>
          </cell>
          <cell r="I1034">
            <v>20794.12</v>
          </cell>
          <cell r="J1034">
            <v>0</v>
          </cell>
          <cell r="K1034">
            <v>0</v>
          </cell>
          <cell r="L1034">
            <v>0</v>
          </cell>
        </row>
        <row r="1035">
          <cell r="A1035">
            <v>2</v>
          </cell>
          <cell r="B1035">
            <v>1</v>
          </cell>
          <cell r="C1035">
            <v>928</v>
          </cell>
          <cell r="D1035" t="str">
            <v xml:space="preserve">  </v>
          </cell>
          <cell r="E1035">
            <v>3598</v>
          </cell>
          <cell r="F1035" t="str">
            <v xml:space="preserve">   </v>
          </cell>
          <cell r="G1035">
            <v>219283598</v>
          </cell>
          <cell r="H1035">
            <v>83472.149999999994</v>
          </cell>
          <cell r="I1035">
            <v>83472.149999999994</v>
          </cell>
          <cell r="J1035">
            <v>0</v>
          </cell>
          <cell r="K1035">
            <v>0</v>
          </cell>
          <cell r="L1035">
            <v>0</v>
          </cell>
        </row>
        <row r="1036">
          <cell r="A1036">
            <v>1</v>
          </cell>
          <cell r="B1036">
            <v>2</v>
          </cell>
          <cell r="C1036">
            <v>928</v>
          </cell>
          <cell r="D1036" t="str">
            <v xml:space="preserve">  </v>
          </cell>
          <cell r="E1036">
            <v>3136</v>
          </cell>
          <cell r="F1036" t="str">
            <v xml:space="preserve">   </v>
          </cell>
          <cell r="G1036">
            <v>129283136</v>
          </cell>
          <cell r="H1036">
            <v>453.3</v>
          </cell>
          <cell r="I1036">
            <v>453.3</v>
          </cell>
          <cell r="J1036">
            <v>0</v>
          </cell>
          <cell r="K1036">
            <v>0</v>
          </cell>
          <cell r="L1036">
            <v>0</v>
          </cell>
        </row>
        <row r="1037">
          <cell r="A1037">
            <v>2</v>
          </cell>
          <cell r="B1037">
            <v>2</v>
          </cell>
          <cell r="C1037">
            <v>928</v>
          </cell>
          <cell r="D1037" t="str">
            <v xml:space="preserve">  </v>
          </cell>
          <cell r="E1037">
            <v>3136</v>
          </cell>
          <cell r="F1037" t="str">
            <v xml:space="preserve">   </v>
          </cell>
          <cell r="G1037">
            <v>229283136</v>
          </cell>
          <cell r="H1037">
            <v>963.25</v>
          </cell>
          <cell r="I1037">
            <v>963.25</v>
          </cell>
          <cell r="J1037">
            <v>0</v>
          </cell>
          <cell r="K1037">
            <v>0</v>
          </cell>
          <cell r="L1037">
            <v>0</v>
          </cell>
        </row>
        <row r="1038">
          <cell r="A1038">
            <v>1</v>
          </cell>
          <cell r="B1038">
            <v>2</v>
          </cell>
          <cell r="C1038">
            <v>928</v>
          </cell>
          <cell r="D1038" t="str">
            <v xml:space="preserve">  </v>
          </cell>
          <cell r="E1038">
            <v>3293</v>
          </cell>
          <cell r="F1038" t="str">
            <v xml:space="preserve">   </v>
          </cell>
          <cell r="G1038">
            <v>129283293</v>
          </cell>
          <cell r="H1038">
            <v>5374.73</v>
          </cell>
          <cell r="I1038">
            <v>0</v>
          </cell>
          <cell r="J1038">
            <v>5374.73</v>
          </cell>
          <cell r="K1038">
            <v>0</v>
          </cell>
          <cell r="L1038">
            <v>0</v>
          </cell>
        </row>
        <row r="1039">
          <cell r="A1039">
            <v>2</v>
          </cell>
          <cell r="B1039">
            <v>2</v>
          </cell>
          <cell r="C1039">
            <v>928</v>
          </cell>
          <cell r="D1039" t="str">
            <v xml:space="preserve">  </v>
          </cell>
          <cell r="E1039">
            <v>3293</v>
          </cell>
          <cell r="F1039" t="str">
            <v xml:space="preserve">   </v>
          </cell>
          <cell r="G1039">
            <v>229283293</v>
          </cell>
          <cell r="H1039">
            <v>77160.53</v>
          </cell>
          <cell r="I1039">
            <v>0</v>
          </cell>
          <cell r="J1039">
            <v>77160.53</v>
          </cell>
          <cell r="K1039">
            <v>0</v>
          </cell>
          <cell r="L1039">
            <v>0</v>
          </cell>
        </row>
        <row r="1040">
          <cell r="A1040">
            <v>1</v>
          </cell>
          <cell r="B1040">
            <v>2</v>
          </cell>
          <cell r="C1040">
            <v>928</v>
          </cell>
          <cell r="D1040" t="str">
            <v xml:space="preserve">  </v>
          </cell>
          <cell r="E1040">
            <v>3294</v>
          </cell>
          <cell r="F1040" t="str">
            <v xml:space="preserve">   </v>
          </cell>
          <cell r="G1040">
            <v>129283294</v>
          </cell>
          <cell r="H1040">
            <v>817.17</v>
          </cell>
          <cell r="I1040">
            <v>0</v>
          </cell>
          <cell r="J1040">
            <v>0</v>
          </cell>
          <cell r="K1040">
            <v>817.17</v>
          </cell>
          <cell r="L1040">
            <v>0</v>
          </cell>
        </row>
        <row r="1041">
          <cell r="A1041">
            <v>2</v>
          </cell>
          <cell r="B1041">
            <v>2</v>
          </cell>
          <cell r="C1041">
            <v>928</v>
          </cell>
          <cell r="D1041" t="str">
            <v xml:space="preserve">  </v>
          </cell>
          <cell r="E1041">
            <v>3294</v>
          </cell>
          <cell r="F1041" t="str">
            <v xml:space="preserve">   </v>
          </cell>
          <cell r="G1041">
            <v>229283294</v>
          </cell>
          <cell r="H1041">
            <v>29674.5</v>
          </cell>
          <cell r="I1041">
            <v>0</v>
          </cell>
          <cell r="J1041">
            <v>0</v>
          </cell>
          <cell r="K1041">
            <v>29674.5</v>
          </cell>
          <cell r="L1041">
            <v>0</v>
          </cell>
        </row>
        <row r="1042">
          <cell r="A1042">
            <v>1</v>
          </cell>
          <cell r="B1042">
            <v>2</v>
          </cell>
          <cell r="C1042">
            <v>928</v>
          </cell>
          <cell r="D1042" t="str">
            <v xml:space="preserve">  </v>
          </cell>
          <cell r="E1042">
            <v>3598</v>
          </cell>
          <cell r="F1042" t="str">
            <v xml:space="preserve">   </v>
          </cell>
          <cell r="G1042">
            <v>129283598</v>
          </cell>
          <cell r="H1042">
            <v>10409.24</v>
          </cell>
          <cell r="I1042">
            <v>7433.28</v>
          </cell>
          <cell r="J1042">
            <v>2610.48</v>
          </cell>
          <cell r="K1042">
            <v>365.48</v>
          </cell>
          <cell r="L1042">
            <v>0</v>
          </cell>
        </row>
        <row r="1043">
          <cell r="A1043">
            <v>2</v>
          </cell>
          <cell r="B1043">
            <v>2</v>
          </cell>
          <cell r="C1043">
            <v>928</v>
          </cell>
          <cell r="D1043" t="str">
            <v xml:space="preserve">  </v>
          </cell>
          <cell r="E1043">
            <v>3598</v>
          </cell>
          <cell r="F1043" t="str">
            <v xml:space="preserve">   </v>
          </cell>
          <cell r="G1043">
            <v>229283598</v>
          </cell>
          <cell r="H1043">
            <v>28399.77</v>
          </cell>
          <cell r="I1043">
            <v>24580.85</v>
          </cell>
          <cell r="J1043">
            <v>3238.19</v>
          </cell>
          <cell r="K1043">
            <v>580.73</v>
          </cell>
          <cell r="L1043">
            <v>0</v>
          </cell>
        </row>
        <row r="1044">
          <cell r="A1044">
            <v>1</v>
          </cell>
          <cell r="B1044">
            <v>2</v>
          </cell>
          <cell r="C1044">
            <v>928</v>
          </cell>
          <cell r="D1044" t="str">
            <v xml:space="preserve">  </v>
          </cell>
          <cell r="E1044">
            <v>3603</v>
          </cell>
          <cell r="F1044" t="str">
            <v xml:space="preserve">   </v>
          </cell>
          <cell r="G1044">
            <v>129283603</v>
          </cell>
          <cell r="H1044">
            <v>7082.09</v>
          </cell>
          <cell r="I1044">
            <v>0</v>
          </cell>
          <cell r="J1044">
            <v>7082.09</v>
          </cell>
          <cell r="K1044">
            <v>0</v>
          </cell>
          <cell r="L1044">
            <v>0</v>
          </cell>
        </row>
        <row r="1045">
          <cell r="A1045">
            <v>2</v>
          </cell>
          <cell r="B1045">
            <v>2</v>
          </cell>
          <cell r="C1045">
            <v>928</v>
          </cell>
          <cell r="D1045" t="str">
            <v xml:space="preserve">  </v>
          </cell>
          <cell r="E1045">
            <v>3603</v>
          </cell>
          <cell r="F1045" t="str">
            <v xml:space="preserve">   </v>
          </cell>
          <cell r="G1045">
            <v>229283603</v>
          </cell>
          <cell r="H1045">
            <v>121670.51</v>
          </cell>
          <cell r="I1045">
            <v>0</v>
          </cell>
          <cell r="J1045">
            <v>121670.51</v>
          </cell>
          <cell r="K1045">
            <v>0</v>
          </cell>
          <cell r="L1045">
            <v>0</v>
          </cell>
        </row>
        <row r="1046">
          <cell r="A1046">
            <v>1</v>
          </cell>
          <cell r="B1046">
            <v>2</v>
          </cell>
          <cell r="C1046">
            <v>928</v>
          </cell>
          <cell r="D1046" t="str">
            <v xml:space="preserve">  </v>
          </cell>
          <cell r="E1046">
            <v>3608</v>
          </cell>
          <cell r="F1046" t="str">
            <v xml:space="preserve">   </v>
          </cell>
          <cell r="G1046">
            <v>129283608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A1047">
            <v>2</v>
          </cell>
          <cell r="B1047">
            <v>2</v>
          </cell>
          <cell r="C1047">
            <v>928</v>
          </cell>
          <cell r="D1047" t="str">
            <v xml:space="preserve">  </v>
          </cell>
          <cell r="E1047">
            <v>3608</v>
          </cell>
          <cell r="F1047" t="str">
            <v xml:space="preserve">   </v>
          </cell>
          <cell r="G1047">
            <v>229283608</v>
          </cell>
          <cell r="H1047">
            <v>18511.150000000001</v>
          </cell>
          <cell r="I1047">
            <v>0</v>
          </cell>
          <cell r="J1047">
            <v>0</v>
          </cell>
          <cell r="K1047">
            <v>18511.150000000001</v>
          </cell>
          <cell r="L1047">
            <v>0</v>
          </cell>
        </row>
        <row r="1048">
          <cell r="A1048">
            <v>1</v>
          </cell>
          <cell r="B1048">
            <v>2</v>
          </cell>
          <cell r="C1048">
            <v>928</v>
          </cell>
          <cell r="D1048" t="str">
            <v xml:space="preserve">  </v>
          </cell>
          <cell r="E1048">
            <v>3648</v>
          </cell>
          <cell r="F1048" t="str">
            <v xml:space="preserve">   </v>
          </cell>
          <cell r="G1048">
            <v>129283648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A1049">
            <v>2</v>
          </cell>
          <cell r="B1049">
            <v>2</v>
          </cell>
          <cell r="C1049">
            <v>928</v>
          </cell>
          <cell r="D1049" t="str">
            <v xml:space="preserve">  </v>
          </cell>
          <cell r="E1049">
            <v>3648</v>
          </cell>
          <cell r="F1049" t="str">
            <v xml:space="preserve">   </v>
          </cell>
          <cell r="G1049">
            <v>229283648</v>
          </cell>
          <cell r="H1049">
            <v>2528.0300000000002</v>
          </cell>
          <cell r="I1049">
            <v>0</v>
          </cell>
          <cell r="J1049">
            <v>0</v>
          </cell>
          <cell r="K1049">
            <v>2528.0300000000002</v>
          </cell>
          <cell r="L1049">
            <v>0</v>
          </cell>
        </row>
        <row r="1050">
          <cell r="A1050">
            <v>1</v>
          </cell>
          <cell r="B1050">
            <v>2</v>
          </cell>
          <cell r="C1050">
            <v>928</v>
          </cell>
          <cell r="D1050" t="str">
            <v xml:space="preserve">  </v>
          </cell>
          <cell r="E1050">
            <v>3683</v>
          </cell>
          <cell r="F1050" t="str">
            <v xml:space="preserve">   </v>
          </cell>
          <cell r="G1050">
            <v>129283683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A1051">
            <v>2</v>
          </cell>
          <cell r="B1051">
            <v>2</v>
          </cell>
          <cell r="C1051">
            <v>928</v>
          </cell>
          <cell r="D1051" t="str">
            <v xml:space="preserve">  </v>
          </cell>
          <cell r="E1051">
            <v>3683</v>
          </cell>
          <cell r="F1051" t="str">
            <v xml:space="preserve">   </v>
          </cell>
          <cell r="G1051">
            <v>229283683</v>
          </cell>
          <cell r="H1051">
            <v>1046.25</v>
          </cell>
          <cell r="I1051">
            <v>0</v>
          </cell>
          <cell r="J1051">
            <v>0</v>
          </cell>
          <cell r="K1051">
            <v>1046.25</v>
          </cell>
          <cell r="L1051">
            <v>0</v>
          </cell>
        </row>
        <row r="1052">
          <cell r="A1052">
            <v>3</v>
          </cell>
          <cell r="B1052">
            <v>0</v>
          </cell>
          <cell r="C1052">
            <v>101</v>
          </cell>
          <cell r="D1052" t="str">
            <v xml:space="preserve">  </v>
          </cell>
          <cell r="E1052" t="str">
            <v xml:space="preserve">    </v>
          </cell>
          <cell r="F1052" t="str">
            <v xml:space="preserve">   </v>
          </cell>
          <cell r="G1052">
            <v>30101</v>
          </cell>
          <cell r="H1052">
            <v>-4569474</v>
          </cell>
          <cell r="I1052">
            <v>0</v>
          </cell>
          <cell r="J1052">
            <v>-3279821</v>
          </cell>
          <cell r="K1052">
            <v>-1289653</v>
          </cell>
          <cell r="L1052">
            <v>0</v>
          </cell>
        </row>
        <row r="1053">
          <cell r="A1053">
            <v>4</v>
          </cell>
          <cell r="B1053">
            <v>0</v>
          </cell>
          <cell r="C1053">
            <v>101</v>
          </cell>
          <cell r="D1053" t="str">
            <v xml:space="preserve">  </v>
          </cell>
          <cell r="E1053" t="str">
            <v xml:space="preserve">    </v>
          </cell>
          <cell r="F1053" t="str">
            <v xml:space="preserve">   </v>
          </cell>
          <cell r="G1053">
            <v>40101</v>
          </cell>
          <cell r="H1053">
            <v>-4683713.91</v>
          </cell>
          <cell r="I1053">
            <v>0</v>
          </cell>
          <cell r="J1053">
            <v>-3361816.95</v>
          </cell>
          <cell r="K1053">
            <v>-1321896.96</v>
          </cell>
          <cell r="L1053">
            <v>0</v>
          </cell>
        </row>
        <row r="1054">
          <cell r="A1054">
            <v>5</v>
          </cell>
          <cell r="B1054">
            <v>0</v>
          </cell>
          <cell r="C1054">
            <v>101</v>
          </cell>
          <cell r="D1054" t="str">
            <v xml:space="preserve">  </v>
          </cell>
          <cell r="E1054" t="str">
            <v xml:space="preserve">    </v>
          </cell>
          <cell r="F1054" t="str">
            <v xml:space="preserve">   </v>
          </cell>
          <cell r="G1054">
            <v>50101</v>
          </cell>
          <cell r="H1054">
            <v>-4578994</v>
          </cell>
          <cell r="I1054">
            <v>0</v>
          </cell>
          <cell r="J1054">
            <v>-3286654</v>
          </cell>
          <cell r="K1054">
            <v>-1292340</v>
          </cell>
          <cell r="L1054">
            <v>0</v>
          </cell>
        </row>
        <row r="1055">
          <cell r="A1055">
            <v>3</v>
          </cell>
          <cell r="B1055">
            <v>0</v>
          </cell>
          <cell r="C1055">
            <v>301</v>
          </cell>
          <cell r="D1055" t="str">
            <v xml:space="preserve">  </v>
          </cell>
          <cell r="E1055" t="str">
            <v xml:space="preserve">    </v>
          </cell>
          <cell r="F1055" t="str">
            <v xml:space="preserve">   </v>
          </cell>
          <cell r="G1055">
            <v>30301</v>
          </cell>
          <cell r="H1055">
            <v>14698</v>
          </cell>
          <cell r="I1055">
            <v>14698</v>
          </cell>
          <cell r="J1055">
            <v>0</v>
          </cell>
          <cell r="K1055">
            <v>0</v>
          </cell>
          <cell r="L1055">
            <v>0</v>
          </cell>
        </row>
        <row r="1056">
          <cell r="A1056">
            <v>4</v>
          </cell>
          <cell r="B1056">
            <v>0</v>
          </cell>
          <cell r="C1056">
            <v>301</v>
          </cell>
          <cell r="D1056" t="str">
            <v xml:space="preserve">  </v>
          </cell>
          <cell r="E1056" t="str">
            <v xml:space="preserve">    </v>
          </cell>
          <cell r="F1056" t="str">
            <v xml:space="preserve">   </v>
          </cell>
          <cell r="G1056">
            <v>40301</v>
          </cell>
          <cell r="H1056">
            <v>14697.92</v>
          </cell>
          <cell r="I1056">
            <v>14697.92</v>
          </cell>
          <cell r="J1056">
            <v>0</v>
          </cell>
          <cell r="K1056">
            <v>0</v>
          </cell>
          <cell r="L1056">
            <v>0</v>
          </cell>
        </row>
        <row r="1057">
          <cell r="A1057">
            <v>5</v>
          </cell>
          <cell r="B1057">
            <v>0</v>
          </cell>
          <cell r="C1057">
            <v>301</v>
          </cell>
          <cell r="D1057" t="str">
            <v xml:space="preserve">  </v>
          </cell>
          <cell r="E1057" t="str">
            <v xml:space="preserve">    </v>
          </cell>
          <cell r="F1057" t="str">
            <v xml:space="preserve">   </v>
          </cell>
          <cell r="G1057">
            <v>50301</v>
          </cell>
          <cell r="H1057">
            <v>14698</v>
          </cell>
          <cell r="I1057">
            <v>14698</v>
          </cell>
          <cell r="J1057">
            <v>0</v>
          </cell>
          <cell r="K1057">
            <v>0</v>
          </cell>
          <cell r="L1057">
            <v>0</v>
          </cell>
        </row>
        <row r="1058">
          <cell r="A1058">
            <v>3</v>
          </cell>
          <cell r="B1058">
            <v>0</v>
          </cell>
          <cell r="C1058">
            <v>302</v>
          </cell>
          <cell r="D1058" t="str">
            <v xml:space="preserve">  </v>
          </cell>
          <cell r="E1058" t="str">
            <v xml:space="preserve">    </v>
          </cell>
          <cell r="F1058" t="str">
            <v xml:space="preserve">   </v>
          </cell>
          <cell r="G1058">
            <v>30302</v>
          </cell>
          <cell r="H1058">
            <v>343855.93</v>
          </cell>
          <cell r="I1058">
            <v>343855.93</v>
          </cell>
          <cell r="J1058">
            <v>0</v>
          </cell>
          <cell r="K1058">
            <v>0</v>
          </cell>
          <cell r="L1058">
            <v>0</v>
          </cell>
        </row>
        <row r="1059">
          <cell r="A1059">
            <v>4</v>
          </cell>
          <cell r="B1059">
            <v>0</v>
          </cell>
          <cell r="C1059">
            <v>302</v>
          </cell>
          <cell r="D1059" t="str">
            <v xml:space="preserve">  </v>
          </cell>
          <cell r="E1059" t="str">
            <v xml:space="preserve">    </v>
          </cell>
          <cell r="F1059" t="str">
            <v xml:space="preserve">   </v>
          </cell>
          <cell r="G1059">
            <v>40302</v>
          </cell>
          <cell r="H1059">
            <v>343855.63</v>
          </cell>
          <cell r="I1059">
            <v>343855.63</v>
          </cell>
          <cell r="J1059">
            <v>0</v>
          </cell>
          <cell r="K1059">
            <v>0</v>
          </cell>
          <cell r="L1059">
            <v>0</v>
          </cell>
        </row>
        <row r="1060">
          <cell r="A1060">
            <v>5</v>
          </cell>
          <cell r="B1060">
            <v>0</v>
          </cell>
          <cell r="C1060">
            <v>302</v>
          </cell>
          <cell r="D1060" t="str">
            <v xml:space="preserve">  </v>
          </cell>
          <cell r="E1060" t="str">
            <v xml:space="preserve">    </v>
          </cell>
          <cell r="F1060" t="str">
            <v xml:space="preserve">   </v>
          </cell>
          <cell r="G1060">
            <v>50302</v>
          </cell>
          <cell r="H1060">
            <v>343855.88</v>
          </cell>
          <cell r="I1060">
            <v>343855.88</v>
          </cell>
          <cell r="J1060">
            <v>0</v>
          </cell>
          <cell r="K1060">
            <v>0</v>
          </cell>
          <cell r="L1060">
            <v>0</v>
          </cell>
        </row>
        <row r="1061">
          <cell r="A1061">
            <v>3</v>
          </cell>
          <cell r="B1061">
            <v>0</v>
          </cell>
          <cell r="C1061">
            <v>310</v>
          </cell>
          <cell r="D1061" t="str">
            <v xml:space="preserve">  </v>
          </cell>
          <cell r="E1061" t="str">
            <v xml:space="preserve">    </v>
          </cell>
          <cell r="F1061" t="str">
            <v xml:space="preserve">   </v>
          </cell>
          <cell r="G1061">
            <v>30310</v>
          </cell>
          <cell r="H1061">
            <v>2445731.08</v>
          </cell>
          <cell r="I1061">
            <v>2445731.08</v>
          </cell>
          <cell r="J1061">
            <v>0</v>
          </cell>
          <cell r="K1061">
            <v>0</v>
          </cell>
          <cell r="L1061">
            <v>0</v>
          </cell>
        </row>
        <row r="1062">
          <cell r="A1062">
            <v>4</v>
          </cell>
          <cell r="B1062">
            <v>0</v>
          </cell>
          <cell r="C1062">
            <v>310</v>
          </cell>
          <cell r="D1062" t="str">
            <v xml:space="preserve">  </v>
          </cell>
          <cell r="E1062" t="str">
            <v xml:space="preserve">    </v>
          </cell>
          <cell r="F1062" t="str">
            <v xml:space="preserve">   </v>
          </cell>
          <cell r="G1062">
            <v>40310</v>
          </cell>
          <cell r="H1062">
            <v>2445793.0099999998</v>
          </cell>
          <cell r="I1062">
            <v>2445793.0099999998</v>
          </cell>
          <cell r="J1062">
            <v>0</v>
          </cell>
          <cell r="K1062">
            <v>0</v>
          </cell>
          <cell r="L1062">
            <v>0</v>
          </cell>
        </row>
        <row r="1063">
          <cell r="A1063">
            <v>5</v>
          </cell>
          <cell r="B1063">
            <v>0</v>
          </cell>
          <cell r="C1063">
            <v>310</v>
          </cell>
          <cell r="D1063" t="str">
            <v xml:space="preserve">  </v>
          </cell>
          <cell r="E1063" t="str">
            <v xml:space="preserve">    </v>
          </cell>
          <cell r="F1063" t="str">
            <v xml:space="preserve">   </v>
          </cell>
          <cell r="G1063">
            <v>50310</v>
          </cell>
          <cell r="H1063">
            <v>2445731.08</v>
          </cell>
          <cell r="I1063">
            <v>2445731.08</v>
          </cell>
          <cell r="J1063">
            <v>0</v>
          </cell>
          <cell r="K1063">
            <v>0</v>
          </cell>
          <cell r="L1063">
            <v>0</v>
          </cell>
        </row>
        <row r="1064">
          <cell r="A1064">
            <v>3</v>
          </cell>
          <cell r="B1064">
            <v>0</v>
          </cell>
          <cell r="C1064">
            <v>311</v>
          </cell>
          <cell r="D1064" t="str">
            <v xml:space="preserve">  </v>
          </cell>
          <cell r="E1064" t="str">
            <v xml:space="preserve">    </v>
          </cell>
          <cell r="F1064" t="str">
            <v xml:space="preserve">   </v>
          </cell>
          <cell r="G1064">
            <v>30311</v>
          </cell>
          <cell r="H1064">
            <v>129092515.01000001</v>
          </cell>
          <cell r="I1064">
            <v>129092515.01000001</v>
          </cell>
          <cell r="J1064">
            <v>0</v>
          </cell>
          <cell r="K1064">
            <v>0</v>
          </cell>
          <cell r="L1064">
            <v>0</v>
          </cell>
        </row>
        <row r="1065">
          <cell r="A1065">
            <v>4</v>
          </cell>
          <cell r="B1065">
            <v>0</v>
          </cell>
          <cell r="C1065">
            <v>311</v>
          </cell>
          <cell r="D1065" t="str">
            <v xml:space="preserve">  </v>
          </cell>
          <cell r="E1065" t="str">
            <v xml:space="preserve">    </v>
          </cell>
          <cell r="F1065" t="str">
            <v xml:space="preserve">   </v>
          </cell>
          <cell r="G1065">
            <v>40311</v>
          </cell>
          <cell r="H1065">
            <v>129127255.75</v>
          </cell>
          <cell r="I1065">
            <v>129127255.75</v>
          </cell>
          <cell r="J1065">
            <v>0</v>
          </cell>
          <cell r="K1065">
            <v>0</v>
          </cell>
          <cell r="L1065">
            <v>0</v>
          </cell>
        </row>
        <row r="1066">
          <cell r="A1066">
            <v>5</v>
          </cell>
          <cell r="B1066">
            <v>0</v>
          </cell>
          <cell r="C1066">
            <v>311</v>
          </cell>
          <cell r="D1066" t="str">
            <v xml:space="preserve">  </v>
          </cell>
          <cell r="E1066" t="str">
            <v xml:space="preserve">    </v>
          </cell>
          <cell r="F1066" t="str">
            <v xml:space="preserve">   </v>
          </cell>
          <cell r="G1066">
            <v>50311</v>
          </cell>
          <cell r="H1066">
            <v>129090202.45999999</v>
          </cell>
          <cell r="I1066">
            <v>129090202.45999999</v>
          </cell>
          <cell r="J1066">
            <v>0</v>
          </cell>
          <cell r="K1066">
            <v>0</v>
          </cell>
          <cell r="L1066">
            <v>0</v>
          </cell>
        </row>
        <row r="1067">
          <cell r="A1067">
            <v>3</v>
          </cell>
          <cell r="B1067">
            <v>0</v>
          </cell>
          <cell r="C1067">
            <v>312</v>
          </cell>
          <cell r="D1067" t="str">
            <v xml:space="preserve">  </v>
          </cell>
          <cell r="E1067" t="str">
            <v xml:space="preserve">    </v>
          </cell>
          <cell r="F1067" t="str">
            <v xml:space="preserve">   </v>
          </cell>
          <cell r="G1067">
            <v>30312</v>
          </cell>
          <cell r="H1067">
            <v>186118607</v>
          </cell>
          <cell r="I1067">
            <v>186118607</v>
          </cell>
          <cell r="J1067">
            <v>0</v>
          </cell>
          <cell r="K1067">
            <v>0</v>
          </cell>
          <cell r="L1067">
            <v>0</v>
          </cell>
        </row>
        <row r="1068">
          <cell r="A1068">
            <v>4</v>
          </cell>
          <cell r="B1068">
            <v>0</v>
          </cell>
          <cell r="C1068">
            <v>312</v>
          </cell>
          <cell r="D1068" t="str">
            <v xml:space="preserve">  </v>
          </cell>
          <cell r="E1068" t="str">
            <v xml:space="preserve">    </v>
          </cell>
          <cell r="F1068" t="str">
            <v xml:space="preserve">   </v>
          </cell>
          <cell r="G1068">
            <v>40312</v>
          </cell>
          <cell r="H1068">
            <v>187336690.71000001</v>
          </cell>
          <cell r="I1068">
            <v>187336690.71000001</v>
          </cell>
          <cell r="J1068">
            <v>0</v>
          </cell>
          <cell r="K1068">
            <v>0</v>
          </cell>
          <cell r="L1068">
            <v>0</v>
          </cell>
        </row>
        <row r="1069">
          <cell r="A1069">
            <v>5</v>
          </cell>
          <cell r="B1069">
            <v>0</v>
          </cell>
          <cell r="C1069">
            <v>312</v>
          </cell>
          <cell r="D1069" t="str">
            <v xml:space="preserve">  </v>
          </cell>
          <cell r="E1069" t="str">
            <v xml:space="preserve">    </v>
          </cell>
          <cell r="F1069" t="str">
            <v xml:space="preserve">   </v>
          </cell>
          <cell r="G1069">
            <v>50312</v>
          </cell>
          <cell r="H1069">
            <v>187324891.33000001</v>
          </cell>
          <cell r="I1069">
            <v>187324891.33000001</v>
          </cell>
          <cell r="J1069">
            <v>0</v>
          </cell>
          <cell r="K1069">
            <v>0</v>
          </cell>
          <cell r="L1069">
            <v>0</v>
          </cell>
        </row>
        <row r="1070">
          <cell r="A1070">
            <v>3</v>
          </cell>
          <cell r="B1070">
            <v>0</v>
          </cell>
          <cell r="C1070">
            <v>314</v>
          </cell>
          <cell r="D1070" t="str">
            <v xml:space="preserve">  </v>
          </cell>
          <cell r="E1070" t="str">
            <v xml:space="preserve">    </v>
          </cell>
          <cell r="F1070" t="str">
            <v xml:space="preserve">   </v>
          </cell>
          <cell r="G1070">
            <v>30314</v>
          </cell>
          <cell r="H1070">
            <v>56534963.359999999</v>
          </cell>
          <cell r="I1070">
            <v>56534963.359999999</v>
          </cell>
          <cell r="J1070">
            <v>0</v>
          </cell>
          <cell r="K1070">
            <v>0</v>
          </cell>
          <cell r="L1070">
            <v>0</v>
          </cell>
        </row>
        <row r="1071">
          <cell r="A1071">
            <v>4</v>
          </cell>
          <cell r="B1071">
            <v>0</v>
          </cell>
          <cell r="C1071">
            <v>314</v>
          </cell>
          <cell r="D1071" t="str">
            <v xml:space="preserve">  </v>
          </cell>
          <cell r="E1071" t="str">
            <v xml:space="preserve">    </v>
          </cell>
          <cell r="F1071" t="str">
            <v xml:space="preserve">   </v>
          </cell>
          <cell r="G1071">
            <v>40314</v>
          </cell>
          <cell r="H1071">
            <v>56847703.539999999</v>
          </cell>
          <cell r="I1071">
            <v>56847703.539999999</v>
          </cell>
          <cell r="J1071">
            <v>0</v>
          </cell>
          <cell r="K1071">
            <v>0</v>
          </cell>
          <cell r="L1071">
            <v>0</v>
          </cell>
        </row>
        <row r="1072">
          <cell r="A1072">
            <v>5</v>
          </cell>
          <cell r="B1072">
            <v>0</v>
          </cell>
          <cell r="C1072">
            <v>314</v>
          </cell>
          <cell r="D1072" t="str">
            <v xml:space="preserve">  </v>
          </cell>
          <cell r="E1072" t="str">
            <v xml:space="preserve">    </v>
          </cell>
          <cell r="F1072" t="str">
            <v xml:space="preserve">   </v>
          </cell>
          <cell r="G1072">
            <v>50314</v>
          </cell>
          <cell r="H1072">
            <v>56921585.609999999</v>
          </cell>
          <cell r="I1072">
            <v>56921585.609999999</v>
          </cell>
          <cell r="J1072">
            <v>0</v>
          </cell>
          <cell r="K1072">
            <v>0</v>
          </cell>
          <cell r="L1072">
            <v>0</v>
          </cell>
        </row>
        <row r="1073">
          <cell r="A1073">
            <v>3</v>
          </cell>
          <cell r="B1073">
            <v>0</v>
          </cell>
          <cell r="C1073">
            <v>315</v>
          </cell>
          <cell r="D1073" t="str">
            <v xml:space="preserve">  </v>
          </cell>
          <cell r="E1073" t="str">
            <v xml:space="preserve">    </v>
          </cell>
          <cell r="F1073" t="str">
            <v xml:space="preserve">   </v>
          </cell>
          <cell r="G1073">
            <v>30315</v>
          </cell>
          <cell r="H1073">
            <v>26664060.710000001</v>
          </cell>
          <cell r="I1073">
            <v>26664060.710000001</v>
          </cell>
          <cell r="J1073">
            <v>0</v>
          </cell>
          <cell r="K1073">
            <v>0</v>
          </cell>
          <cell r="L1073">
            <v>0</v>
          </cell>
        </row>
        <row r="1074">
          <cell r="A1074">
            <v>4</v>
          </cell>
          <cell r="B1074">
            <v>0</v>
          </cell>
          <cell r="C1074">
            <v>315</v>
          </cell>
          <cell r="D1074" t="str">
            <v xml:space="preserve">  </v>
          </cell>
          <cell r="E1074" t="str">
            <v xml:space="preserve">    </v>
          </cell>
          <cell r="F1074" t="str">
            <v xml:space="preserve">   </v>
          </cell>
          <cell r="G1074">
            <v>40315</v>
          </cell>
          <cell r="H1074">
            <v>26799599.960000001</v>
          </cell>
          <cell r="I1074">
            <v>26799599.960000001</v>
          </cell>
          <cell r="J1074">
            <v>0</v>
          </cell>
          <cell r="K1074">
            <v>0</v>
          </cell>
          <cell r="L1074">
            <v>0</v>
          </cell>
        </row>
        <row r="1075">
          <cell r="A1075">
            <v>5</v>
          </cell>
          <cell r="B1075">
            <v>0</v>
          </cell>
          <cell r="C1075">
            <v>315</v>
          </cell>
          <cell r="D1075" t="str">
            <v xml:space="preserve">  </v>
          </cell>
          <cell r="E1075" t="str">
            <v xml:space="preserve">    </v>
          </cell>
          <cell r="F1075" t="str">
            <v xml:space="preserve">   </v>
          </cell>
          <cell r="G1075">
            <v>50315</v>
          </cell>
          <cell r="H1075">
            <v>26739686.940000001</v>
          </cell>
          <cell r="I1075">
            <v>26739686.940000001</v>
          </cell>
          <cell r="J1075">
            <v>0</v>
          </cell>
          <cell r="K1075">
            <v>0</v>
          </cell>
          <cell r="L1075">
            <v>0</v>
          </cell>
        </row>
        <row r="1076">
          <cell r="A1076">
            <v>3</v>
          </cell>
          <cell r="B1076">
            <v>0</v>
          </cell>
          <cell r="C1076">
            <v>316</v>
          </cell>
          <cell r="D1076" t="str">
            <v xml:space="preserve">  </v>
          </cell>
          <cell r="E1076" t="str">
            <v xml:space="preserve">    </v>
          </cell>
          <cell r="F1076" t="str">
            <v xml:space="preserve">   </v>
          </cell>
          <cell r="G1076">
            <v>30316</v>
          </cell>
          <cell r="H1076">
            <v>15498538.9</v>
          </cell>
          <cell r="I1076">
            <v>15498538.9</v>
          </cell>
          <cell r="J1076">
            <v>0</v>
          </cell>
          <cell r="K1076">
            <v>0</v>
          </cell>
          <cell r="L1076">
            <v>0</v>
          </cell>
        </row>
        <row r="1077">
          <cell r="A1077">
            <v>4</v>
          </cell>
          <cell r="B1077">
            <v>0</v>
          </cell>
          <cell r="C1077">
            <v>316</v>
          </cell>
          <cell r="D1077" t="str">
            <v xml:space="preserve">  </v>
          </cell>
          <cell r="E1077" t="str">
            <v xml:space="preserve">    </v>
          </cell>
          <cell r="F1077" t="str">
            <v xml:space="preserve">   </v>
          </cell>
          <cell r="G1077">
            <v>40316</v>
          </cell>
          <cell r="H1077">
            <v>15373911.23</v>
          </cell>
          <cell r="I1077">
            <v>15373911.23</v>
          </cell>
          <cell r="J1077">
            <v>0</v>
          </cell>
          <cell r="K1077">
            <v>0</v>
          </cell>
          <cell r="L1077">
            <v>0</v>
          </cell>
        </row>
        <row r="1078">
          <cell r="A1078">
            <v>5</v>
          </cell>
          <cell r="B1078">
            <v>0</v>
          </cell>
          <cell r="C1078">
            <v>316</v>
          </cell>
          <cell r="D1078" t="str">
            <v xml:space="preserve">  </v>
          </cell>
          <cell r="E1078" t="str">
            <v xml:space="preserve">    </v>
          </cell>
          <cell r="F1078" t="str">
            <v xml:space="preserve">   </v>
          </cell>
          <cell r="G1078">
            <v>50316</v>
          </cell>
          <cell r="H1078">
            <v>15497343.699999999</v>
          </cell>
          <cell r="I1078">
            <v>15497343.699999999</v>
          </cell>
          <cell r="J1078">
            <v>0</v>
          </cell>
          <cell r="K1078">
            <v>0</v>
          </cell>
          <cell r="L1078">
            <v>0</v>
          </cell>
        </row>
        <row r="1079">
          <cell r="A1079">
            <v>3</v>
          </cell>
          <cell r="B1079">
            <v>0</v>
          </cell>
          <cell r="C1079">
            <v>330</v>
          </cell>
          <cell r="D1079" t="str">
            <v xml:space="preserve">  </v>
          </cell>
          <cell r="E1079" t="str">
            <v xml:space="preserve">    </v>
          </cell>
          <cell r="F1079" t="str">
            <v xml:space="preserve">   </v>
          </cell>
          <cell r="G1079">
            <v>30330</v>
          </cell>
          <cell r="H1079">
            <v>47831683.409999996</v>
          </cell>
          <cell r="I1079">
            <v>47831683.409999996</v>
          </cell>
          <cell r="J1079">
            <v>0</v>
          </cell>
          <cell r="K1079">
            <v>0</v>
          </cell>
          <cell r="L1079">
            <v>0</v>
          </cell>
        </row>
        <row r="1080">
          <cell r="A1080">
            <v>4</v>
          </cell>
          <cell r="B1080">
            <v>0</v>
          </cell>
          <cell r="C1080">
            <v>330</v>
          </cell>
          <cell r="D1080" t="str">
            <v xml:space="preserve">  </v>
          </cell>
          <cell r="E1080" t="str">
            <v xml:space="preserve">    </v>
          </cell>
          <cell r="F1080" t="str">
            <v xml:space="preserve">   </v>
          </cell>
          <cell r="G1080">
            <v>40330</v>
          </cell>
          <cell r="H1080">
            <v>47610098.210000001</v>
          </cell>
          <cell r="I1080">
            <v>47610098.210000001</v>
          </cell>
          <cell r="J1080">
            <v>0</v>
          </cell>
          <cell r="K1080">
            <v>0</v>
          </cell>
          <cell r="L1080">
            <v>0</v>
          </cell>
        </row>
        <row r="1081">
          <cell r="A1081">
            <v>5</v>
          </cell>
          <cell r="B1081">
            <v>0</v>
          </cell>
          <cell r="C1081">
            <v>330</v>
          </cell>
          <cell r="D1081" t="str">
            <v xml:space="preserve">  </v>
          </cell>
          <cell r="E1081" t="str">
            <v xml:space="preserve">    </v>
          </cell>
          <cell r="F1081" t="str">
            <v xml:space="preserve">   </v>
          </cell>
          <cell r="G1081">
            <v>50330</v>
          </cell>
          <cell r="H1081">
            <v>47831683.219999999</v>
          </cell>
          <cell r="I1081">
            <v>47831683.219999999</v>
          </cell>
          <cell r="J1081">
            <v>0</v>
          </cell>
          <cell r="K1081">
            <v>0</v>
          </cell>
          <cell r="L1081">
            <v>0</v>
          </cell>
        </row>
        <row r="1082">
          <cell r="A1082">
            <v>3</v>
          </cell>
          <cell r="B1082">
            <v>0</v>
          </cell>
          <cell r="C1082">
            <v>331</v>
          </cell>
          <cell r="D1082" t="str">
            <v xml:space="preserve">  </v>
          </cell>
          <cell r="E1082" t="str">
            <v xml:space="preserve">    </v>
          </cell>
          <cell r="F1082" t="str">
            <v xml:space="preserve">   </v>
          </cell>
          <cell r="G1082">
            <v>30331</v>
          </cell>
          <cell r="H1082">
            <v>35213169.140000001</v>
          </cell>
          <cell r="I1082">
            <v>35213169.140000001</v>
          </cell>
          <cell r="J1082">
            <v>0</v>
          </cell>
          <cell r="K1082">
            <v>0</v>
          </cell>
          <cell r="L1082">
            <v>0</v>
          </cell>
        </row>
        <row r="1083">
          <cell r="A1083">
            <v>4</v>
          </cell>
          <cell r="B1083">
            <v>0</v>
          </cell>
          <cell r="C1083">
            <v>331</v>
          </cell>
          <cell r="D1083" t="str">
            <v xml:space="preserve">  </v>
          </cell>
          <cell r="E1083" t="str">
            <v xml:space="preserve">    </v>
          </cell>
          <cell r="F1083" t="str">
            <v xml:space="preserve">   </v>
          </cell>
          <cell r="G1083">
            <v>40331</v>
          </cell>
          <cell r="H1083">
            <v>35088249.659999996</v>
          </cell>
          <cell r="I1083">
            <v>35088249.659999996</v>
          </cell>
          <cell r="J1083">
            <v>0</v>
          </cell>
          <cell r="K1083">
            <v>0</v>
          </cell>
          <cell r="L1083">
            <v>0</v>
          </cell>
        </row>
        <row r="1084">
          <cell r="A1084">
            <v>5</v>
          </cell>
          <cell r="B1084">
            <v>0</v>
          </cell>
          <cell r="C1084">
            <v>331</v>
          </cell>
          <cell r="D1084" t="str">
            <v xml:space="preserve">  </v>
          </cell>
          <cell r="E1084" t="str">
            <v xml:space="preserve">    </v>
          </cell>
          <cell r="F1084" t="str">
            <v xml:space="preserve">   </v>
          </cell>
          <cell r="G1084">
            <v>50331</v>
          </cell>
          <cell r="H1084">
            <v>35237628.299999997</v>
          </cell>
          <cell r="I1084">
            <v>35237628.299999997</v>
          </cell>
          <cell r="J1084">
            <v>0</v>
          </cell>
          <cell r="K1084">
            <v>0</v>
          </cell>
          <cell r="L1084">
            <v>0</v>
          </cell>
        </row>
        <row r="1085">
          <cell r="A1085">
            <v>3</v>
          </cell>
          <cell r="B1085">
            <v>0</v>
          </cell>
          <cell r="C1085">
            <v>332</v>
          </cell>
          <cell r="D1085" t="str">
            <v xml:space="preserve">  </v>
          </cell>
          <cell r="E1085" t="str">
            <v xml:space="preserve">    </v>
          </cell>
          <cell r="F1085" t="str">
            <v xml:space="preserve">   </v>
          </cell>
          <cell r="G1085">
            <v>30332</v>
          </cell>
          <cell r="H1085">
            <v>87873703.609999999</v>
          </cell>
          <cell r="I1085">
            <v>87873703.609999999</v>
          </cell>
          <cell r="J1085">
            <v>0</v>
          </cell>
          <cell r="K1085">
            <v>0</v>
          </cell>
          <cell r="L1085">
            <v>0</v>
          </cell>
        </row>
        <row r="1086">
          <cell r="A1086">
            <v>4</v>
          </cell>
          <cell r="B1086">
            <v>0</v>
          </cell>
          <cell r="C1086">
            <v>332</v>
          </cell>
          <cell r="D1086" t="str">
            <v xml:space="preserve">  </v>
          </cell>
          <cell r="E1086" t="str">
            <v xml:space="preserve">    </v>
          </cell>
          <cell r="F1086" t="str">
            <v xml:space="preserve">   </v>
          </cell>
          <cell r="G1086">
            <v>40332</v>
          </cell>
          <cell r="H1086">
            <v>85927896.140000001</v>
          </cell>
          <cell r="I1086">
            <v>85927896.140000001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>
            <v>5</v>
          </cell>
          <cell r="B1087">
            <v>0</v>
          </cell>
          <cell r="C1087">
            <v>332</v>
          </cell>
          <cell r="D1087" t="str">
            <v xml:space="preserve">  </v>
          </cell>
          <cell r="E1087" t="str">
            <v xml:space="preserve">    </v>
          </cell>
          <cell r="F1087" t="str">
            <v xml:space="preserve">   </v>
          </cell>
          <cell r="G1087">
            <v>50332</v>
          </cell>
          <cell r="H1087">
            <v>87285922.689999998</v>
          </cell>
          <cell r="I1087">
            <v>87285922.689999998</v>
          </cell>
          <cell r="J1087">
            <v>0</v>
          </cell>
          <cell r="K1087">
            <v>0</v>
          </cell>
          <cell r="L1087">
            <v>0</v>
          </cell>
        </row>
        <row r="1088">
          <cell r="A1088">
            <v>3</v>
          </cell>
          <cell r="B1088">
            <v>0</v>
          </cell>
          <cell r="C1088">
            <v>333</v>
          </cell>
          <cell r="D1088" t="str">
            <v xml:space="preserve">  </v>
          </cell>
          <cell r="E1088" t="str">
            <v xml:space="preserve">    </v>
          </cell>
          <cell r="F1088" t="str">
            <v xml:space="preserve">   </v>
          </cell>
          <cell r="G1088">
            <v>30333</v>
          </cell>
          <cell r="H1088">
            <v>83949736.640000001</v>
          </cell>
          <cell r="I1088">
            <v>83949736.640000001</v>
          </cell>
          <cell r="J1088">
            <v>0</v>
          </cell>
          <cell r="K1088">
            <v>0</v>
          </cell>
          <cell r="L1088">
            <v>0</v>
          </cell>
        </row>
        <row r="1089">
          <cell r="A1089">
            <v>4</v>
          </cell>
          <cell r="B1089">
            <v>0</v>
          </cell>
          <cell r="C1089">
            <v>333</v>
          </cell>
          <cell r="D1089" t="str">
            <v xml:space="preserve">  </v>
          </cell>
          <cell r="E1089" t="str">
            <v xml:space="preserve">    </v>
          </cell>
          <cell r="F1089" t="str">
            <v xml:space="preserve">   </v>
          </cell>
          <cell r="G1089">
            <v>40333</v>
          </cell>
          <cell r="H1089">
            <v>83240743.370000005</v>
          </cell>
          <cell r="I1089">
            <v>83240743.370000005</v>
          </cell>
          <cell r="J1089">
            <v>0</v>
          </cell>
          <cell r="K1089">
            <v>0</v>
          </cell>
          <cell r="L1089">
            <v>0</v>
          </cell>
        </row>
        <row r="1090">
          <cell r="A1090">
            <v>5</v>
          </cell>
          <cell r="B1090">
            <v>0</v>
          </cell>
          <cell r="C1090">
            <v>333</v>
          </cell>
          <cell r="D1090" t="str">
            <v xml:space="preserve">  </v>
          </cell>
          <cell r="E1090" t="str">
            <v xml:space="preserve">    </v>
          </cell>
          <cell r="F1090" t="str">
            <v xml:space="preserve">   </v>
          </cell>
          <cell r="G1090">
            <v>50333</v>
          </cell>
          <cell r="H1090">
            <v>83637003.689999998</v>
          </cell>
          <cell r="I1090">
            <v>83637003.689999998</v>
          </cell>
          <cell r="J1090">
            <v>0</v>
          </cell>
          <cell r="K1090">
            <v>0</v>
          </cell>
          <cell r="L1090">
            <v>0</v>
          </cell>
        </row>
        <row r="1091">
          <cell r="A1091">
            <v>3</v>
          </cell>
          <cell r="B1091">
            <v>0</v>
          </cell>
          <cell r="C1091">
            <v>334</v>
          </cell>
          <cell r="D1091" t="str">
            <v xml:space="preserve">  </v>
          </cell>
          <cell r="E1091" t="str">
            <v xml:space="preserve">    </v>
          </cell>
          <cell r="F1091" t="str">
            <v xml:space="preserve">   </v>
          </cell>
          <cell r="G1091">
            <v>30334</v>
          </cell>
          <cell r="H1091">
            <v>19091483.010000002</v>
          </cell>
          <cell r="I1091">
            <v>19091483.010000002</v>
          </cell>
          <cell r="J1091">
            <v>0</v>
          </cell>
          <cell r="K1091">
            <v>0</v>
          </cell>
          <cell r="L1091">
            <v>0</v>
          </cell>
        </row>
        <row r="1092">
          <cell r="A1092">
            <v>4</v>
          </cell>
          <cell r="B1092">
            <v>0</v>
          </cell>
          <cell r="C1092">
            <v>334</v>
          </cell>
          <cell r="D1092" t="str">
            <v xml:space="preserve">  </v>
          </cell>
          <cell r="E1092" t="str">
            <v xml:space="preserve">    </v>
          </cell>
          <cell r="F1092" t="str">
            <v xml:space="preserve">   </v>
          </cell>
          <cell r="G1092">
            <v>40334</v>
          </cell>
          <cell r="H1092">
            <v>18032470.050000001</v>
          </cell>
          <cell r="I1092">
            <v>18032470.050000001</v>
          </cell>
          <cell r="J1092">
            <v>0</v>
          </cell>
          <cell r="K1092">
            <v>0</v>
          </cell>
          <cell r="L1092">
            <v>0</v>
          </cell>
        </row>
        <row r="1093">
          <cell r="A1093">
            <v>5</v>
          </cell>
          <cell r="B1093">
            <v>0</v>
          </cell>
          <cell r="C1093">
            <v>334</v>
          </cell>
          <cell r="D1093" t="str">
            <v xml:space="preserve">  </v>
          </cell>
          <cell r="E1093" t="str">
            <v xml:space="preserve">    </v>
          </cell>
          <cell r="F1093" t="str">
            <v xml:space="preserve">   </v>
          </cell>
          <cell r="G1093">
            <v>50334</v>
          </cell>
          <cell r="H1093">
            <v>18804651.989999998</v>
          </cell>
          <cell r="I1093">
            <v>18804651.989999998</v>
          </cell>
          <cell r="J1093">
            <v>0</v>
          </cell>
          <cell r="K1093">
            <v>0</v>
          </cell>
          <cell r="L1093">
            <v>0</v>
          </cell>
        </row>
        <row r="1094">
          <cell r="A1094">
            <v>3</v>
          </cell>
          <cell r="B1094">
            <v>0</v>
          </cell>
          <cell r="C1094">
            <v>335</v>
          </cell>
          <cell r="D1094" t="str">
            <v xml:space="preserve">  </v>
          </cell>
          <cell r="E1094" t="str">
            <v xml:space="preserve">    </v>
          </cell>
          <cell r="F1094" t="str">
            <v xml:space="preserve">   </v>
          </cell>
          <cell r="G1094">
            <v>30335</v>
          </cell>
          <cell r="H1094">
            <v>4400891.3899999997</v>
          </cell>
          <cell r="I1094">
            <v>4400891.3899999997</v>
          </cell>
          <cell r="J1094">
            <v>0</v>
          </cell>
          <cell r="K1094">
            <v>0</v>
          </cell>
          <cell r="L1094">
            <v>0</v>
          </cell>
        </row>
        <row r="1095">
          <cell r="A1095">
            <v>4</v>
          </cell>
          <cell r="B1095">
            <v>0</v>
          </cell>
          <cell r="C1095">
            <v>335</v>
          </cell>
          <cell r="D1095" t="str">
            <v xml:space="preserve">  </v>
          </cell>
          <cell r="E1095" t="str">
            <v xml:space="preserve">    </v>
          </cell>
          <cell r="F1095" t="str">
            <v xml:space="preserve">   </v>
          </cell>
          <cell r="G1095">
            <v>40335</v>
          </cell>
          <cell r="H1095">
            <v>4341026.78</v>
          </cell>
          <cell r="I1095">
            <v>4341026.78</v>
          </cell>
          <cell r="J1095">
            <v>0</v>
          </cell>
          <cell r="K1095">
            <v>0</v>
          </cell>
          <cell r="L1095">
            <v>0</v>
          </cell>
        </row>
        <row r="1096">
          <cell r="A1096">
            <v>5</v>
          </cell>
          <cell r="B1096">
            <v>0</v>
          </cell>
          <cell r="C1096">
            <v>335</v>
          </cell>
          <cell r="D1096" t="str">
            <v xml:space="preserve">  </v>
          </cell>
          <cell r="E1096" t="str">
            <v xml:space="preserve">    </v>
          </cell>
          <cell r="F1096" t="str">
            <v xml:space="preserve">   </v>
          </cell>
          <cell r="G1096">
            <v>50335</v>
          </cell>
          <cell r="H1096">
            <v>4392239.4000000004</v>
          </cell>
          <cell r="I1096">
            <v>4392239.4000000004</v>
          </cell>
          <cell r="J1096">
            <v>0</v>
          </cell>
          <cell r="K1096">
            <v>0</v>
          </cell>
          <cell r="L1096">
            <v>0</v>
          </cell>
        </row>
        <row r="1097">
          <cell r="A1097">
            <v>3</v>
          </cell>
          <cell r="B1097">
            <v>0</v>
          </cell>
          <cell r="C1097">
            <v>336</v>
          </cell>
          <cell r="D1097" t="str">
            <v xml:space="preserve">  </v>
          </cell>
          <cell r="E1097" t="str">
            <v xml:space="preserve">    </v>
          </cell>
          <cell r="F1097" t="str">
            <v xml:space="preserve">   </v>
          </cell>
          <cell r="G1097">
            <v>30336</v>
          </cell>
          <cell r="H1097">
            <v>1790185.28</v>
          </cell>
          <cell r="I1097">
            <v>1790185.28</v>
          </cell>
          <cell r="J1097">
            <v>0</v>
          </cell>
          <cell r="K1097">
            <v>0</v>
          </cell>
          <cell r="L1097">
            <v>0</v>
          </cell>
        </row>
        <row r="1098">
          <cell r="A1098">
            <v>4</v>
          </cell>
          <cell r="B1098">
            <v>0</v>
          </cell>
          <cell r="C1098">
            <v>336</v>
          </cell>
          <cell r="D1098" t="str">
            <v xml:space="preserve">  </v>
          </cell>
          <cell r="E1098" t="str">
            <v xml:space="preserve">    </v>
          </cell>
          <cell r="F1098" t="str">
            <v xml:space="preserve">   </v>
          </cell>
          <cell r="G1098">
            <v>40336</v>
          </cell>
          <cell r="H1098">
            <v>1755224.54</v>
          </cell>
          <cell r="I1098">
            <v>1755224.54</v>
          </cell>
          <cell r="J1098">
            <v>0</v>
          </cell>
          <cell r="K1098">
            <v>0</v>
          </cell>
          <cell r="L1098">
            <v>0</v>
          </cell>
        </row>
        <row r="1099">
          <cell r="A1099">
            <v>5</v>
          </cell>
          <cell r="B1099">
            <v>0</v>
          </cell>
          <cell r="C1099">
            <v>336</v>
          </cell>
          <cell r="D1099" t="str">
            <v xml:space="preserve">  </v>
          </cell>
          <cell r="E1099" t="str">
            <v xml:space="preserve">    </v>
          </cell>
          <cell r="F1099" t="str">
            <v xml:space="preserve">   </v>
          </cell>
          <cell r="G1099">
            <v>50336</v>
          </cell>
          <cell r="H1099">
            <v>1790185.24</v>
          </cell>
          <cell r="I1099">
            <v>1790185.24</v>
          </cell>
          <cell r="J1099">
            <v>0</v>
          </cell>
          <cell r="K1099">
            <v>0</v>
          </cell>
          <cell r="L1099">
            <v>0</v>
          </cell>
        </row>
        <row r="1100">
          <cell r="A1100">
            <v>3</v>
          </cell>
          <cell r="B1100">
            <v>0</v>
          </cell>
          <cell r="C1100">
            <v>340</v>
          </cell>
          <cell r="D1100" t="str">
            <v xml:space="preserve">  </v>
          </cell>
          <cell r="E1100" t="str">
            <v xml:space="preserve">    </v>
          </cell>
          <cell r="F1100" t="str">
            <v xml:space="preserve">   </v>
          </cell>
          <cell r="G1100">
            <v>30340</v>
          </cell>
          <cell r="H1100">
            <v>615079.03</v>
          </cell>
          <cell r="I1100">
            <v>615079.03</v>
          </cell>
          <cell r="J1100">
            <v>0</v>
          </cell>
          <cell r="K1100">
            <v>0</v>
          </cell>
          <cell r="L1100">
            <v>0</v>
          </cell>
        </row>
        <row r="1101">
          <cell r="A1101">
            <v>4</v>
          </cell>
          <cell r="B1101">
            <v>0</v>
          </cell>
          <cell r="C1101">
            <v>340</v>
          </cell>
          <cell r="D1101" t="str">
            <v xml:space="preserve">  </v>
          </cell>
          <cell r="E1101" t="str">
            <v xml:space="preserve">    </v>
          </cell>
          <cell r="F1101" t="str">
            <v xml:space="preserve">   </v>
          </cell>
          <cell r="G1101">
            <v>40340</v>
          </cell>
          <cell r="H1101">
            <v>615078.82999999996</v>
          </cell>
          <cell r="I1101">
            <v>615078.82999999996</v>
          </cell>
          <cell r="J1101">
            <v>0</v>
          </cell>
          <cell r="K1101">
            <v>0</v>
          </cell>
          <cell r="L1101">
            <v>0</v>
          </cell>
        </row>
        <row r="1102">
          <cell r="A1102">
            <v>5</v>
          </cell>
          <cell r="B1102">
            <v>0</v>
          </cell>
          <cell r="C1102">
            <v>340</v>
          </cell>
          <cell r="D1102" t="str">
            <v xml:space="preserve">  </v>
          </cell>
          <cell r="E1102" t="str">
            <v xml:space="preserve">    </v>
          </cell>
          <cell r="F1102" t="str">
            <v xml:space="preserve">   </v>
          </cell>
          <cell r="G1102">
            <v>50340</v>
          </cell>
          <cell r="H1102">
            <v>615079.02</v>
          </cell>
          <cell r="I1102">
            <v>615079.02</v>
          </cell>
          <cell r="J1102">
            <v>0</v>
          </cell>
          <cell r="K1102">
            <v>0</v>
          </cell>
          <cell r="L1102">
            <v>0</v>
          </cell>
        </row>
        <row r="1103">
          <cell r="A1103">
            <v>3</v>
          </cell>
          <cell r="B1103">
            <v>0</v>
          </cell>
          <cell r="C1103">
            <v>341</v>
          </cell>
          <cell r="D1103" t="str">
            <v xml:space="preserve">  </v>
          </cell>
          <cell r="E1103" t="str">
            <v xml:space="preserve">    </v>
          </cell>
          <cell r="F1103" t="str">
            <v xml:space="preserve">   </v>
          </cell>
          <cell r="G1103">
            <v>30341</v>
          </cell>
          <cell r="H1103">
            <v>256733.08</v>
          </cell>
          <cell r="I1103">
            <v>256733.08</v>
          </cell>
          <cell r="J1103">
            <v>0</v>
          </cell>
          <cell r="K1103">
            <v>0</v>
          </cell>
          <cell r="L1103">
            <v>0</v>
          </cell>
        </row>
        <row r="1104">
          <cell r="A1104">
            <v>4</v>
          </cell>
          <cell r="B1104">
            <v>0</v>
          </cell>
          <cell r="C1104">
            <v>341</v>
          </cell>
          <cell r="D1104" t="str">
            <v xml:space="preserve">  </v>
          </cell>
          <cell r="E1104" t="str">
            <v xml:space="preserve">    </v>
          </cell>
          <cell r="F1104" t="str">
            <v xml:space="preserve">   </v>
          </cell>
          <cell r="G1104">
            <v>40341</v>
          </cell>
          <cell r="H1104">
            <v>256680.54</v>
          </cell>
          <cell r="I1104">
            <v>256680.54</v>
          </cell>
          <cell r="J1104">
            <v>0</v>
          </cell>
          <cell r="K1104">
            <v>0</v>
          </cell>
          <cell r="L1104">
            <v>0</v>
          </cell>
        </row>
        <row r="1105">
          <cell r="A1105">
            <v>5</v>
          </cell>
          <cell r="B1105">
            <v>0</v>
          </cell>
          <cell r="C1105">
            <v>341</v>
          </cell>
          <cell r="D1105" t="str">
            <v xml:space="preserve">  </v>
          </cell>
          <cell r="E1105" t="str">
            <v xml:space="preserve">    </v>
          </cell>
          <cell r="F1105" t="str">
            <v xml:space="preserve">   </v>
          </cell>
          <cell r="G1105">
            <v>50341</v>
          </cell>
          <cell r="H1105">
            <v>256733.08</v>
          </cell>
          <cell r="I1105">
            <v>256733.08</v>
          </cell>
          <cell r="J1105">
            <v>0</v>
          </cell>
          <cell r="K1105">
            <v>0</v>
          </cell>
          <cell r="L1105">
            <v>0</v>
          </cell>
        </row>
        <row r="1106">
          <cell r="A1106">
            <v>3</v>
          </cell>
          <cell r="B1106">
            <v>0</v>
          </cell>
          <cell r="C1106">
            <v>342</v>
          </cell>
          <cell r="D1106" t="str">
            <v xml:space="preserve">  </v>
          </cell>
          <cell r="E1106" t="str">
            <v xml:space="preserve">    </v>
          </cell>
          <cell r="F1106" t="str">
            <v xml:space="preserve">   </v>
          </cell>
          <cell r="G1106">
            <v>30342</v>
          </cell>
          <cell r="H1106">
            <v>1140527.1499999999</v>
          </cell>
          <cell r="I1106">
            <v>1140527.1499999999</v>
          </cell>
          <cell r="J1106">
            <v>0</v>
          </cell>
          <cell r="K1106">
            <v>0</v>
          </cell>
          <cell r="L1106">
            <v>0</v>
          </cell>
        </row>
        <row r="1107">
          <cell r="A1107">
            <v>4</v>
          </cell>
          <cell r="B1107">
            <v>0</v>
          </cell>
          <cell r="C1107">
            <v>342</v>
          </cell>
          <cell r="D1107" t="str">
            <v xml:space="preserve">  </v>
          </cell>
          <cell r="E1107" t="str">
            <v xml:space="preserve">    </v>
          </cell>
          <cell r="F1107" t="str">
            <v xml:space="preserve">   </v>
          </cell>
          <cell r="G1107">
            <v>40342</v>
          </cell>
          <cell r="H1107">
            <v>1140527.04</v>
          </cell>
          <cell r="I1107">
            <v>1140527.04</v>
          </cell>
          <cell r="J1107">
            <v>0</v>
          </cell>
          <cell r="K1107">
            <v>0</v>
          </cell>
          <cell r="L1107">
            <v>0</v>
          </cell>
        </row>
        <row r="1108">
          <cell r="A1108">
            <v>5</v>
          </cell>
          <cell r="B1108">
            <v>0</v>
          </cell>
          <cell r="C1108">
            <v>342</v>
          </cell>
          <cell r="D1108" t="str">
            <v xml:space="preserve">  </v>
          </cell>
          <cell r="E1108" t="str">
            <v xml:space="preserve">    </v>
          </cell>
          <cell r="F1108" t="str">
            <v xml:space="preserve">   </v>
          </cell>
          <cell r="G1108">
            <v>50342</v>
          </cell>
          <cell r="H1108">
            <v>1140527.1399999999</v>
          </cell>
          <cell r="I1108">
            <v>1140527.1399999999</v>
          </cell>
          <cell r="J1108">
            <v>0</v>
          </cell>
          <cell r="K1108">
            <v>0</v>
          </cell>
          <cell r="L1108">
            <v>0</v>
          </cell>
        </row>
        <row r="1109">
          <cell r="A1109">
            <v>3</v>
          </cell>
          <cell r="B1109">
            <v>0</v>
          </cell>
          <cell r="C1109">
            <v>343</v>
          </cell>
          <cell r="D1109" t="str">
            <v xml:space="preserve">  </v>
          </cell>
          <cell r="E1109" t="str">
            <v xml:space="preserve">    </v>
          </cell>
          <cell r="F1109" t="str">
            <v xml:space="preserve">   </v>
          </cell>
          <cell r="G1109">
            <v>30343</v>
          </cell>
          <cell r="H1109">
            <v>6506950.8899999997</v>
          </cell>
          <cell r="I1109">
            <v>6506950.8899999997</v>
          </cell>
          <cell r="J1109">
            <v>0</v>
          </cell>
          <cell r="K1109">
            <v>0</v>
          </cell>
          <cell r="L1109">
            <v>0</v>
          </cell>
        </row>
        <row r="1110">
          <cell r="A1110">
            <v>4</v>
          </cell>
          <cell r="B1110">
            <v>0</v>
          </cell>
          <cell r="C1110">
            <v>343</v>
          </cell>
          <cell r="D1110" t="str">
            <v xml:space="preserve">  </v>
          </cell>
          <cell r="E1110" t="str">
            <v xml:space="preserve">    </v>
          </cell>
          <cell r="F1110" t="str">
            <v xml:space="preserve">   </v>
          </cell>
          <cell r="G1110">
            <v>40343</v>
          </cell>
          <cell r="H1110">
            <v>6513076</v>
          </cell>
          <cell r="I1110">
            <v>6513076</v>
          </cell>
          <cell r="J1110">
            <v>0</v>
          </cell>
          <cell r="K1110">
            <v>0</v>
          </cell>
          <cell r="L1110">
            <v>0</v>
          </cell>
        </row>
        <row r="1111">
          <cell r="A1111">
            <v>5</v>
          </cell>
          <cell r="B1111">
            <v>0</v>
          </cell>
          <cell r="C1111">
            <v>343</v>
          </cell>
          <cell r="D1111" t="str">
            <v xml:space="preserve">  </v>
          </cell>
          <cell r="E1111" t="str">
            <v xml:space="preserve">    </v>
          </cell>
          <cell r="F1111" t="str">
            <v xml:space="preserve">   </v>
          </cell>
          <cell r="G1111">
            <v>50343</v>
          </cell>
          <cell r="H1111">
            <v>6511233.9500000002</v>
          </cell>
          <cell r="I1111">
            <v>6511233.9500000002</v>
          </cell>
          <cell r="J1111">
            <v>0</v>
          </cell>
          <cell r="K1111">
            <v>0</v>
          </cell>
          <cell r="L1111">
            <v>0</v>
          </cell>
        </row>
        <row r="1112">
          <cell r="A1112">
            <v>3</v>
          </cell>
          <cell r="B1112">
            <v>0</v>
          </cell>
          <cell r="C1112">
            <v>344</v>
          </cell>
          <cell r="D1112" t="str">
            <v xml:space="preserve">  </v>
          </cell>
          <cell r="E1112" t="str">
            <v xml:space="preserve">    </v>
          </cell>
          <cell r="F1112" t="str">
            <v xml:space="preserve">   </v>
          </cell>
          <cell r="G1112">
            <v>30344</v>
          </cell>
          <cell r="H1112">
            <v>3521349.49</v>
          </cell>
          <cell r="I1112">
            <v>3521349.49</v>
          </cell>
          <cell r="J1112">
            <v>0</v>
          </cell>
          <cell r="K1112">
            <v>0</v>
          </cell>
          <cell r="L1112">
            <v>0</v>
          </cell>
        </row>
        <row r="1113">
          <cell r="A1113">
            <v>4</v>
          </cell>
          <cell r="B1113">
            <v>0</v>
          </cell>
          <cell r="C1113">
            <v>344</v>
          </cell>
          <cell r="D1113" t="str">
            <v xml:space="preserve">  </v>
          </cell>
          <cell r="E1113" t="str">
            <v xml:space="preserve">    </v>
          </cell>
          <cell r="F1113" t="str">
            <v xml:space="preserve">   </v>
          </cell>
          <cell r="G1113">
            <v>40344</v>
          </cell>
          <cell r="H1113">
            <v>3607468.79</v>
          </cell>
          <cell r="I1113">
            <v>3607468.79</v>
          </cell>
          <cell r="J1113">
            <v>0</v>
          </cell>
          <cell r="K1113">
            <v>0</v>
          </cell>
          <cell r="L1113">
            <v>0</v>
          </cell>
        </row>
        <row r="1114">
          <cell r="A1114">
            <v>5</v>
          </cell>
          <cell r="B1114">
            <v>0</v>
          </cell>
          <cell r="C1114">
            <v>344</v>
          </cell>
          <cell r="D1114" t="str">
            <v xml:space="preserve">  </v>
          </cell>
          <cell r="E1114" t="str">
            <v xml:space="preserve">    </v>
          </cell>
          <cell r="F1114" t="str">
            <v xml:space="preserve">   </v>
          </cell>
          <cell r="G1114">
            <v>50344</v>
          </cell>
          <cell r="H1114">
            <v>3566857.11</v>
          </cell>
          <cell r="I1114">
            <v>3566857.11</v>
          </cell>
          <cell r="J1114">
            <v>0</v>
          </cell>
          <cell r="K1114">
            <v>0</v>
          </cell>
          <cell r="L1114">
            <v>0</v>
          </cell>
        </row>
        <row r="1115">
          <cell r="A1115">
            <v>3</v>
          </cell>
          <cell r="B1115">
            <v>0</v>
          </cell>
          <cell r="C1115">
            <v>345</v>
          </cell>
          <cell r="D1115" t="str">
            <v xml:space="preserve">  </v>
          </cell>
          <cell r="E1115" t="str">
            <v xml:space="preserve">    </v>
          </cell>
          <cell r="F1115" t="str">
            <v xml:space="preserve">   </v>
          </cell>
          <cell r="G1115">
            <v>30345</v>
          </cell>
          <cell r="H1115">
            <v>356618.51</v>
          </cell>
          <cell r="I1115">
            <v>356618.51</v>
          </cell>
          <cell r="J1115">
            <v>0</v>
          </cell>
          <cell r="K1115">
            <v>0</v>
          </cell>
          <cell r="L1115">
            <v>0</v>
          </cell>
        </row>
        <row r="1116">
          <cell r="A1116">
            <v>4</v>
          </cell>
          <cell r="B1116">
            <v>0</v>
          </cell>
          <cell r="C1116">
            <v>345</v>
          </cell>
          <cell r="D1116" t="str">
            <v xml:space="preserve">  </v>
          </cell>
          <cell r="E1116" t="str">
            <v xml:space="preserve">    </v>
          </cell>
          <cell r="F1116" t="str">
            <v xml:space="preserve">   </v>
          </cell>
          <cell r="G1116">
            <v>40345</v>
          </cell>
          <cell r="H1116">
            <v>362052.62</v>
          </cell>
          <cell r="I1116">
            <v>362052.62</v>
          </cell>
          <cell r="J1116">
            <v>0</v>
          </cell>
          <cell r="K1116">
            <v>0</v>
          </cell>
          <cell r="L1116">
            <v>0</v>
          </cell>
        </row>
        <row r="1117">
          <cell r="A1117">
            <v>5</v>
          </cell>
          <cell r="B1117">
            <v>0</v>
          </cell>
          <cell r="C1117">
            <v>345</v>
          </cell>
          <cell r="D1117" t="str">
            <v xml:space="preserve">  </v>
          </cell>
          <cell r="E1117" t="str">
            <v xml:space="preserve">    </v>
          </cell>
          <cell r="F1117" t="str">
            <v xml:space="preserve">   </v>
          </cell>
          <cell r="G1117">
            <v>50345</v>
          </cell>
          <cell r="H1117">
            <v>360366.18</v>
          </cell>
          <cell r="I1117">
            <v>360366.18</v>
          </cell>
          <cell r="J1117">
            <v>0</v>
          </cell>
          <cell r="K1117">
            <v>0</v>
          </cell>
          <cell r="L1117">
            <v>0</v>
          </cell>
        </row>
        <row r="1118">
          <cell r="A1118">
            <v>3</v>
          </cell>
          <cell r="B1118">
            <v>0</v>
          </cell>
          <cell r="C1118">
            <v>346</v>
          </cell>
          <cell r="D1118" t="str">
            <v xml:space="preserve">  </v>
          </cell>
          <cell r="E1118" t="str">
            <v xml:space="preserve">    </v>
          </cell>
          <cell r="F1118" t="str">
            <v xml:space="preserve">   </v>
          </cell>
          <cell r="G1118">
            <v>30346</v>
          </cell>
          <cell r="H1118">
            <v>241255.58</v>
          </cell>
          <cell r="I1118">
            <v>241255.58</v>
          </cell>
          <cell r="J1118">
            <v>0</v>
          </cell>
          <cell r="K1118">
            <v>0</v>
          </cell>
          <cell r="L1118">
            <v>0</v>
          </cell>
        </row>
        <row r="1119">
          <cell r="A1119">
            <v>4</v>
          </cell>
          <cell r="B1119">
            <v>0</v>
          </cell>
          <cell r="C1119">
            <v>346</v>
          </cell>
          <cell r="D1119" t="str">
            <v xml:space="preserve">  </v>
          </cell>
          <cell r="E1119" t="str">
            <v xml:space="preserve">    </v>
          </cell>
          <cell r="F1119" t="str">
            <v xml:space="preserve">   </v>
          </cell>
          <cell r="G1119">
            <v>40346</v>
          </cell>
          <cell r="H1119">
            <v>241308.05</v>
          </cell>
          <cell r="I1119">
            <v>241308.05</v>
          </cell>
          <cell r="J1119">
            <v>0</v>
          </cell>
          <cell r="K1119">
            <v>0</v>
          </cell>
          <cell r="L1119">
            <v>0</v>
          </cell>
        </row>
        <row r="1120">
          <cell r="A1120">
            <v>5</v>
          </cell>
          <cell r="B1120">
            <v>0</v>
          </cell>
          <cell r="C1120">
            <v>346</v>
          </cell>
          <cell r="D1120" t="str">
            <v xml:space="preserve">  </v>
          </cell>
          <cell r="E1120" t="str">
            <v xml:space="preserve">    </v>
          </cell>
          <cell r="F1120" t="str">
            <v xml:space="preserve">   </v>
          </cell>
          <cell r="G1120">
            <v>50346</v>
          </cell>
          <cell r="H1120">
            <v>241255.58</v>
          </cell>
          <cell r="I1120">
            <v>241255.58</v>
          </cell>
          <cell r="J1120">
            <v>0</v>
          </cell>
          <cell r="K1120">
            <v>0</v>
          </cell>
          <cell r="L1120">
            <v>0</v>
          </cell>
        </row>
        <row r="1121">
          <cell r="A1121">
            <v>3</v>
          </cell>
          <cell r="B1121">
            <v>0</v>
          </cell>
          <cell r="C1121">
            <v>350</v>
          </cell>
          <cell r="D1121" t="str">
            <v xml:space="preserve">  </v>
          </cell>
          <cell r="E1121" t="str">
            <v xml:space="preserve">    </v>
          </cell>
          <cell r="F1121" t="str">
            <v xml:space="preserve">   </v>
          </cell>
          <cell r="G1121">
            <v>30350</v>
          </cell>
          <cell r="H1121">
            <v>11876831.73</v>
          </cell>
          <cell r="I1121">
            <v>11876831.73</v>
          </cell>
          <cell r="J1121">
            <v>0</v>
          </cell>
          <cell r="K1121">
            <v>0</v>
          </cell>
          <cell r="L1121">
            <v>0</v>
          </cell>
        </row>
        <row r="1122">
          <cell r="A1122">
            <v>4</v>
          </cell>
          <cell r="B1122">
            <v>0</v>
          </cell>
          <cell r="C1122">
            <v>350</v>
          </cell>
          <cell r="D1122" t="str">
            <v xml:space="preserve">  </v>
          </cell>
          <cell r="E1122" t="str">
            <v xml:space="preserve">    </v>
          </cell>
          <cell r="F1122" t="str">
            <v xml:space="preserve">   </v>
          </cell>
          <cell r="G1122">
            <v>40350</v>
          </cell>
          <cell r="H1122">
            <v>11842920.75</v>
          </cell>
          <cell r="I1122">
            <v>11842920.75</v>
          </cell>
          <cell r="J1122">
            <v>0</v>
          </cell>
          <cell r="K1122">
            <v>0</v>
          </cell>
          <cell r="L1122">
            <v>0</v>
          </cell>
        </row>
        <row r="1123">
          <cell r="A1123">
            <v>5</v>
          </cell>
          <cell r="B1123">
            <v>0</v>
          </cell>
          <cell r="C1123">
            <v>350</v>
          </cell>
          <cell r="D1123" t="str">
            <v xml:space="preserve">  </v>
          </cell>
          <cell r="E1123" t="str">
            <v xml:space="preserve">    </v>
          </cell>
          <cell r="F1123" t="str">
            <v xml:space="preserve">   </v>
          </cell>
          <cell r="G1123">
            <v>50350</v>
          </cell>
          <cell r="H1123">
            <v>11876164.140000001</v>
          </cell>
          <cell r="I1123">
            <v>11876164.140000001</v>
          </cell>
          <cell r="J1123">
            <v>0</v>
          </cell>
          <cell r="K1123">
            <v>0</v>
          </cell>
          <cell r="L1123">
            <v>0</v>
          </cell>
        </row>
        <row r="1124">
          <cell r="A1124">
            <v>3</v>
          </cell>
          <cell r="B1124">
            <v>0</v>
          </cell>
          <cell r="C1124">
            <v>352</v>
          </cell>
          <cell r="D1124" t="str">
            <v xml:space="preserve">  </v>
          </cell>
          <cell r="E1124" t="str">
            <v xml:space="preserve">    </v>
          </cell>
          <cell r="F1124" t="str">
            <v xml:space="preserve">   </v>
          </cell>
          <cell r="G1124">
            <v>30352</v>
          </cell>
          <cell r="H1124">
            <v>7217240.2199999997</v>
          </cell>
          <cell r="I1124">
            <v>7217240.2199999997</v>
          </cell>
          <cell r="J1124">
            <v>0</v>
          </cell>
          <cell r="K1124">
            <v>0</v>
          </cell>
          <cell r="L1124">
            <v>0</v>
          </cell>
        </row>
        <row r="1125">
          <cell r="A1125">
            <v>4</v>
          </cell>
          <cell r="B1125">
            <v>0</v>
          </cell>
          <cell r="C1125">
            <v>352</v>
          </cell>
          <cell r="D1125" t="str">
            <v xml:space="preserve">  </v>
          </cell>
          <cell r="E1125" t="str">
            <v xml:space="preserve">    </v>
          </cell>
          <cell r="F1125" t="str">
            <v xml:space="preserve">   </v>
          </cell>
          <cell r="G1125">
            <v>40352</v>
          </cell>
          <cell r="H1125">
            <v>7212438.5099999998</v>
          </cell>
          <cell r="I1125">
            <v>7212438.5099999998</v>
          </cell>
          <cell r="J1125">
            <v>0</v>
          </cell>
          <cell r="K1125">
            <v>0</v>
          </cell>
          <cell r="L1125">
            <v>0</v>
          </cell>
        </row>
        <row r="1126">
          <cell r="A1126">
            <v>5</v>
          </cell>
          <cell r="B1126">
            <v>0</v>
          </cell>
          <cell r="C1126">
            <v>352</v>
          </cell>
          <cell r="D1126" t="str">
            <v xml:space="preserve">  </v>
          </cell>
          <cell r="E1126" t="str">
            <v xml:space="preserve">    </v>
          </cell>
          <cell r="F1126" t="str">
            <v xml:space="preserve">   </v>
          </cell>
          <cell r="G1126">
            <v>50352</v>
          </cell>
          <cell r="H1126">
            <v>7216699.5499999998</v>
          </cell>
          <cell r="I1126">
            <v>7216699.5499999998</v>
          </cell>
          <cell r="J1126">
            <v>0</v>
          </cell>
          <cell r="K1126">
            <v>0</v>
          </cell>
          <cell r="L1126">
            <v>0</v>
          </cell>
        </row>
        <row r="1127">
          <cell r="A1127">
            <v>3</v>
          </cell>
          <cell r="B1127">
            <v>0</v>
          </cell>
          <cell r="C1127">
            <v>353</v>
          </cell>
          <cell r="D1127" t="str">
            <v xml:space="preserve">  </v>
          </cell>
          <cell r="E1127" t="str">
            <v xml:space="preserve">    </v>
          </cell>
          <cell r="F1127" t="str">
            <v xml:space="preserve">   </v>
          </cell>
          <cell r="G1127">
            <v>30353</v>
          </cell>
          <cell r="H1127">
            <v>96029656.409999996</v>
          </cell>
          <cell r="I1127">
            <v>96029656.409999996</v>
          </cell>
          <cell r="J1127">
            <v>0</v>
          </cell>
          <cell r="K1127">
            <v>0</v>
          </cell>
          <cell r="L1127">
            <v>0</v>
          </cell>
        </row>
        <row r="1128">
          <cell r="A1128">
            <v>4</v>
          </cell>
          <cell r="B1128">
            <v>0</v>
          </cell>
          <cell r="C1128">
            <v>353</v>
          </cell>
          <cell r="D1128" t="str">
            <v xml:space="preserve">  </v>
          </cell>
          <cell r="E1128" t="str">
            <v xml:space="preserve">    </v>
          </cell>
          <cell r="F1128" t="str">
            <v xml:space="preserve">   </v>
          </cell>
          <cell r="G1128">
            <v>40353</v>
          </cell>
          <cell r="H1128">
            <v>95277784.379999995</v>
          </cell>
          <cell r="I1128">
            <v>95277784.379999995</v>
          </cell>
          <cell r="J1128">
            <v>0</v>
          </cell>
          <cell r="K1128">
            <v>0</v>
          </cell>
          <cell r="L1128">
            <v>0</v>
          </cell>
        </row>
        <row r="1129">
          <cell r="A1129">
            <v>5</v>
          </cell>
          <cell r="B1129">
            <v>0</v>
          </cell>
          <cell r="C1129">
            <v>353</v>
          </cell>
          <cell r="D1129" t="str">
            <v xml:space="preserve">  </v>
          </cell>
          <cell r="E1129" t="str">
            <v xml:space="preserve">    </v>
          </cell>
          <cell r="F1129" t="str">
            <v xml:space="preserve">   </v>
          </cell>
          <cell r="G1129">
            <v>50353</v>
          </cell>
          <cell r="H1129">
            <v>96065057.890000001</v>
          </cell>
          <cell r="I1129">
            <v>96065057.890000001</v>
          </cell>
          <cell r="J1129">
            <v>0</v>
          </cell>
          <cell r="K1129">
            <v>0</v>
          </cell>
          <cell r="L1129">
            <v>0</v>
          </cell>
        </row>
        <row r="1130">
          <cell r="A1130">
            <v>3</v>
          </cell>
          <cell r="B1130">
            <v>0</v>
          </cell>
          <cell r="C1130">
            <v>354</v>
          </cell>
          <cell r="D1130" t="str">
            <v xml:space="preserve">  </v>
          </cell>
          <cell r="E1130" t="str">
            <v xml:space="preserve">    </v>
          </cell>
          <cell r="F1130" t="str">
            <v xml:space="preserve">   </v>
          </cell>
          <cell r="G1130">
            <v>30354</v>
          </cell>
          <cell r="H1130">
            <v>17076268.390000001</v>
          </cell>
          <cell r="I1130">
            <v>17076268.390000001</v>
          </cell>
          <cell r="J1130">
            <v>0</v>
          </cell>
          <cell r="K1130">
            <v>0</v>
          </cell>
          <cell r="L1130">
            <v>0</v>
          </cell>
        </row>
        <row r="1131">
          <cell r="A1131">
            <v>4</v>
          </cell>
          <cell r="B1131">
            <v>0</v>
          </cell>
          <cell r="C1131">
            <v>354</v>
          </cell>
          <cell r="D1131" t="str">
            <v xml:space="preserve">  </v>
          </cell>
          <cell r="E1131" t="str">
            <v xml:space="preserve">    </v>
          </cell>
          <cell r="F1131" t="str">
            <v xml:space="preserve">   </v>
          </cell>
          <cell r="G1131">
            <v>40354</v>
          </cell>
          <cell r="H1131">
            <v>17074063.920000002</v>
          </cell>
          <cell r="I1131">
            <v>17074063.920000002</v>
          </cell>
          <cell r="J1131">
            <v>0</v>
          </cell>
          <cell r="K1131">
            <v>0</v>
          </cell>
          <cell r="L1131">
            <v>0</v>
          </cell>
        </row>
        <row r="1132">
          <cell r="A1132">
            <v>5</v>
          </cell>
          <cell r="B1132">
            <v>0</v>
          </cell>
          <cell r="C1132">
            <v>354</v>
          </cell>
          <cell r="D1132" t="str">
            <v xml:space="preserve">  </v>
          </cell>
          <cell r="E1132" t="str">
            <v xml:space="preserve">    </v>
          </cell>
          <cell r="F1132" t="str">
            <v xml:space="preserve">   </v>
          </cell>
          <cell r="G1132">
            <v>50354</v>
          </cell>
          <cell r="H1132">
            <v>17075470.82</v>
          </cell>
          <cell r="I1132">
            <v>17075470.82</v>
          </cell>
          <cell r="J1132">
            <v>0</v>
          </cell>
          <cell r="K1132">
            <v>0</v>
          </cell>
          <cell r="L1132">
            <v>0</v>
          </cell>
        </row>
        <row r="1133">
          <cell r="A1133">
            <v>3</v>
          </cell>
          <cell r="B1133">
            <v>0</v>
          </cell>
          <cell r="C1133">
            <v>355</v>
          </cell>
          <cell r="D1133" t="str">
            <v xml:space="preserve">  </v>
          </cell>
          <cell r="E1133" t="str">
            <v xml:space="preserve">    </v>
          </cell>
          <cell r="F1133" t="str">
            <v xml:space="preserve">   </v>
          </cell>
          <cell r="G1133">
            <v>30355</v>
          </cell>
          <cell r="H1133">
            <v>68189920.400000006</v>
          </cell>
          <cell r="I1133">
            <v>68189920.400000006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>
            <v>4</v>
          </cell>
          <cell r="B1134">
            <v>0</v>
          </cell>
          <cell r="C1134">
            <v>355</v>
          </cell>
          <cell r="D1134" t="str">
            <v xml:space="preserve">  </v>
          </cell>
          <cell r="E1134" t="str">
            <v xml:space="preserve">    </v>
          </cell>
          <cell r="F1134" t="str">
            <v xml:space="preserve">   </v>
          </cell>
          <cell r="G1134">
            <v>40355</v>
          </cell>
          <cell r="H1134">
            <v>67434386.019999996</v>
          </cell>
          <cell r="I1134">
            <v>67434386.019999996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>
            <v>5</v>
          </cell>
          <cell r="B1135">
            <v>0</v>
          </cell>
          <cell r="C1135">
            <v>355</v>
          </cell>
          <cell r="D1135" t="str">
            <v xml:space="preserve">  </v>
          </cell>
          <cell r="E1135" t="str">
            <v xml:space="preserve">    </v>
          </cell>
          <cell r="F1135" t="str">
            <v xml:space="preserve">   </v>
          </cell>
          <cell r="G1135">
            <v>50355</v>
          </cell>
          <cell r="H1135">
            <v>68154128.760000005</v>
          </cell>
          <cell r="I1135">
            <v>68154128.760000005</v>
          </cell>
          <cell r="J1135">
            <v>0</v>
          </cell>
          <cell r="K1135">
            <v>0</v>
          </cell>
          <cell r="L1135">
            <v>0</v>
          </cell>
        </row>
        <row r="1136">
          <cell r="A1136">
            <v>3</v>
          </cell>
          <cell r="B1136">
            <v>0</v>
          </cell>
          <cell r="C1136">
            <v>356</v>
          </cell>
          <cell r="D1136" t="str">
            <v xml:space="preserve">  </v>
          </cell>
          <cell r="E1136" t="str">
            <v xml:space="preserve">    </v>
          </cell>
          <cell r="F1136" t="str">
            <v xml:space="preserve">   </v>
          </cell>
          <cell r="G1136">
            <v>30356</v>
          </cell>
          <cell r="H1136">
            <v>61265999.039999999</v>
          </cell>
          <cell r="I1136">
            <v>61265999.039999999</v>
          </cell>
          <cell r="J1136">
            <v>0</v>
          </cell>
          <cell r="K1136">
            <v>0</v>
          </cell>
          <cell r="L1136">
            <v>0</v>
          </cell>
        </row>
        <row r="1137">
          <cell r="A1137">
            <v>4</v>
          </cell>
          <cell r="B1137">
            <v>0</v>
          </cell>
          <cell r="C1137">
            <v>356</v>
          </cell>
          <cell r="D1137" t="str">
            <v xml:space="preserve">  </v>
          </cell>
          <cell r="E1137" t="str">
            <v xml:space="preserve">    </v>
          </cell>
          <cell r="F1137" t="str">
            <v xml:space="preserve">   </v>
          </cell>
          <cell r="G1137">
            <v>40356</v>
          </cell>
          <cell r="H1137">
            <v>61100411.710000001</v>
          </cell>
          <cell r="I1137">
            <v>61100411.710000001</v>
          </cell>
          <cell r="J1137">
            <v>0</v>
          </cell>
          <cell r="K1137">
            <v>0</v>
          </cell>
          <cell r="L1137">
            <v>0</v>
          </cell>
        </row>
        <row r="1138">
          <cell r="A1138">
            <v>5</v>
          </cell>
          <cell r="B1138">
            <v>0</v>
          </cell>
          <cell r="C1138">
            <v>356</v>
          </cell>
          <cell r="D1138" t="str">
            <v xml:space="preserve">  </v>
          </cell>
          <cell r="E1138" t="str">
            <v xml:space="preserve">    </v>
          </cell>
          <cell r="F1138" t="str">
            <v xml:space="preserve">   </v>
          </cell>
          <cell r="G1138">
            <v>50356</v>
          </cell>
          <cell r="H1138">
            <v>61238903.619999997</v>
          </cell>
          <cell r="I1138">
            <v>61238903.619999997</v>
          </cell>
          <cell r="J1138">
            <v>0</v>
          </cell>
          <cell r="K1138">
            <v>0</v>
          </cell>
          <cell r="L1138">
            <v>0</v>
          </cell>
        </row>
        <row r="1139">
          <cell r="A1139">
            <v>3</v>
          </cell>
          <cell r="B1139">
            <v>0</v>
          </cell>
          <cell r="C1139">
            <v>357</v>
          </cell>
          <cell r="D1139" t="str">
            <v xml:space="preserve">  </v>
          </cell>
          <cell r="E1139" t="str">
            <v xml:space="preserve">    </v>
          </cell>
          <cell r="F1139" t="str">
            <v xml:space="preserve">   </v>
          </cell>
          <cell r="G1139">
            <v>30357</v>
          </cell>
          <cell r="H1139">
            <v>556054.38</v>
          </cell>
          <cell r="I1139">
            <v>556054.38</v>
          </cell>
          <cell r="J1139">
            <v>0</v>
          </cell>
          <cell r="K1139">
            <v>0</v>
          </cell>
          <cell r="L1139">
            <v>0</v>
          </cell>
        </row>
        <row r="1140">
          <cell r="A1140">
            <v>4</v>
          </cell>
          <cell r="B1140">
            <v>0</v>
          </cell>
          <cell r="C1140">
            <v>357</v>
          </cell>
          <cell r="D1140" t="str">
            <v xml:space="preserve">  </v>
          </cell>
          <cell r="E1140" t="str">
            <v xml:space="preserve">    </v>
          </cell>
          <cell r="F1140" t="str">
            <v xml:space="preserve">   </v>
          </cell>
          <cell r="G1140">
            <v>40357</v>
          </cell>
          <cell r="H1140">
            <v>556857.44999999995</v>
          </cell>
          <cell r="I1140">
            <v>556857.44999999995</v>
          </cell>
          <cell r="J1140">
            <v>0</v>
          </cell>
          <cell r="K1140">
            <v>0</v>
          </cell>
          <cell r="L1140">
            <v>0</v>
          </cell>
        </row>
        <row r="1141">
          <cell r="A1141">
            <v>5</v>
          </cell>
          <cell r="B1141">
            <v>0</v>
          </cell>
          <cell r="C1141">
            <v>357</v>
          </cell>
          <cell r="D1141" t="str">
            <v xml:space="preserve">  </v>
          </cell>
          <cell r="E1141" t="str">
            <v xml:space="preserve">    </v>
          </cell>
          <cell r="F1141" t="str">
            <v xml:space="preserve">   </v>
          </cell>
          <cell r="G1141">
            <v>50357</v>
          </cell>
          <cell r="H1141">
            <v>556054.37</v>
          </cell>
          <cell r="I1141">
            <v>556054.37</v>
          </cell>
          <cell r="J1141">
            <v>0</v>
          </cell>
          <cell r="K1141">
            <v>0</v>
          </cell>
          <cell r="L1141">
            <v>0</v>
          </cell>
        </row>
        <row r="1142">
          <cell r="A1142">
            <v>3</v>
          </cell>
          <cell r="B1142">
            <v>0</v>
          </cell>
          <cell r="C1142">
            <v>358</v>
          </cell>
          <cell r="D1142" t="str">
            <v xml:space="preserve">  </v>
          </cell>
          <cell r="E1142" t="str">
            <v xml:space="preserve">    </v>
          </cell>
          <cell r="F1142" t="str">
            <v xml:space="preserve">   </v>
          </cell>
          <cell r="G1142">
            <v>30358</v>
          </cell>
          <cell r="H1142">
            <v>1316979.3500000001</v>
          </cell>
          <cell r="I1142">
            <v>1316979.3500000001</v>
          </cell>
          <cell r="J1142">
            <v>0</v>
          </cell>
          <cell r="K1142">
            <v>0</v>
          </cell>
          <cell r="L1142">
            <v>0</v>
          </cell>
        </row>
        <row r="1143">
          <cell r="A1143">
            <v>4</v>
          </cell>
          <cell r="B1143">
            <v>0</v>
          </cell>
          <cell r="C1143">
            <v>358</v>
          </cell>
          <cell r="D1143" t="str">
            <v xml:space="preserve">  </v>
          </cell>
          <cell r="E1143" t="str">
            <v xml:space="preserve">    </v>
          </cell>
          <cell r="F1143" t="str">
            <v xml:space="preserve">   </v>
          </cell>
          <cell r="G1143">
            <v>40358</v>
          </cell>
          <cell r="H1143">
            <v>1316176.6399999999</v>
          </cell>
          <cell r="I1143">
            <v>1316176.6399999999</v>
          </cell>
          <cell r="J1143">
            <v>0</v>
          </cell>
          <cell r="K1143">
            <v>0</v>
          </cell>
          <cell r="L1143">
            <v>0</v>
          </cell>
        </row>
        <row r="1144">
          <cell r="A1144">
            <v>5</v>
          </cell>
          <cell r="B1144">
            <v>0</v>
          </cell>
          <cell r="C1144">
            <v>358</v>
          </cell>
          <cell r="D1144" t="str">
            <v xml:space="preserve">  </v>
          </cell>
          <cell r="E1144" t="str">
            <v xml:space="preserve">    </v>
          </cell>
          <cell r="F1144" t="str">
            <v xml:space="preserve">   </v>
          </cell>
          <cell r="G1144">
            <v>50358</v>
          </cell>
          <cell r="H1144">
            <v>1316974.5900000001</v>
          </cell>
          <cell r="I1144">
            <v>1316974.5900000001</v>
          </cell>
          <cell r="J1144">
            <v>0</v>
          </cell>
          <cell r="K1144">
            <v>0</v>
          </cell>
          <cell r="L1144">
            <v>0</v>
          </cell>
        </row>
        <row r="1145">
          <cell r="A1145">
            <v>3</v>
          </cell>
          <cell r="B1145">
            <v>0</v>
          </cell>
          <cell r="C1145">
            <v>359</v>
          </cell>
          <cell r="D1145" t="str">
            <v xml:space="preserve">  </v>
          </cell>
          <cell r="E1145" t="str">
            <v xml:space="preserve">    </v>
          </cell>
          <cell r="F1145" t="str">
            <v xml:space="preserve">   </v>
          </cell>
          <cell r="G1145">
            <v>30359</v>
          </cell>
          <cell r="H1145">
            <v>1814400.46</v>
          </cell>
          <cell r="I1145">
            <v>1814400.46</v>
          </cell>
          <cell r="J1145">
            <v>0</v>
          </cell>
          <cell r="K1145">
            <v>0</v>
          </cell>
          <cell r="L1145">
            <v>0</v>
          </cell>
        </row>
        <row r="1146">
          <cell r="A1146">
            <v>4</v>
          </cell>
          <cell r="B1146">
            <v>0</v>
          </cell>
          <cell r="C1146">
            <v>359</v>
          </cell>
          <cell r="D1146" t="str">
            <v xml:space="preserve">  </v>
          </cell>
          <cell r="E1146" t="str">
            <v xml:space="preserve">    </v>
          </cell>
          <cell r="F1146" t="str">
            <v xml:space="preserve">   </v>
          </cell>
          <cell r="G1146">
            <v>40359</v>
          </cell>
          <cell r="H1146">
            <v>1811991.62</v>
          </cell>
          <cell r="I1146">
            <v>1811991.62</v>
          </cell>
          <cell r="J1146">
            <v>0</v>
          </cell>
          <cell r="K1146">
            <v>0</v>
          </cell>
          <cell r="L1146">
            <v>0</v>
          </cell>
        </row>
        <row r="1147">
          <cell r="A1147">
            <v>5</v>
          </cell>
          <cell r="B1147">
            <v>0</v>
          </cell>
          <cell r="C1147">
            <v>359</v>
          </cell>
          <cell r="D1147" t="str">
            <v xml:space="preserve">  </v>
          </cell>
          <cell r="E1147" t="str">
            <v xml:space="preserve">    </v>
          </cell>
          <cell r="F1147" t="str">
            <v xml:space="preserve">   </v>
          </cell>
          <cell r="G1147">
            <v>50359</v>
          </cell>
          <cell r="H1147">
            <v>1813603.32</v>
          </cell>
          <cell r="I1147">
            <v>1813603.32</v>
          </cell>
          <cell r="J1147">
            <v>0</v>
          </cell>
          <cell r="K1147">
            <v>0</v>
          </cell>
          <cell r="L1147">
            <v>0</v>
          </cell>
        </row>
        <row r="1148">
          <cell r="A1148">
            <v>3</v>
          </cell>
          <cell r="B1148">
            <v>0</v>
          </cell>
          <cell r="C1148">
            <v>360</v>
          </cell>
          <cell r="D1148" t="str">
            <v xml:space="preserve">  </v>
          </cell>
          <cell r="E1148" t="str">
            <v xml:space="preserve">    </v>
          </cell>
          <cell r="F1148" t="str">
            <v xml:space="preserve">   </v>
          </cell>
          <cell r="G1148">
            <v>30360</v>
          </cell>
          <cell r="H1148">
            <v>3891036.47</v>
          </cell>
          <cell r="I1148">
            <v>0</v>
          </cell>
          <cell r="J1148">
            <v>2996195.5</v>
          </cell>
          <cell r="K1148">
            <v>894840.97</v>
          </cell>
          <cell r="L1148">
            <v>0</v>
          </cell>
        </row>
        <row r="1149">
          <cell r="A1149">
            <v>4</v>
          </cell>
          <cell r="B1149">
            <v>0</v>
          </cell>
          <cell r="C1149">
            <v>360</v>
          </cell>
          <cell r="D1149" t="str">
            <v xml:space="preserve">  </v>
          </cell>
          <cell r="E1149" t="str">
            <v xml:space="preserve">    </v>
          </cell>
          <cell r="F1149" t="str">
            <v xml:space="preserve">   </v>
          </cell>
          <cell r="G1149">
            <v>40360</v>
          </cell>
          <cell r="H1149">
            <v>3874611.9</v>
          </cell>
          <cell r="I1149">
            <v>0</v>
          </cell>
          <cell r="J1149">
            <v>2996609.32</v>
          </cell>
          <cell r="K1149">
            <v>878002.58</v>
          </cell>
          <cell r="L1149">
            <v>0</v>
          </cell>
        </row>
        <row r="1150">
          <cell r="A1150">
            <v>5</v>
          </cell>
          <cell r="B1150">
            <v>0</v>
          </cell>
          <cell r="C1150">
            <v>360</v>
          </cell>
          <cell r="D1150" t="str">
            <v xml:space="preserve">  </v>
          </cell>
          <cell r="E1150" t="str">
            <v xml:space="preserve">    </v>
          </cell>
          <cell r="F1150" t="str">
            <v xml:space="preserve">   </v>
          </cell>
          <cell r="G1150">
            <v>50360</v>
          </cell>
          <cell r="H1150">
            <v>3891035.92</v>
          </cell>
          <cell r="I1150">
            <v>0</v>
          </cell>
          <cell r="J1150">
            <v>2996195.5</v>
          </cell>
          <cell r="K1150">
            <v>894840.42</v>
          </cell>
          <cell r="L1150">
            <v>0</v>
          </cell>
        </row>
        <row r="1151">
          <cell r="A1151">
            <v>3</v>
          </cell>
          <cell r="B1151">
            <v>0</v>
          </cell>
          <cell r="C1151">
            <v>361</v>
          </cell>
          <cell r="D1151" t="str">
            <v xml:space="preserve">  </v>
          </cell>
          <cell r="E1151" t="str">
            <v xml:space="preserve">    </v>
          </cell>
          <cell r="F1151" t="str">
            <v xml:space="preserve">   </v>
          </cell>
          <cell r="G1151">
            <v>30361</v>
          </cell>
          <cell r="H1151">
            <v>7435387.9299999997</v>
          </cell>
          <cell r="I1151">
            <v>0</v>
          </cell>
          <cell r="J1151">
            <v>5161656.3099999996</v>
          </cell>
          <cell r="K1151">
            <v>2273731.62</v>
          </cell>
          <cell r="L1151">
            <v>0</v>
          </cell>
        </row>
        <row r="1152">
          <cell r="A1152">
            <v>4</v>
          </cell>
          <cell r="B1152">
            <v>0</v>
          </cell>
          <cell r="C1152">
            <v>361</v>
          </cell>
          <cell r="D1152" t="str">
            <v xml:space="preserve">  </v>
          </cell>
          <cell r="E1152" t="str">
            <v xml:space="preserve">    </v>
          </cell>
          <cell r="F1152" t="str">
            <v xml:space="preserve">   </v>
          </cell>
          <cell r="G1152">
            <v>40361</v>
          </cell>
          <cell r="H1152">
            <v>7430578.9299999997</v>
          </cell>
          <cell r="I1152">
            <v>0</v>
          </cell>
          <cell r="J1152">
            <v>5157159.55</v>
          </cell>
          <cell r="K1152">
            <v>2273419.38</v>
          </cell>
          <cell r="L1152">
            <v>0</v>
          </cell>
        </row>
        <row r="1153">
          <cell r="A1153">
            <v>5</v>
          </cell>
          <cell r="B1153">
            <v>0</v>
          </cell>
          <cell r="C1153">
            <v>361</v>
          </cell>
          <cell r="D1153" t="str">
            <v xml:space="preserve">  </v>
          </cell>
          <cell r="E1153" t="str">
            <v xml:space="preserve">    </v>
          </cell>
          <cell r="F1153" t="str">
            <v xml:space="preserve">   </v>
          </cell>
          <cell r="G1153">
            <v>50361</v>
          </cell>
          <cell r="H1153">
            <v>7454876.5300000003</v>
          </cell>
          <cell r="I1153">
            <v>0</v>
          </cell>
          <cell r="J1153">
            <v>5171375.1100000003</v>
          </cell>
          <cell r="K1153">
            <v>2283501.42</v>
          </cell>
          <cell r="L1153">
            <v>0</v>
          </cell>
        </row>
        <row r="1154">
          <cell r="A1154">
            <v>3</v>
          </cell>
          <cell r="B1154">
            <v>0</v>
          </cell>
          <cell r="C1154">
            <v>362</v>
          </cell>
          <cell r="D1154" t="str">
            <v xml:space="preserve">  </v>
          </cell>
          <cell r="E1154" t="str">
            <v xml:space="preserve">    </v>
          </cell>
          <cell r="F1154" t="str">
            <v xml:space="preserve">   </v>
          </cell>
          <cell r="G1154">
            <v>30362</v>
          </cell>
          <cell r="H1154">
            <v>55709200.200000003</v>
          </cell>
          <cell r="I1154">
            <v>0</v>
          </cell>
          <cell r="J1154">
            <v>35262846.020000003</v>
          </cell>
          <cell r="K1154">
            <v>20446354.18</v>
          </cell>
          <cell r="L1154">
            <v>0</v>
          </cell>
        </row>
        <row r="1155">
          <cell r="A1155">
            <v>4</v>
          </cell>
          <cell r="B1155">
            <v>0</v>
          </cell>
          <cell r="C1155">
            <v>362</v>
          </cell>
          <cell r="D1155" t="str">
            <v xml:space="preserve">  </v>
          </cell>
          <cell r="E1155" t="str">
            <v xml:space="preserve">    </v>
          </cell>
          <cell r="F1155" t="str">
            <v xml:space="preserve">   </v>
          </cell>
          <cell r="G1155">
            <v>40362</v>
          </cell>
          <cell r="H1155">
            <v>55138659.200000003</v>
          </cell>
          <cell r="I1155">
            <v>0</v>
          </cell>
          <cell r="J1155">
            <v>35159640.979999997</v>
          </cell>
          <cell r="K1155">
            <v>19979018.219999999</v>
          </cell>
          <cell r="L1155">
            <v>0</v>
          </cell>
        </row>
        <row r="1156">
          <cell r="A1156">
            <v>5</v>
          </cell>
          <cell r="B1156">
            <v>0</v>
          </cell>
          <cell r="C1156">
            <v>362</v>
          </cell>
          <cell r="D1156" t="str">
            <v xml:space="preserve">  </v>
          </cell>
          <cell r="E1156" t="str">
            <v xml:space="preserve">    </v>
          </cell>
          <cell r="F1156" t="str">
            <v xml:space="preserve">   </v>
          </cell>
          <cell r="G1156">
            <v>50362</v>
          </cell>
          <cell r="H1156">
            <v>56264626.119999997</v>
          </cell>
          <cell r="I1156">
            <v>0</v>
          </cell>
          <cell r="J1156">
            <v>35820731.25</v>
          </cell>
          <cell r="K1156">
            <v>20443894.870000001</v>
          </cell>
          <cell r="L1156">
            <v>0</v>
          </cell>
        </row>
        <row r="1157">
          <cell r="A1157">
            <v>3</v>
          </cell>
          <cell r="B1157">
            <v>0</v>
          </cell>
          <cell r="C1157">
            <v>364</v>
          </cell>
          <cell r="D1157" t="str">
            <v xml:space="preserve">  </v>
          </cell>
          <cell r="E1157" t="str">
            <v xml:space="preserve">    </v>
          </cell>
          <cell r="F1157" t="str">
            <v xml:space="preserve">   </v>
          </cell>
          <cell r="G1157">
            <v>30364</v>
          </cell>
          <cell r="H1157">
            <v>124218557.84999999</v>
          </cell>
          <cell r="I1157">
            <v>185439.88</v>
          </cell>
          <cell r="J1157">
            <v>75673263.540000007</v>
          </cell>
          <cell r="K1157">
            <v>48359854.43</v>
          </cell>
          <cell r="L1157">
            <v>0</v>
          </cell>
        </row>
        <row r="1158">
          <cell r="A1158">
            <v>4</v>
          </cell>
          <cell r="B1158">
            <v>0</v>
          </cell>
          <cell r="C1158">
            <v>364</v>
          </cell>
          <cell r="D1158" t="str">
            <v xml:space="preserve">  </v>
          </cell>
          <cell r="E1158" t="str">
            <v xml:space="preserve">    </v>
          </cell>
          <cell r="F1158" t="str">
            <v xml:space="preserve">   </v>
          </cell>
          <cell r="G1158">
            <v>40364</v>
          </cell>
          <cell r="H1158">
            <v>120726563.59999999</v>
          </cell>
          <cell r="I1158">
            <v>7857.73</v>
          </cell>
          <cell r="J1158">
            <v>73690917.930000007</v>
          </cell>
          <cell r="K1158">
            <v>47027787.969999999</v>
          </cell>
          <cell r="L1158">
            <v>0</v>
          </cell>
        </row>
        <row r="1159">
          <cell r="A1159">
            <v>5</v>
          </cell>
          <cell r="B1159">
            <v>0</v>
          </cell>
          <cell r="C1159">
            <v>364</v>
          </cell>
          <cell r="D1159" t="str">
            <v xml:space="preserve">  </v>
          </cell>
          <cell r="E1159" t="str">
            <v xml:space="preserve">    </v>
          </cell>
          <cell r="F1159" t="str">
            <v xml:space="preserve">   </v>
          </cell>
          <cell r="G1159">
            <v>50364</v>
          </cell>
          <cell r="H1159">
            <v>123743025.33</v>
          </cell>
          <cell r="I1159">
            <v>93506.38</v>
          </cell>
          <cell r="J1159">
            <v>75461876.599999994</v>
          </cell>
          <cell r="K1159">
            <v>48187642.380000003</v>
          </cell>
          <cell r="L1159">
            <v>0</v>
          </cell>
        </row>
        <row r="1160">
          <cell r="A1160">
            <v>3</v>
          </cell>
          <cell r="B1160">
            <v>0</v>
          </cell>
          <cell r="C1160">
            <v>365</v>
          </cell>
          <cell r="D1160" t="str">
            <v xml:space="preserve">  </v>
          </cell>
          <cell r="E1160" t="str">
            <v xml:space="preserve">    </v>
          </cell>
          <cell r="F1160" t="str">
            <v xml:space="preserve">   </v>
          </cell>
          <cell r="G1160">
            <v>30365</v>
          </cell>
          <cell r="H1160">
            <v>85402079.920000002</v>
          </cell>
          <cell r="I1160">
            <v>0</v>
          </cell>
          <cell r="J1160">
            <v>50894928.969999999</v>
          </cell>
          <cell r="K1160">
            <v>34507150.950000003</v>
          </cell>
          <cell r="L1160">
            <v>0</v>
          </cell>
        </row>
        <row r="1161">
          <cell r="A1161">
            <v>4</v>
          </cell>
          <cell r="B1161">
            <v>0</v>
          </cell>
          <cell r="C1161">
            <v>365</v>
          </cell>
          <cell r="D1161" t="str">
            <v xml:space="preserve">  </v>
          </cell>
          <cell r="E1161" t="str">
            <v xml:space="preserve">    </v>
          </cell>
          <cell r="F1161" t="str">
            <v xml:space="preserve">   </v>
          </cell>
          <cell r="G1161">
            <v>40365</v>
          </cell>
          <cell r="H1161">
            <v>83492108.079999998</v>
          </cell>
          <cell r="I1161">
            <v>0</v>
          </cell>
          <cell r="J1161">
            <v>49724949.57</v>
          </cell>
          <cell r="K1161">
            <v>33767158.539999999</v>
          </cell>
          <cell r="L1161">
            <v>0</v>
          </cell>
        </row>
        <row r="1162">
          <cell r="A1162">
            <v>5</v>
          </cell>
          <cell r="B1162">
            <v>0</v>
          </cell>
          <cell r="C1162">
            <v>365</v>
          </cell>
          <cell r="D1162" t="str">
            <v xml:space="preserve">  </v>
          </cell>
          <cell r="E1162" t="str">
            <v xml:space="preserve">    </v>
          </cell>
          <cell r="F1162" t="str">
            <v xml:space="preserve">   </v>
          </cell>
          <cell r="G1162">
            <v>50365</v>
          </cell>
          <cell r="H1162">
            <v>85182020.879999995</v>
          </cell>
          <cell r="I1162">
            <v>0</v>
          </cell>
          <cell r="J1162">
            <v>50756669.200000003</v>
          </cell>
          <cell r="K1162">
            <v>34425351.689999998</v>
          </cell>
          <cell r="L1162">
            <v>0</v>
          </cell>
        </row>
        <row r="1163">
          <cell r="A1163">
            <v>3</v>
          </cell>
          <cell r="B1163">
            <v>0</v>
          </cell>
          <cell r="C1163">
            <v>366</v>
          </cell>
          <cell r="D1163" t="str">
            <v xml:space="preserve">  </v>
          </cell>
          <cell r="E1163" t="str">
            <v xml:space="preserve">    </v>
          </cell>
          <cell r="F1163" t="str">
            <v xml:space="preserve">   </v>
          </cell>
          <cell r="G1163">
            <v>30366</v>
          </cell>
          <cell r="H1163">
            <v>35366113.920000002</v>
          </cell>
          <cell r="I1163">
            <v>0</v>
          </cell>
          <cell r="J1163">
            <v>20910987.719999999</v>
          </cell>
          <cell r="K1163">
            <v>14455126.199999999</v>
          </cell>
          <cell r="L1163">
            <v>0</v>
          </cell>
        </row>
        <row r="1164">
          <cell r="A1164">
            <v>4</v>
          </cell>
          <cell r="B1164">
            <v>0</v>
          </cell>
          <cell r="C1164">
            <v>366</v>
          </cell>
          <cell r="D1164" t="str">
            <v xml:space="preserve">  </v>
          </cell>
          <cell r="E1164" t="str">
            <v xml:space="preserve">    </v>
          </cell>
          <cell r="F1164" t="str">
            <v xml:space="preserve">   </v>
          </cell>
          <cell r="G1164">
            <v>40366</v>
          </cell>
          <cell r="H1164">
            <v>33605144.060000002</v>
          </cell>
          <cell r="I1164">
            <v>0</v>
          </cell>
          <cell r="J1164">
            <v>20005152.190000001</v>
          </cell>
          <cell r="K1164">
            <v>13599991.869999999</v>
          </cell>
          <cell r="L1164">
            <v>0</v>
          </cell>
        </row>
        <row r="1165">
          <cell r="A1165">
            <v>5</v>
          </cell>
          <cell r="B1165">
            <v>0</v>
          </cell>
          <cell r="C1165">
            <v>366</v>
          </cell>
          <cell r="D1165" t="str">
            <v xml:space="preserve">  </v>
          </cell>
          <cell r="E1165" t="str">
            <v xml:space="preserve">    </v>
          </cell>
          <cell r="F1165" t="str">
            <v xml:space="preserve">   </v>
          </cell>
          <cell r="G1165">
            <v>50366</v>
          </cell>
          <cell r="H1165">
            <v>35155274.079999998</v>
          </cell>
          <cell r="I1165">
            <v>0</v>
          </cell>
          <cell r="J1165">
            <v>20838151.739999998</v>
          </cell>
          <cell r="K1165">
            <v>14317122.34</v>
          </cell>
          <cell r="L1165">
            <v>0</v>
          </cell>
        </row>
        <row r="1166">
          <cell r="A1166">
            <v>3</v>
          </cell>
          <cell r="B1166">
            <v>0</v>
          </cell>
          <cell r="C1166">
            <v>367</v>
          </cell>
          <cell r="D1166" t="str">
            <v xml:space="preserve">  </v>
          </cell>
          <cell r="E1166" t="str">
            <v xml:space="preserve">    </v>
          </cell>
          <cell r="F1166" t="str">
            <v xml:space="preserve">   </v>
          </cell>
          <cell r="G1166">
            <v>30367</v>
          </cell>
          <cell r="H1166">
            <v>66616588.149999999</v>
          </cell>
          <cell r="I1166">
            <v>0</v>
          </cell>
          <cell r="J1166">
            <v>43320395.560000002</v>
          </cell>
          <cell r="K1166">
            <v>23296192.59</v>
          </cell>
          <cell r="L1166">
            <v>0</v>
          </cell>
        </row>
        <row r="1167">
          <cell r="A1167">
            <v>4</v>
          </cell>
          <cell r="B1167">
            <v>0</v>
          </cell>
          <cell r="C1167">
            <v>367</v>
          </cell>
          <cell r="D1167" t="str">
            <v xml:space="preserve">  </v>
          </cell>
          <cell r="E1167" t="str">
            <v xml:space="preserve">    </v>
          </cell>
          <cell r="F1167" t="str">
            <v xml:space="preserve">   </v>
          </cell>
          <cell r="G1167">
            <v>40367</v>
          </cell>
          <cell r="H1167">
            <v>65282442.299999997</v>
          </cell>
          <cell r="I1167">
            <v>0</v>
          </cell>
          <cell r="J1167">
            <v>42656521.030000001</v>
          </cell>
          <cell r="K1167">
            <v>22625921.289999999</v>
          </cell>
          <cell r="L1167">
            <v>0</v>
          </cell>
        </row>
        <row r="1168">
          <cell r="A1168">
            <v>5</v>
          </cell>
          <cell r="B1168">
            <v>0</v>
          </cell>
          <cell r="C1168">
            <v>367</v>
          </cell>
          <cell r="D1168" t="str">
            <v xml:space="preserve">  </v>
          </cell>
          <cell r="E1168" t="str">
            <v xml:space="preserve">    </v>
          </cell>
          <cell r="F1168" t="str">
            <v xml:space="preserve">   </v>
          </cell>
          <cell r="G1168">
            <v>50367</v>
          </cell>
          <cell r="H1168">
            <v>66441477.93</v>
          </cell>
          <cell r="I1168">
            <v>0</v>
          </cell>
          <cell r="J1168">
            <v>43250901.289999999</v>
          </cell>
          <cell r="K1168">
            <v>23190576.649999999</v>
          </cell>
          <cell r="L1168">
            <v>0</v>
          </cell>
        </row>
        <row r="1169">
          <cell r="A1169">
            <v>3</v>
          </cell>
          <cell r="B1169">
            <v>0</v>
          </cell>
          <cell r="C1169">
            <v>368</v>
          </cell>
          <cell r="D1169" t="str">
            <v xml:space="preserve">  </v>
          </cell>
          <cell r="E1169" t="str">
            <v xml:space="preserve">    </v>
          </cell>
          <cell r="F1169" t="str">
            <v xml:space="preserve">   </v>
          </cell>
          <cell r="G1169">
            <v>30368</v>
          </cell>
          <cell r="H1169">
            <v>108104955.03</v>
          </cell>
          <cell r="I1169">
            <v>0</v>
          </cell>
          <cell r="J1169">
            <v>68070716.640000001</v>
          </cell>
          <cell r="K1169">
            <v>40034238.390000001</v>
          </cell>
          <cell r="L1169">
            <v>0</v>
          </cell>
        </row>
        <row r="1170">
          <cell r="A1170">
            <v>4</v>
          </cell>
          <cell r="B1170">
            <v>0</v>
          </cell>
          <cell r="C1170">
            <v>368</v>
          </cell>
          <cell r="D1170" t="str">
            <v xml:space="preserve">  </v>
          </cell>
          <cell r="E1170" t="str">
            <v xml:space="preserve">    </v>
          </cell>
          <cell r="F1170" t="str">
            <v xml:space="preserve">   </v>
          </cell>
          <cell r="G1170">
            <v>40368</v>
          </cell>
          <cell r="H1170">
            <v>106605196.59999999</v>
          </cell>
          <cell r="I1170">
            <v>0</v>
          </cell>
          <cell r="J1170">
            <v>67246507.900000006</v>
          </cell>
          <cell r="K1170">
            <v>39358688.729999997</v>
          </cell>
          <cell r="L1170">
            <v>0</v>
          </cell>
        </row>
        <row r="1171">
          <cell r="A1171">
            <v>5</v>
          </cell>
          <cell r="B1171">
            <v>0</v>
          </cell>
          <cell r="C1171">
            <v>368</v>
          </cell>
          <cell r="D1171" t="str">
            <v xml:space="preserve">  </v>
          </cell>
          <cell r="E1171" t="str">
            <v xml:space="preserve">    </v>
          </cell>
          <cell r="F1171" t="str">
            <v xml:space="preserve">   </v>
          </cell>
          <cell r="G1171">
            <v>50368</v>
          </cell>
          <cell r="H1171">
            <v>107966413.3</v>
          </cell>
          <cell r="I1171">
            <v>0</v>
          </cell>
          <cell r="J1171">
            <v>68003262.890000001</v>
          </cell>
          <cell r="K1171">
            <v>39963150.420000002</v>
          </cell>
          <cell r="L1171">
            <v>0</v>
          </cell>
        </row>
        <row r="1172">
          <cell r="A1172">
            <v>3</v>
          </cell>
          <cell r="B1172">
            <v>0</v>
          </cell>
          <cell r="C1172">
            <v>369</v>
          </cell>
          <cell r="D1172" t="str">
            <v xml:space="preserve">  </v>
          </cell>
          <cell r="E1172" t="str">
            <v xml:space="preserve">    </v>
          </cell>
          <cell r="F1172" t="str">
            <v xml:space="preserve">   </v>
          </cell>
          <cell r="G1172">
            <v>30369</v>
          </cell>
          <cell r="H1172">
            <v>68962690</v>
          </cell>
          <cell r="I1172">
            <v>0</v>
          </cell>
          <cell r="J1172">
            <v>44062595.840000004</v>
          </cell>
          <cell r="K1172">
            <v>24900094.16</v>
          </cell>
          <cell r="L1172">
            <v>0</v>
          </cell>
        </row>
        <row r="1173">
          <cell r="A1173">
            <v>4</v>
          </cell>
          <cell r="B1173">
            <v>0</v>
          </cell>
          <cell r="C1173">
            <v>369</v>
          </cell>
          <cell r="D1173" t="str">
            <v xml:space="preserve">  </v>
          </cell>
          <cell r="E1173" t="str">
            <v xml:space="preserve">    </v>
          </cell>
          <cell r="F1173" t="str">
            <v xml:space="preserve">   </v>
          </cell>
          <cell r="G1173">
            <v>40369</v>
          </cell>
          <cell r="H1173">
            <v>67353180.230000004</v>
          </cell>
          <cell r="I1173">
            <v>0</v>
          </cell>
          <cell r="J1173">
            <v>42965805.700000003</v>
          </cell>
          <cell r="K1173">
            <v>24387374.550000001</v>
          </cell>
          <cell r="L1173">
            <v>0</v>
          </cell>
        </row>
        <row r="1174">
          <cell r="A1174">
            <v>5</v>
          </cell>
          <cell r="B1174">
            <v>0</v>
          </cell>
          <cell r="C1174">
            <v>369</v>
          </cell>
          <cell r="D1174" t="str">
            <v xml:space="preserve">  </v>
          </cell>
          <cell r="E1174" t="str">
            <v xml:space="preserve">    </v>
          </cell>
          <cell r="F1174" t="str">
            <v xml:space="preserve">   </v>
          </cell>
          <cell r="G1174">
            <v>50369</v>
          </cell>
          <cell r="H1174">
            <v>68791607.560000002</v>
          </cell>
          <cell r="I1174">
            <v>0</v>
          </cell>
          <cell r="J1174">
            <v>43972364.049999997</v>
          </cell>
          <cell r="K1174">
            <v>24819243.52</v>
          </cell>
          <cell r="L1174">
            <v>0</v>
          </cell>
        </row>
        <row r="1175">
          <cell r="A1175">
            <v>3</v>
          </cell>
          <cell r="B1175">
            <v>0</v>
          </cell>
          <cell r="C1175">
            <v>370</v>
          </cell>
          <cell r="D1175" t="str">
            <v xml:space="preserve">  </v>
          </cell>
          <cell r="E1175" t="str">
            <v xml:space="preserve">    </v>
          </cell>
          <cell r="F1175" t="str">
            <v xml:space="preserve">   </v>
          </cell>
          <cell r="G1175">
            <v>30370</v>
          </cell>
          <cell r="H1175">
            <v>22394989.609999999</v>
          </cell>
          <cell r="I1175">
            <v>37710.76</v>
          </cell>
          <cell r="J1175">
            <v>15721364.52</v>
          </cell>
          <cell r="K1175">
            <v>6635914.3300000001</v>
          </cell>
          <cell r="L1175">
            <v>0</v>
          </cell>
        </row>
        <row r="1176">
          <cell r="A1176">
            <v>4</v>
          </cell>
          <cell r="B1176">
            <v>0</v>
          </cell>
          <cell r="C1176">
            <v>370</v>
          </cell>
          <cell r="D1176" t="str">
            <v xml:space="preserve">  </v>
          </cell>
          <cell r="E1176" t="str">
            <v xml:space="preserve">    </v>
          </cell>
          <cell r="F1176" t="str">
            <v xml:space="preserve">   </v>
          </cell>
          <cell r="G1176">
            <v>40370</v>
          </cell>
          <cell r="H1176">
            <v>21854893.399999999</v>
          </cell>
          <cell r="I1176">
            <v>1585.9</v>
          </cell>
          <cell r="J1176">
            <v>15355835.630000001</v>
          </cell>
          <cell r="K1176">
            <v>6497471.8700000001</v>
          </cell>
          <cell r="L1176">
            <v>0</v>
          </cell>
        </row>
        <row r="1177">
          <cell r="A1177">
            <v>5</v>
          </cell>
          <cell r="B1177">
            <v>0</v>
          </cell>
          <cell r="C1177">
            <v>370</v>
          </cell>
          <cell r="D1177" t="str">
            <v xml:space="preserve">  </v>
          </cell>
          <cell r="E1177" t="str">
            <v xml:space="preserve">    </v>
          </cell>
          <cell r="F1177" t="str">
            <v xml:space="preserve">   </v>
          </cell>
          <cell r="G1177">
            <v>50370</v>
          </cell>
          <cell r="H1177">
            <v>22326241.199999999</v>
          </cell>
          <cell r="I1177">
            <v>18855.38</v>
          </cell>
          <cell r="J1177">
            <v>15684271.029999999</v>
          </cell>
          <cell r="K1177">
            <v>6623114.79</v>
          </cell>
          <cell r="L1177">
            <v>0</v>
          </cell>
        </row>
        <row r="1178">
          <cell r="A1178">
            <v>3</v>
          </cell>
          <cell r="B1178">
            <v>0</v>
          </cell>
          <cell r="C1178">
            <v>373</v>
          </cell>
          <cell r="D1178" t="str">
            <v xml:space="preserve">  </v>
          </cell>
          <cell r="E1178" t="str">
            <v xml:space="preserve">    </v>
          </cell>
          <cell r="F1178" t="str">
            <v xml:space="preserve">   </v>
          </cell>
          <cell r="G1178">
            <v>30373</v>
          </cell>
          <cell r="H1178">
            <v>15675927.210000001</v>
          </cell>
          <cell r="I1178">
            <v>0</v>
          </cell>
          <cell r="J1178">
            <v>9554691.9399999995</v>
          </cell>
          <cell r="K1178">
            <v>6121235.2699999996</v>
          </cell>
          <cell r="L1178">
            <v>0</v>
          </cell>
        </row>
        <row r="1179">
          <cell r="A1179">
            <v>4</v>
          </cell>
          <cell r="B1179">
            <v>0</v>
          </cell>
          <cell r="C1179">
            <v>373</v>
          </cell>
          <cell r="D1179" t="str">
            <v xml:space="preserve">  </v>
          </cell>
          <cell r="E1179" t="str">
            <v xml:space="preserve">    </v>
          </cell>
          <cell r="F1179" t="str">
            <v xml:space="preserve">   </v>
          </cell>
          <cell r="G1179">
            <v>40373</v>
          </cell>
          <cell r="H1179">
            <v>15208576.84</v>
          </cell>
          <cell r="I1179">
            <v>0</v>
          </cell>
          <cell r="J1179">
            <v>9393364.3499999996</v>
          </cell>
          <cell r="K1179">
            <v>5815212.5</v>
          </cell>
          <cell r="L1179">
            <v>0</v>
          </cell>
        </row>
        <row r="1180">
          <cell r="A1180">
            <v>5</v>
          </cell>
          <cell r="B1180">
            <v>0</v>
          </cell>
          <cell r="C1180">
            <v>373</v>
          </cell>
          <cell r="D1180" t="str">
            <v xml:space="preserve">  </v>
          </cell>
          <cell r="E1180" t="str">
            <v xml:space="preserve">    </v>
          </cell>
          <cell r="F1180" t="str">
            <v xml:space="preserve">   </v>
          </cell>
          <cell r="G1180">
            <v>50373</v>
          </cell>
          <cell r="H1180">
            <v>15597514.57</v>
          </cell>
          <cell r="I1180">
            <v>0</v>
          </cell>
          <cell r="J1180">
            <v>9535692.6799999997</v>
          </cell>
          <cell r="K1180">
            <v>6061821.9000000004</v>
          </cell>
          <cell r="L1180">
            <v>0</v>
          </cell>
        </row>
        <row r="1181">
          <cell r="A1181">
            <v>3</v>
          </cell>
          <cell r="B1181">
            <v>0</v>
          </cell>
          <cell r="C1181">
            <v>389</v>
          </cell>
          <cell r="D1181" t="str">
            <v xml:space="preserve">  </v>
          </cell>
          <cell r="E1181" t="str">
            <v xml:space="preserve">    </v>
          </cell>
          <cell r="F1181" t="str">
            <v xml:space="preserve">   </v>
          </cell>
          <cell r="G1181">
            <v>30389</v>
          </cell>
          <cell r="H1181">
            <v>216810.19</v>
          </cell>
          <cell r="I1181">
            <v>2061.11</v>
          </cell>
          <cell r="J1181">
            <v>112842.3</v>
          </cell>
          <cell r="K1181">
            <v>101906.78</v>
          </cell>
          <cell r="L1181">
            <v>0</v>
          </cell>
        </row>
        <row r="1182">
          <cell r="A1182">
            <v>4</v>
          </cell>
          <cell r="B1182">
            <v>0</v>
          </cell>
          <cell r="C1182">
            <v>389</v>
          </cell>
          <cell r="D1182" t="str">
            <v xml:space="preserve">  </v>
          </cell>
          <cell r="E1182" t="str">
            <v xml:space="preserve">    </v>
          </cell>
          <cell r="F1182" t="str">
            <v xml:space="preserve">   </v>
          </cell>
          <cell r="G1182">
            <v>40389</v>
          </cell>
          <cell r="H1182">
            <v>216809.87</v>
          </cell>
          <cell r="I1182">
            <v>2061.0100000000002</v>
          </cell>
          <cell r="J1182">
            <v>112842.24000000001</v>
          </cell>
          <cell r="K1182">
            <v>101906.66</v>
          </cell>
          <cell r="L1182">
            <v>0</v>
          </cell>
        </row>
        <row r="1183">
          <cell r="A1183">
            <v>5</v>
          </cell>
          <cell r="B1183">
            <v>0</v>
          </cell>
          <cell r="C1183">
            <v>389</v>
          </cell>
          <cell r="D1183" t="str">
            <v xml:space="preserve">  </v>
          </cell>
          <cell r="E1183" t="str">
            <v xml:space="preserve">    </v>
          </cell>
          <cell r="F1183" t="str">
            <v xml:space="preserve">   </v>
          </cell>
          <cell r="G1183">
            <v>50389</v>
          </cell>
          <cell r="H1183">
            <v>216810.18</v>
          </cell>
          <cell r="I1183">
            <v>2061.11</v>
          </cell>
          <cell r="J1183">
            <v>112842.3</v>
          </cell>
          <cell r="K1183">
            <v>101906.78</v>
          </cell>
          <cell r="L1183">
            <v>0</v>
          </cell>
        </row>
        <row r="1184">
          <cell r="A1184">
            <v>3</v>
          </cell>
          <cell r="B1184">
            <v>0</v>
          </cell>
          <cell r="C1184">
            <v>390</v>
          </cell>
          <cell r="D1184" t="str">
            <v xml:space="preserve">  </v>
          </cell>
          <cell r="E1184" t="str">
            <v xml:space="preserve">    </v>
          </cell>
          <cell r="F1184" t="str">
            <v xml:space="preserve">   </v>
          </cell>
          <cell r="G1184">
            <v>30390</v>
          </cell>
          <cell r="H1184">
            <v>1637696.22</v>
          </cell>
          <cell r="I1184">
            <v>561162.13</v>
          </cell>
          <cell r="J1184">
            <v>114406.75</v>
          </cell>
          <cell r="K1184">
            <v>962127.34</v>
          </cell>
          <cell r="L1184">
            <v>0</v>
          </cell>
        </row>
        <row r="1185">
          <cell r="A1185">
            <v>4</v>
          </cell>
          <cell r="B1185">
            <v>0</v>
          </cell>
          <cell r="C1185">
            <v>390</v>
          </cell>
          <cell r="D1185" t="str">
            <v xml:space="preserve">  </v>
          </cell>
          <cell r="E1185" t="str">
            <v xml:space="preserve">    </v>
          </cell>
          <cell r="F1185" t="str">
            <v xml:space="preserve">   </v>
          </cell>
          <cell r="G1185">
            <v>40390</v>
          </cell>
          <cell r="H1185">
            <v>1613588.73</v>
          </cell>
          <cell r="I1185">
            <v>559102.35</v>
          </cell>
          <cell r="J1185">
            <v>114406.48</v>
          </cell>
          <cell r="K1185">
            <v>940080.07</v>
          </cell>
          <cell r="L1185">
            <v>0</v>
          </cell>
        </row>
        <row r="1186">
          <cell r="A1186">
            <v>5</v>
          </cell>
          <cell r="B1186">
            <v>0</v>
          </cell>
          <cell r="C1186">
            <v>390</v>
          </cell>
          <cell r="D1186" t="str">
            <v xml:space="preserve">  </v>
          </cell>
          <cell r="E1186" t="str">
            <v xml:space="preserve">    </v>
          </cell>
          <cell r="F1186" t="str">
            <v xml:space="preserve">   </v>
          </cell>
          <cell r="G1186">
            <v>50390</v>
          </cell>
          <cell r="H1186">
            <v>1636340.98</v>
          </cell>
          <cell r="I1186">
            <v>561162.13</v>
          </cell>
          <cell r="J1186">
            <v>114406.74</v>
          </cell>
          <cell r="K1186">
            <v>960772.12</v>
          </cell>
          <cell r="L1186">
            <v>0</v>
          </cell>
        </row>
        <row r="1187">
          <cell r="A1187">
            <v>3</v>
          </cell>
          <cell r="B1187">
            <v>0</v>
          </cell>
          <cell r="C1187">
            <v>391</v>
          </cell>
          <cell r="D1187" t="str">
            <v xml:space="preserve">  </v>
          </cell>
          <cell r="E1187" t="str">
            <v xml:space="preserve">    </v>
          </cell>
          <cell r="F1187" t="str">
            <v xml:space="preserve">   </v>
          </cell>
          <cell r="G1187">
            <v>30391</v>
          </cell>
          <cell r="H1187">
            <v>20205.25</v>
          </cell>
          <cell r="I1187">
            <v>21380.76</v>
          </cell>
          <cell r="J1187">
            <v>0</v>
          </cell>
          <cell r="K1187">
            <v>-1175.51</v>
          </cell>
          <cell r="L1187">
            <v>0</v>
          </cell>
        </row>
        <row r="1188">
          <cell r="A1188">
            <v>4</v>
          </cell>
          <cell r="B1188">
            <v>0</v>
          </cell>
          <cell r="C1188">
            <v>391</v>
          </cell>
          <cell r="D1188" t="str">
            <v xml:space="preserve">  </v>
          </cell>
          <cell r="E1188" t="str">
            <v xml:space="preserve">    </v>
          </cell>
          <cell r="F1188" t="str">
            <v xml:space="preserve">   </v>
          </cell>
          <cell r="G1188">
            <v>40391</v>
          </cell>
          <cell r="H1188">
            <v>25696.94</v>
          </cell>
          <cell r="I1188">
            <v>26040.1</v>
          </cell>
          <cell r="J1188">
            <v>0</v>
          </cell>
          <cell r="K1188">
            <v>-342.79</v>
          </cell>
          <cell r="L1188">
            <v>0</v>
          </cell>
        </row>
        <row r="1189">
          <cell r="A1189">
            <v>5</v>
          </cell>
          <cell r="B1189">
            <v>0</v>
          </cell>
          <cell r="C1189">
            <v>391</v>
          </cell>
          <cell r="D1189" t="str">
            <v xml:space="preserve">  </v>
          </cell>
          <cell r="E1189" t="str">
            <v xml:space="preserve">    </v>
          </cell>
          <cell r="F1189" t="str">
            <v xml:space="preserve">   </v>
          </cell>
          <cell r="G1189">
            <v>50391</v>
          </cell>
          <cell r="H1189">
            <v>20205.240000000002</v>
          </cell>
          <cell r="I1189">
            <v>21380.76</v>
          </cell>
          <cell r="J1189">
            <v>0</v>
          </cell>
          <cell r="K1189">
            <v>-1175.49</v>
          </cell>
          <cell r="L1189">
            <v>0</v>
          </cell>
        </row>
        <row r="1190">
          <cell r="A1190">
            <v>3</v>
          </cell>
          <cell r="B1190">
            <v>0</v>
          </cell>
          <cell r="C1190">
            <v>392</v>
          </cell>
          <cell r="D1190" t="str">
            <v xml:space="preserve">  </v>
          </cell>
          <cell r="E1190" t="str">
            <v xml:space="preserve">    </v>
          </cell>
          <cell r="F1190" t="str">
            <v xml:space="preserve">   </v>
          </cell>
          <cell r="G1190">
            <v>30392</v>
          </cell>
          <cell r="H1190">
            <v>7331548.3600000003</v>
          </cell>
          <cell r="I1190">
            <v>3482719.34</v>
          </cell>
          <cell r="J1190">
            <v>2761526.19</v>
          </cell>
          <cell r="K1190">
            <v>1087302.83</v>
          </cell>
          <cell r="L1190">
            <v>0</v>
          </cell>
        </row>
        <row r="1191">
          <cell r="A1191">
            <v>4</v>
          </cell>
          <cell r="B1191">
            <v>0</v>
          </cell>
          <cell r="C1191">
            <v>392</v>
          </cell>
          <cell r="D1191" t="str">
            <v xml:space="preserve">  </v>
          </cell>
          <cell r="E1191" t="str">
            <v xml:space="preserve">    </v>
          </cell>
          <cell r="F1191" t="str">
            <v xml:space="preserve">   </v>
          </cell>
          <cell r="G1191">
            <v>40392</v>
          </cell>
          <cell r="H1191">
            <v>6897707.4100000001</v>
          </cell>
          <cell r="I1191">
            <v>3314393.63</v>
          </cell>
          <cell r="J1191">
            <v>2496011.11</v>
          </cell>
          <cell r="K1191">
            <v>1087302.72</v>
          </cell>
          <cell r="L1191">
            <v>0</v>
          </cell>
        </row>
        <row r="1192">
          <cell r="A1192">
            <v>5</v>
          </cell>
          <cell r="B1192">
            <v>0</v>
          </cell>
          <cell r="C1192">
            <v>392</v>
          </cell>
          <cell r="D1192" t="str">
            <v xml:space="preserve">  </v>
          </cell>
          <cell r="E1192" t="str">
            <v xml:space="preserve">    </v>
          </cell>
          <cell r="F1192" t="str">
            <v xml:space="preserve">   </v>
          </cell>
          <cell r="G1192">
            <v>50392</v>
          </cell>
          <cell r="H1192">
            <v>7305714.7400000002</v>
          </cell>
          <cell r="I1192">
            <v>3458354.73</v>
          </cell>
          <cell r="J1192">
            <v>2760057.19</v>
          </cell>
          <cell r="K1192">
            <v>1087302.83</v>
          </cell>
          <cell r="L1192">
            <v>0</v>
          </cell>
        </row>
        <row r="1193">
          <cell r="A1193">
            <v>3</v>
          </cell>
          <cell r="B1193">
            <v>0</v>
          </cell>
          <cell r="C1193">
            <v>393</v>
          </cell>
          <cell r="D1193" t="str">
            <v xml:space="preserve">  </v>
          </cell>
          <cell r="E1193" t="str">
            <v xml:space="preserve">    </v>
          </cell>
          <cell r="F1193" t="str">
            <v xml:space="preserve">   </v>
          </cell>
          <cell r="G1193">
            <v>30393</v>
          </cell>
          <cell r="H1193">
            <v>99196.42</v>
          </cell>
          <cell r="I1193">
            <v>47103.71</v>
          </cell>
          <cell r="J1193">
            <v>21952.91</v>
          </cell>
          <cell r="K1193">
            <v>30139.8</v>
          </cell>
          <cell r="L1193">
            <v>0</v>
          </cell>
        </row>
        <row r="1194">
          <cell r="A1194">
            <v>4</v>
          </cell>
          <cell r="B1194">
            <v>0</v>
          </cell>
          <cell r="C1194">
            <v>393</v>
          </cell>
          <cell r="D1194" t="str">
            <v xml:space="preserve">  </v>
          </cell>
          <cell r="E1194" t="str">
            <v xml:space="preserve">    </v>
          </cell>
          <cell r="F1194" t="str">
            <v xml:space="preserve">   </v>
          </cell>
          <cell r="G1194">
            <v>40393</v>
          </cell>
          <cell r="H1194">
            <v>99196.1</v>
          </cell>
          <cell r="I1194">
            <v>47103.6</v>
          </cell>
          <cell r="J1194">
            <v>21952.84</v>
          </cell>
          <cell r="K1194">
            <v>30139.7</v>
          </cell>
          <cell r="L1194">
            <v>0</v>
          </cell>
        </row>
        <row r="1195">
          <cell r="A1195">
            <v>5</v>
          </cell>
          <cell r="B1195">
            <v>0</v>
          </cell>
          <cell r="C1195">
            <v>393</v>
          </cell>
          <cell r="D1195" t="str">
            <v xml:space="preserve">  </v>
          </cell>
          <cell r="E1195" t="str">
            <v xml:space="preserve">    </v>
          </cell>
          <cell r="F1195" t="str">
            <v xml:space="preserve">   </v>
          </cell>
          <cell r="G1195">
            <v>50393</v>
          </cell>
          <cell r="H1195">
            <v>99196.4</v>
          </cell>
          <cell r="I1195">
            <v>47103.7</v>
          </cell>
          <cell r="J1195">
            <v>21952.91</v>
          </cell>
          <cell r="K1195">
            <v>30139.8</v>
          </cell>
          <cell r="L1195">
            <v>0</v>
          </cell>
        </row>
        <row r="1196">
          <cell r="A1196">
            <v>3</v>
          </cell>
          <cell r="B1196">
            <v>0</v>
          </cell>
          <cell r="C1196">
            <v>394</v>
          </cell>
          <cell r="D1196" t="str">
            <v xml:space="preserve">  </v>
          </cell>
          <cell r="E1196" t="str">
            <v xml:space="preserve">    </v>
          </cell>
          <cell r="F1196" t="str">
            <v xml:space="preserve">   </v>
          </cell>
          <cell r="G1196">
            <v>30394</v>
          </cell>
          <cell r="H1196">
            <v>2098004.46</v>
          </cell>
          <cell r="I1196">
            <v>1077637.33</v>
          </cell>
          <cell r="J1196">
            <v>672326.62</v>
          </cell>
          <cell r="K1196">
            <v>348040.51</v>
          </cell>
          <cell r="L1196">
            <v>0</v>
          </cell>
        </row>
        <row r="1197">
          <cell r="A1197">
            <v>4</v>
          </cell>
          <cell r="B1197">
            <v>0</v>
          </cell>
          <cell r="C1197">
            <v>394</v>
          </cell>
          <cell r="D1197" t="str">
            <v xml:space="preserve">  </v>
          </cell>
          <cell r="E1197" t="str">
            <v xml:space="preserve">    </v>
          </cell>
          <cell r="F1197" t="str">
            <v xml:space="preserve">   </v>
          </cell>
          <cell r="G1197">
            <v>40394</v>
          </cell>
          <cell r="H1197">
            <v>2038494.13</v>
          </cell>
          <cell r="I1197">
            <v>1039098.36</v>
          </cell>
          <cell r="J1197">
            <v>651985.36</v>
          </cell>
          <cell r="K1197">
            <v>347410.46</v>
          </cell>
          <cell r="L1197">
            <v>0</v>
          </cell>
        </row>
        <row r="1198">
          <cell r="A1198">
            <v>5</v>
          </cell>
          <cell r="B1198">
            <v>0</v>
          </cell>
          <cell r="C1198">
            <v>394</v>
          </cell>
          <cell r="D1198" t="str">
            <v xml:space="preserve">  </v>
          </cell>
          <cell r="E1198" t="str">
            <v xml:space="preserve">    </v>
          </cell>
          <cell r="F1198" t="str">
            <v xml:space="preserve">   </v>
          </cell>
          <cell r="G1198">
            <v>50394</v>
          </cell>
          <cell r="H1198">
            <v>2096578.74</v>
          </cell>
          <cell r="I1198">
            <v>1077637.32</v>
          </cell>
          <cell r="J1198">
            <v>670900.92000000004</v>
          </cell>
          <cell r="K1198">
            <v>348040.51</v>
          </cell>
          <cell r="L1198">
            <v>0</v>
          </cell>
        </row>
        <row r="1199">
          <cell r="A1199">
            <v>3</v>
          </cell>
          <cell r="B1199">
            <v>0</v>
          </cell>
          <cell r="C1199">
            <v>395</v>
          </cell>
          <cell r="D1199" t="str">
            <v xml:space="preserve">  </v>
          </cell>
          <cell r="E1199" t="str">
            <v xml:space="preserve">    </v>
          </cell>
          <cell r="F1199" t="str">
            <v xml:space="preserve">   </v>
          </cell>
          <cell r="G1199">
            <v>30395</v>
          </cell>
          <cell r="H1199">
            <v>2589485.34</v>
          </cell>
          <cell r="I1199">
            <v>2037094.26</v>
          </cell>
          <cell r="J1199">
            <v>256430.55</v>
          </cell>
          <cell r="K1199">
            <v>295960.53000000003</v>
          </cell>
          <cell r="L1199">
            <v>0</v>
          </cell>
        </row>
        <row r="1200">
          <cell r="A1200">
            <v>4</v>
          </cell>
          <cell r="B1200">
            <v>0</v>
          </cell>
          <cell r="C1200">
            <v>395</v>
          </cell>
          <cell r="D1200" t="str">
            <v xml:space="preserve">  </v>
          </cell>
          <cell r="E1200" t="str">
            <v xml:space="preserve">    </v>
          </cell>
          <cell r="F1200" t="str">
            <v xml:space="preserve">   </v>
          </cell>
          <cell r="G1200">
            <v>40395</v>
          </cell>
          <cell r="H1200">
            <v>2494914.63</v>
          </cell>
          <cell r="I1200">
            <v>1966034.76</v>
          </cell>
          <cell r="J1200">
            <v>237775.17</v>
          </cell>
          <cell r="K1200">
            <v>291104.74</v>
          </cell>
          <cell r="L1200">
            <v>0</v>
          </cell>
        </row>
        <row r="1201">
          <cell r="A1201">
            <v>5</v>
          </cell>
          <cell r="B1201">
            <v>0</v>
          </cell>
          <cell r="C1201">
            <v>395</v>
          </cell>
          <cell r="D1201" t="str">
            <v xml:space="preserve">  </v>
          </cell>
          <cell r="E1201" t="str">
            <v xml:space="preserve">    </v>
          </cell>
          <cell r="F1201" t="str">
            <v xml:space="preserve">   </v>
          </cell>
          <cell r="G1201">
            <v>50395</v>
          </cell>
          <cell r="H1201">
            <v>2589168.77</v>
          </cell>
          <cell r="I1201">
            <v>2036777.71</v>
          </cell>
          <cell r="J1201">
            <v>256430.55</v>
          </cell>
          <cell r="K1201">
            <v>295960.52</v>
          </cell>
          <cell r="L1201">
            <v>0</v>
          </cell>
        </row>
        <row r="1202">
          <cell r="A1202">
            <v>3</v>
          </cell>
          <cell r="B1202">
            <v>0</v>
          </cell>
          <cell r="C1202">
            <v>396</v>
          </cell>
          <cell r="D1202" t="str">
            <v xml:space="preserve">  </v>
          </cell>
          <cell r="E1202" t="str">
            <v xml:space="preserve">    </v>
          </cell>
          <cell r="F1202" t="str">
            <v xml:space="preserve">   </v>
          </cell>
          <cell r="G1202">
            <v>30396</v>
          </cell>
          <cell r="H1202">
            <v>15908444.41</v>
          </cell>
          <cell r="I1202">
            <v>5854918.8600000003</v>
          </cell>
          <cell r="J1202">
            <v>5997640</v>
          </cell>
          <cell r="K1202">
            <v>4055885.55</v>
          </cell>
          <cell r="L1202">
            <v>0</v>
          </cell>
        </row>
        <row r="1203">
          <cell r="A1203">
            <v>4</v>
          </cell>
          <cell r="B1203">
            <v>0</v>
          </cell>
          <cell r="C1203">
            <v>396</v>
          </cell>
          <cell r="D1203" t="str">
            <v xml:space="preserve">  </v>
          </cell>
          <cell r="E1203" t="str">
            <v xml:space="preserve">    </v>
          </cell>
          <cell r="F1203" t="str">
            <v xml:space="preserve">   </v>
          </cell>
          <cell r="G1203">
            <v>40396</v>
          </cell>
          <cell r="H1203">
            <v>15783058.77</v>
          </cell>
          <cell r="I1203">
            <v>5782142.0599999996</v>
          </cell>
          <cell r="J1203">
            <v>5945031.6600000001</v>
          </cell>
          <cell r="K1203">
            <v>4055885.21</v>
          </cell>
          <cell r="L1203">
            <v>0</v>
          </cell>
        </row>
        <row r="1204">
          <cell r="A1204">
            <v>5</v>
          </cell>
          <cell r="B1204">
            <v>0</v>
          </cell>
          <cell r="C1204">
            <v>396</v>
          </cell>
          <cell r="D1204" t="str">
            <v xml:space="preserve">  </v>
          </cell>
          <cell r="E1204" t="str">
            <v xml:space="preserve">    </v>
          </cell>
          <cell r="F1204" t="str">
            <v xml:space="preserve">   </v>
          </cell>
          <cell r="G1204">
            <v>50396</v>
          </cell>
          <cell r="H1204">
            <v>15908444.380000001</v>
          </cell>
          <cell r="I1204">
            <v>5854918.8600000003</v>
          </cell>
          <cell r="J1204">
            <v>5997640.0199999996</v>
          </cell>
          <cell r="K1204">
            <v>4055885.55</v>
          </cell>
          <cell r="L1204">
            <v>0</v>
          </cell>
        </row>
        <row r="1205">
          <cell r="A1205">
            <v>3</v>
          </cell>
          <cell r="B1205">
            <v>0</v>
          </cell>
          <cell r="C1205">
            <v>397</v>
          </cell>
          <cell r="D1205" t="str">
            <v xml:space="preserve">  </v>
          </cell>
          <cell r="E1205" t="str">
            <v xml:space="preserve">    </v>
          </cell>
          <cell r="F1205" t="str">
            <v xml:space="preserve">   </v>
          </cell>
          <cell r="G1205">
            <v>30397</v>
          </cell>
          <cell r="H1205">
            <v>13605253.67</v>
          </cell>
          <cell r="I1205">
            <v>10997624.189999999</v>
          </cell>
          <cell r="J1205">
            <v>1979078.1</v>
          </cell>
          <cell r="K1205">
            <v>628551.38</v>
          </cell>
          <cell r="L1205">
            <v>0</v>
          </cell>
        </row>
        <row r="1206">
          <cell r="A1206">
            <v>4</v>
          </cell>
          <cell r="B1206">
            <v>0</v>
          </cell>
          <cell r="C1206">
            <v>397</v>
          </cell>
          <cell r="D1206" t="str">
            <v xml:space="preserve">  </v>
          </cell>
          <cell r="E1206" t="str">
            <v xml:space="preserve">    </v>
          </cell>
          <cell r="F1206" t="str">
            <v xml:space="preserve">   </v>
          </cell>
          <cell r="G1206">
            <v>40397</v>
          </cell>
          <cell r="H1206">
            <v>13575693.289999999</v>
          </cell>
          <cell r="I1206">
            <v>10860677.23</v>
          </cell>
          <cell r="J1206">
            <v>2016373.89</v>
          </cell>
          <cell r="K1206">
            <v>698642.28</v>
          </cell>
          <cell r="L1206">
            <v>0</v>
          </cell>
        </row>
        <row r="1207">
          <cell r="A1207">
            <v>5</v>
          </cell>
          <cell r="B1207">
            <v>0</v>
          </cell>
          <cell r="C1207">
            <v>397</v>
          </cell>
          <cell r="D1207" t="str">
            <v xml:space="preserve">  </v>
          </cell>
          <cell r="E1207" t="str">
            <v xml:space="preserve">    </v>
          </cell>
          <cell r="F1207" t="str">
            <v xml:space="preserve">   </v>
          </cell>
          <cell r="G1207">
            <v>50397</v>
          </cell>
          <cell r="H1207">
            <v>13490602.35</v>
          </cell>
          <cell r="I1207">
            <v>10824142.59</v>
          </cell>
          <cell r="J1207">
            <v>1997942.09</v>
          </cell>
          <cell r="K1207">
            <v>668517.69999999995</v>
          </cell>
          <cell r="L1207">
            <v>0</v>
          </cell>
        </row>
        <row r="1208">
          <cell r="A1208">
            <v>3</v>
          </cell>
          <cell r="B1208">
            <v>0</v>
          </cell>
          <cell r="C1208">
            <v>398</v>
          </cell>
          <cell r="D1208" t="str">
            <v xml:space="preserve">  </v>
          </cell>
          <cell r="E1208" t="str">
            <v xml:space="preserve">    </v>
          </cell>
          <cell r="F1208" t="str">
            <v xml:space="preserve">   </v>
          </cell>
          <cell r="G1208">
            <v>30398</v>
          </cell>
          <cell r="H1208">
            <v>3554.39</v>
          </cell>
          <cell r="I1208">
            <v>1252.56</v>
          </cell>
          <cell r="J1208">
            <v>0</v>
          </cell>
          <cell r="K1208">
            <v>2301.83</v>
          </cell>
          <cell r="L1208">
            <v>0</v>
          </cell>
        </row>
        <row r="1209">
          <cell r="A1209">
            <v>4</v>
          </cell>
          <cell r="B1209">
            <v>0</v>
          </cell>
          <cell r="C1209">
            <v>398</v>
          </cell>
          <cell r="D1209" t="str">
            <v xml:space="preserve">  </v>
          </cell>
          <cell r="E1209" t="str">
            <v xml:space="preserve">    </v>
          </cell>
          <cell r="F1209" t="str">
            <v xml:space="preserve">   </v>
          </cell>
          <cell r="G1209">
            <v>40398</v>
          </cell>
          <cell r="H1209">
            <v>3554.06</v>
          </cell>
          <cell r="I1209">
            <v>1252.44</v>
          </cell>
          <cell r="J1209">
            <v>0.13</v>
          </cell>
          <cell r="K1209">
            <v>2301.73</v>
          </cell>
          <cell r="L1209">
            <v>0</v>
          </cell>
        </row>
        <row r="1210">
          <cell r="A1210">
            <v>5</v>
          </cell>
          <cell r="B1210">
            <v>0</v>
          </cell>
          <cell r="C1210">
            <v>398</v>
          </cell>
          <cell r="D1210" t="str">
            <v xml:space="preserve">  </v>
          </cell>
          <cell r="E1210" t="str">
            <v xml:space="preserve">    </v>
          </cell>
          <cell r="F1210" t="str">
            <v xml:space="preserve">   </v>
          </cell>
          <cell r="G1210">
            <v>50398</v>
          </cell>
          <cell r="H1210">
            <v>3554.36</v>
          </cell>
          <cell r="I1210">
            <v>1252.55</v>
          </cell>
          <cell r="J1210">
            <v>0</v>
          </cell>
          <cell r="K1210">
            <v>2301.83</v>
          </cell>
          <cell r="L1210">
            <v>0</v>
          </cell>
        </row>
        <row r="1211">
          <cell r="A1211">
            <v>3</v>
          </cell>
          <cell r="B1211">
            <v>1</v>
          </cell>
          <cell r="C1211">
            <v>350</v>
          </cell>
          <cell r="D1211" t="str">
            <v xml:space="preserve">  </v>
          </cell>
          <cell r="E1211" t="str">
            <v xml:space="preserve">    </v>
          </cell>
          <cell r="F1211" t="str">
            <v xml:space="preserve">   </v>
          </cell>
          <cell r="G1211">
            <v>31350</v>
          </cell>
          <cell r="H1211">
            <v>391798.6</v>
          </cell>
          <cell r="I1211">
            <v>391798.6</v>
          </cell>
          <cell r="J1211">
            <v>0</v>
          </cell>
          <cell r="K1211">
            <v>0</v>
          </cell>
          <cell r="L1211">
            <v>0</v>
          </cell>
        </row>
        <row r="1212">
          <cell r="A1212">
            <v>4</v>
          </cell>
          <cell r="B1212">
            <v>1</v>
          </cell>
          <cell r="C1212">
            <v>350</v>
          </cell>
          <cell r="D1212" t="str">
            <v xml:space="preserve">  </v>
          </cell>
          <cell r="E1212" t="str">
            <v xml:space="preserve">    </v>
          </cell>
          <cell r="F1212" t="str">
            <v xml:space="preserve">   </v>
          </cell>
          <cell r="G1212">
            <v>41350</v>
          </cell>
          <cell r="H1212">
            <v>391798.56</v>
          </cell>
          <cell r="I1212">
            <v>391798.56</v>
          </cell>
          <cell r="J1212">
            <v>0</v>
          </cell>
          <cell r="K1212">
            <v>0</v>
          </cell>
          <cell r="L1212">
            <v>0</v>
          </cell>
        </row>
        <row r="1213">
          <cell r="A1213">
            <v>5</v>
          </cell>
          <cell r="B1213">
            <v>1</v>
          </cell>
          <cell r="C1213">
            <v>350</v>
          </cell>
          <cell r="D1213" t="str">
            <v xml:space="preserve">  </v>
          </cell>
          <cell r="E1213" t="str">
            <v xml:space="preserve">    </v>
          </cell>
          <cell r="F1213" t="str">
            <v xml:space="preserve">   </v>
          </cell>
          <cell r="G1213">
            <v>51350</v>
          </cell>
          <cell r="H1213">
            <v>391798.58</v>
          </cell>
          <cell r="I1213">
            <v>391798.58</v>
          </cell>
          <cell r="J1213">
            <v>0</v>
          </cell>
          <cell r="K1213">
            <v>0</v>
          </cell>
          <cell r="L1213">
            <v>0</v>
          </cell>
        </row>
        <row r="1214">
          <cell r="A1214">
            <v>3</v>
          </cell>
          <cell r="B1214">
            <v>1</v>
          </cell>
          <cell r="C1214">
            <v>351</v>
          </cell>
          <cell r="D1214" t="str">
            <v xml:space="preserve">  </v>
          </cell>
          <cell r="E1214" t="str">
            <v xml:space="preserve">    </v>
          </cell>
          <cell r="F1214" t="str">
            <v xml:space="preserve">   </v>
          </cell>
          <cell r="G1214">
            <v>31351</v>
          </cell>
          <cell r="H1214">
            <v>1069958.3999999999</v>
          </cell>
          <cell r="I1214">
            <v>1069958.3999999999</v>
          </cell>
          <cell r="J1214">
            <v>0</v>
          </cell>
          <cell r="K1214">
            <v>0</v>
          </cell>
          <cell r="L1214">
            <v>0</v>
          </cell>
        </row>
        <row r="1215">
          <cell r="A1215">
            <v>4</v>
          </cell>
          <cell r="B1215">
            <v>1</v>
          </cell>
          <cell r="C1215">
            <v>351</v>
          </cell>
          <cell r="D1215" t="str">
            <v xml:space="preserve">  </v>
          </cell>
          <cell r="E1215" t="str">
            <v xml:space="preserve">    </v>
          </cell>
          <cell r="F1215" t="str">
            <v xml:space="preserve">   </v>
          </cell>
          <cell r="G1215">
            <v>41351</v>
          </cell>
          <cell r="H1215">
            <v>1069957.99</v>
          </cell>
          <cell r="I1215">
            <v>1069957.99</v>
          </cell>
          <cell r="J1215">
            <v>0</v>
          </cell>
          <cell r="K1215">
            <v>0</v>
          </cell>
          <cell r="L1215">
            <v>0</v>
          </cell>
        </row>
        <row r="1216">
          <cell r="A1216">
            <v>5</v>
          </cell>
          <cell r="B1216">
            <v>1</v>
          </cell>
          <cell r="C1216">
            <v>351</v>
          </cell>
          <cell r="D1216" t="str">
            <v xml:space="preserve">  </v>
          </cell>
          <cell r="E1216" t="str">
            <v xml:space="preserve">    </v>
          </cell>
          <cell r="F1216" t="str">
            <v xml:space="preserve">   </v>
          </cell>
          <cell r="G1216">
            <v>51351</v>
          </cell>
          <cell r="H1216">
            <v>1069958.3600000001</v>
          </cell>
          <cell r="I1216">
            <v>1069958.3600000001</v>
          </cell>
          <cell r="J1216">
            <v>0</v>
          </cell>
          <cell r="K1216">
            <v>0</v>
          </cell>
          <cell r="L1216">
            <v>0</v>
          </cell>
        </row>
        <row r="1217">
          <cell r="A1217">
            <v>3</v>
          </cell>
          <cell r="B1217">
            <v>1</v>
          </cell>
          <cell r="C1217">
            <v>352</v>
          </cell>
          <cell r="D1217" t="str">
            <v xml:space="preserve">  </v>
          </cell>
          <cell r="E1217" t="str">
            <v xml:space="preserve">    </v>
          </cell>
          <cell r="F1217" t="str">
            <v xml:space="preserve">   </v>
          </cell>
          <cell r="G1217">
            <v>31352</v>
          </cell>
          <cell r="H1217">
            <v>12259759.6</v>
          </cell>
          <cell r="I1217">
            <v>12259759.6</v>
          </cell>
          <cell r="J1217">
            <v>0</v>
          </cell>
          <cell r="K1217">
            <v>0</v>
          </cell>
          <cell r="L1217">
            <v>0</v>
          </cell>
        </row>
        <row r="1218">
          <cell r="A1218">
            <v>4</v>
          </cell>
          <cell r="B1218">
            <v>1</v>
          </cell>
          <cell r="C1218">
            <v>352</v>
          </cell>
          <cell r="D1218" t="str">
            <v xml:space="preserve">  </v>
          </cell>
          <cell r="E1218" t="str">
            <v xml:space="preserve">    </v>
          </cell>
          <cell r="F1218" t="str">
            <v xml:space="preserve">   </v>
          </cell>
          <cell r="G1218">
            <v>41352</v>
          </cell>
          <cell r="H1218">
            <v>12238600.75</v>
          </cell>
          <cell r="I1218">
            <v>12238600.75</v>
          </cell>
          <cell r="J1218">
            <v>0</v>
          </cell>
          <cell r="K1218">
            <v>0</v>
          </cell>
          <cell r="L1218">
            <v>0</v>
          </cell>
        </row>
        <row r="1219">
          <cell r="A1219">
            <v>5</v>
          </cell>
          <cell r="B1219">
            <v>1</v>
          </cell>
          <cell r="C1219">
            <v>352</v>
          </cell>
          <cell r="D1219" t="str">
            <v xml:space="preserve">  </v>
          </cell>
          <cell r="E1219" t="str">
            <v xml:space="preserve">    </v>
          </cell>
          <cell r="F1219" t="str">
            <v xml:space="preserve">   </v>
          </cell>
          <cell r="G1219">
            <v>51352</v>
          </cell>
          <cell r="H1219">
            <v>12259759.560000001</v>
          </cell>
          <cell r="I1219">
            <v>12259759.560000001</v>
          </cell>
          <cell r="J1219">
            <v>0</v>
          </cell>
          <cell r="K1219">
            <v>0</v>
          </cell>
          <cell r="L1219">
            <v>0</v>
          </cell>
        </row>
        <row r="1220">
          <cell r="A1220">
            <v>3</v>
          </cell>
          <cell r="B1220">
            <v>1</v>
          </cell>
          <cell r="C1220">
            <v>353</v>
          </cell>
          <cell r="D1220" t="str">
            <v xml:space="preserve">  </v>
          </cell>
          <cell r="E1220" t="str">
            <v xml:space="preserve">    </v>
          </cell>
          <cell r="F1220" t="str">
            <v xml:space="preserve">   </v>
          </cell>
          <cell r="G1220">
            <v>31353</v>
          </cell>
          <cell r="H1220">
            <v>799012.4</v>
          </cell>
          <cell r="I1220">
            <v>799012.4</v>
          </cell>
          <cell r="J1220">
            <v>0</v>
          </cell>
          <cell r="K1220">
            <v>0</v>
          </cell>
          <cell r="L1220">
            <v>0</v>
          </cell>
        </row>
        <row r="1221">
          <cell r="A1221">
            <v>4</v>
          </cell>
          <cell r="B1221">
            <v>1</v>
          </cell>
          <cell r="C1221">
            <v>353</v>
          </cell>
          <cell r="D1221" t="str">
            <v xml:space="preserve">  </v>
          </cell>
          <cell r="E1221" t="str">
            <v xml:space="preserve">    </v>
          </cell>
          <cell r="F1221" t="str">
            <v xml:space="preserve">   </v>
          </cell>
          <cell r="G1221">
            <v>41353</v>
          </cell>
          <cell r="H1221">
            <v>799012.32</v>
          </cell>
          <cell r="I1221">
            <v>799012.32</v>
          </cell>
          <cell r="J1221">
            <v>0</v>
          </cell>
          <cell r="K1221">
            <v>0</v>
          </cell>
          <cell r="L1221">
            <v>0</v>
          </cell>
        </row>
        <row r="1222">
          <cell r="A1222">
            <v>5</v>
          </cell>
          <cell r="B1222">
            <v>1</v>
          </cell>
          <cell r="C1222">
            <v>353</v>
          </cell>
          <cell r="D1222" t="str">
            <v xml:space="preserve">  </v>
          </cell>
          <cell r="E1222" t="str">
            <v xml:space="preserve">    </v>
          </cell>
          <cell r="F1222" t="str">
            <v xml:space="preserve">   </v>
          </cell>
          <cell r="G1222">
            <v>51353</v>
          </cell>
          <cell r="H1222">
            <v>799012.4</v>
          </cell>
          <cell r="I1222">
            <v>799012.4</v>
          </cell>
          <cell r="J1222">
            <v>0</v>
          </cell>
          <cell r="K1222">
            <v>0</v>
          </cell>
          <cell r="L1222">
            <v>0</v>
          </cell>
        </row>
        <row r="1223">
          <cell r="A1223">
            <v>3</v>
          </cell>
          <cell r="B1223">
            <v>1</v>
          </cell>
          <cell r="C1223">
            <v>354</v>
          </cell>
          <cell r="D1223" t="str">
            <v xml:space="preserve">  </v>
          </cell>
          <cell r="E1223" t="str">
            <v xml:space="preserve">    </v>
          </cell>
          <cell r="F1223" t="str">
            <v xml:space="preserve">   </v>
          </cell>
          <cell r="G1223">
            <v>31354</v>
          </cell>
          <cell r="H1223">
            <v>1509000.15</v>
          </cell>
          <cell r="I1223">
            <v>1509000.15</v>
          </cell>
          <cell r="J1223">
            <v>0</v>
          </cell>
          <cell r="K1223">
            <v>0</v>
          </cell>
          <cell r="L1223">
            <v>0</v>
          </cell>
        </row>
        <row r="1224">
          <cell r="A1224">
            <v>4</v>
          </cell>
          <cell r="B1224">
            <v>1</v>
          </cell>
          <cell r="C1224">
            <v>354</v>
          </cell>
          <cell r="D1224" t="str">
            <v xml:space="preserve">  </v>
          </cell>
          <cell r="E1224" t="str">
            <v xml:space="preserve">    </v>
          </cell>
          <cell r="F1224" t="str">
            <v xml:space="preserve">   </v>
          </cell>
          <cell r="G1224">
            <v>41354</v>
          </cell>
          <cell r="H1224">
            <v>1498026.62</v>
          </cell>
          <cell r="I1224">
            <v>1498026.62</v>
          </cell>
          <cell r="J1224">
            <v>0</v>
          </cell>
          <cell r="K1224">
            <v>0</v>
          </cell>
          <cell r="L1224">
            <v>0</v>
          </cell>
        </row>
        <row r="1225">
          <cell r="A1225">
            <v>5</v>
          </cell>
          <cell r="B1225">
            <v>1</v>
          </cell>
          <cell r="C1225">
            <v>354</v>
          </cell>
          <cell r="D1225" t="str">
            <v xml:space="preserve">  </v>
          </cell>
          <cell r="E1225" t="str">
            <v xml:space="preserve">    </v>
          </cell>
          <cell r="F1225" t="str">
            <v xml:space="preserve">   </v>
          </cell>
          <cell r="G1225">
            <v>51354</v>
          </cell>
          <cell r="H1225">
            <v>1509000.14</v>
          </cell>
          <cell r="I1225">
            <v>1509000.14</v>
          </cell>
          <cell r="J1225">
            <v>0</v>
          </cell>
          <cell r="K1225">
            <v>0</v>
          </cell>
          <cell r="L1225">
            <v>0</v>
          </cell>
        </row>
        <row r="1226">
          <cell r="A1226">
            <v>3</v>
          </cell>
          <cell r="B1226">
            <v>1</v>
          </cell>
          <cell r="C1226">
            <v>355</v>
          </cell>
          <cell r="D1226" t="str">
            <v xml:space="preserve">  </v>
          </cell>
          <cell r="E1226" t="str">
            <v xml:space="preserve">    </v>
          </cell>
          <cell r="F1226" t="str">
            <v xml:space="preserve">   </v>
          </cell>
          <cell r="G1226">
            <v>31355</v>
          </cell>
          <cell r="H1226">
            <v>940961.3</v>
          </cell>
          <cell r="I1226">
            <v>940961.3</v>
          </cell>
          <cell r="J1226">
            <v>0</v>
          </cell>
          <cell r="K1226">
            <v>0</v>
          </cell>
          <cell r="L1226">
            <v>0</v>
          </cell>
        </row>
        <row r="1227">
          <cell r="A1227">
            <v>4</v>
          </cell>
          <cell r="B1227">
            <v>1</v>
          </cell>
          <cell r="C1227">
            <v>355</v>
          </cell>
          <cell r="D1227" t="str">
            <v xml:space="preserve">  </v>
          </cell>
          <cell r="E1227" t="str">
            <v xml:space="preserve">    </v>
          </cell>
          <cell r="F1227" t="str">
            <v xml:space="preserve">   </v>
          </cell>
          <cell r="G1227">
            <v>41355</v>
          </cell>
          <cell r="H1227">
            <v>940961.28000000003</v>
          </cell>
          <cell r="I1227">
            <v>940961.28000000003</v>
          </cell>
          <cell r="J1227">
            <v>0</v>
          </cell>
          <cell r="K1227">
            <v>0</v>
          </cell>
          <cell r="L1227">
            <v>0</v>
          </cell>
        </row>
        <row r="1228">
          <cell r="A1228">
            <v>5</v>
          </cell>
          <cell r="B1228">
            <v>1</v>
          </cell>
          <cell r="C1228">
            <v>355</v>
          </cell>
          <cell r="D1228" t="str">
            <v xml:space="preserve">  </v>
          </cell>
          <cell r="E1228" t="str">
            <v xml:space="preserve">    </v>
          </cell>
          <cell r="F1228" t="str">
            <v xml:space="preserve">   </v>
          </cell>
          <cell r="G1228">
            <v>51355</v>
          </cell>
          <cell r="H1228">
            <v>940961.3</v>
          </cell>
          <cell r="I1228">
            <v>940961.3</v>
          </cell>
          <cell r="J1228">
            <v>0</v>
          </cell>
          <cell r="K1228">
            <v>0</v>
          </cell>
          <cell r="L1228">
            <v>0</v>
          </cell>
        </row>
        <row r="1229">
          <cell r="A1229">
            <v>3</v>
          </cell>
          <cell r="B1229">
            <v>1</v>
          </cell>
          <cell r="C1229">
            <v>356</v>
          </cell>
          <cell r="D1229" t="str">
            <v xml:space="preserve">  </v>
          </cell>
          <cell r="E1229" t="str">
            <v xml:space="preserve">    </v>
          </cell>
          <cell r="F1229" t="str">
            <v xml:space="preserve">   </v>
          </cell>
          <cell r="G1229">
            <v>31356</v>
          </cell>
          <cell r="H1229">
            <v>458570.06</v>
          </cell>
          <cell r="I1229">
            <v>458570.06</v>
          </cell>
          <cell r="J1229">
            <v>0</v>
          </cell>
          <cell r="K1229">
            <v>0</v>
          </cell>
          <cell r="L1229">
            <v>0</v>
          </cell>
        </row>
        <row r="1230">
          <cell r="A1230">
            <v>4</v>
          </cell>
          <cell r="B1230">
            <v>1</v>
          </cell>
          <cell r="C1230">
            <v>356</v>
          </cell>
          <cell r="D1230" t="str">
            <v xml:space="preserve">  </v>
          </cell>
          <cell r="E1230" t="str">
            <v xml:space="preserve">    </v>
          </cell>
          <cell r="F1230" t="str">
            <v xml:space="preserve">   </v>
          </cell>
          <cell r="G1230">
            <v>41356</v>
          </cell>
          <cell r="H1230">
            <v>458570.03</v>
          </cell>
          <cell r="I1230">
            <v>458570.03</v>
          </cell>
          <cell r="J1230">
            <v>0</v>
          </cell>
          <cell r="K1230">
            <v>0</v>
          </cell>
          <cell r="L1230">
            <v>0</v>
          </cell>
        </row>
        <row r="1231">
          <cell r="A1231">
            <v>5</v>
          </cell>
          <cell r="B1231">
            <v>1</v>
          </cell>
          <cell r="C1231">
            <v>356</v>
          </cell>
          <cell r="D1231" t="str">
            <v xml:space="preserve">  </v>
          </cell>
          <cell r="E1231" t="str">
            <v xml:space="preserve">    </v>
          </cell>
          <cell r="F1231" t="str">
            <v xml:space="preserve">   </v>
          </cell>
          <cell r="G1231">
            <v>51356</v>
          </cell>
          <cell r="H1231">
            <v>458570.06</v>
          </cell>
          <cell r="I1231">
            <v>458570.06</v>
          </cell>
          <cell r="J1231">
            <v>0</v>
          </cell>
          <cell r="K1231">
            <v>0</v>
          </cell>
          <cell r="L1231">
            <v>0</v>
          </cell>
        </row>
        <row r="1232">
          <cell r="A1232">
            <v>3</v>
          </cell>
          <cell r="B1232">
            <v>1</v>
          </cell>
          <cell r="C1232">
            <v>357</v>
          </cell>
          <cell r="D1232" t="str">
            <v xml:space="preserve">  </v>
          </cell>
          <cell r="E1232" t="str">
            <v xml:space="preserve">    </v>
          </cell>
          <cell r="F1232" t="str">
            <v xml:space="preserve">   </v>
          </cell>
          <cell r="G1232">
            <v>31357</v>
          </cell>
          <cell r="H1232">
            <v>1556989.95</v>
          </cell>
          <cell r="I1232">
            <v>1556989.95</v>
          </cell>
          <cell r="J1232">
            <v>0</v>
          </cell>
          <cell r="K1232">
            <v>0</v>
          </cell>
          <cell r="L1232">
            <v>0</v>
          </cell>
        </row>
        <row r="1233">
          <cell r="A1233">
            <v>4</v>
          </cell>
          <cell r="B1233">
            <v>1</v>
          </cell>
          <cell r="C1233">
            <v>357</v>
          </cell>
          <cell r="D1233" t="str">
            <v xml:space="preserve">  </v>
          </cell>
          <cell r="E1233" t="str">
            <v xml:space="preserve">    </v>
          </cell>
          <cell r="F1233" t="str">
            <v xml:space="preserve">   </v>
          </cell>
          <cell r="G1233">
            <v>41357</v>
          </cell>
          <cell r="H1233">
            <v>1552867.71</v>
          </cell>
          <cell r="I1233">
            <v>1552867.71</v>
          </cell>
          <cell r="J1233">
            <v>0</v>
          </cell>
          <cell r="K1233">
            <v>0</v>
          </cell>
          <cell r="L1233">
            <v>0</v>
          </cell>
        </row>
        <row r="1234">
          <cell r="A1234">
            <v>5</v>
          </cell>
          <cell r="B1234">
            <v>1</v>
          </cell>
          <cell r="C1234">
            <v>357</v>
          </cell>
          <cell r="D1234" t="str">
            <v xml:space="preserve">  </v>
          </cell>
          <cell r="E1234" t="str">
            <v xml:space="preserve">    </v>
          </cell>
          <cell r="F1234" t="str">
            <v xml:space="preserve">   </v>
          </cell>
          <cell r="G1234">
            <v>51357</v>
          </cell>
          <cell r="H1234">
            <v>1556989.94</v>
          </cell>
          <cell r="I1234">
            <v>1556989.94</v>
          </cell>
          <cell r="J1234">
            <v>0</v>
          </cell>
          <cell r="K1234">
            <v>0</v>
          </cell>
          <cell r="L1234">
            <v>0</v>
          </cell>
        </row>
        <row r="1235">
          <cell r="A1235">
            <v>3</v>
          </cell>
          <cell r="B1235">
            <v>1</v>
          </cell>
          <cell r="C1235">
            <v>374</v>
          </cell>
          <cell r="D1235" t="str">
            <v xml:space="preserve">  </v>
          </cell>
          <cell r="E1235" t="str">
            <v xml:space="preserve">    </v>
          </cell>
          <cell r="F1235" t="str">
            <v xml:space="preserve">   </v>
          </cell>
          <cell r="G1235">
            <v>31374</v>
          </cell>
          <cell r="H1235">
            <v>89676.28</v>
          </cell>
          <cell r="I1235">
            <v>0</v>
          </cell>
          <cell r="J1235">
            <v>59812.27</v>
          </cell>
          <cell r="K1235">
            <v>29864.01</v>
          </cell>
          <cell r="L1235">
            <v>0</v>
          </cell>
        </row>
        <row r="1236">
          <cell r="A1236">
            <v>4</v>
          </cell>
          <cell r="B1236">
            <v>1</v>
          </cell>
          <cell r="C1236">
            <v>374</v>
          </cell>
          <cell r="D1236" t="str">
            <v xml:space="preserve">  </v>
          </cell>
          <cell r="E1236" t="str">
            <v xml:space="preserve">    </v>
          </cell>
          <cell r="F1236" t="str">
            <v xml:space="preserve">   </v>
          </cell>
          <cell r="G1236">
            <v>41374</v>
          </cell>
          <cell r="H1236">
            <v>89738.49</v>
          </cell>
          <cell r="I1236">
            <v>0</v>
          </cell>
          <cell r="J1236">
            <v>59874.57</v>
          </cell>
          <cell r="K1236">
            <v>29863.919999999998</v>
          </cell>
          <cell r="L1236">
            <v>0</v>
          </cell>
        </row>
        <row r="1237">
          <cell r="A1237">
            <v>5</v>
          </cell>
          <cell r="B1237">
            <v>1</v>
          </cell>
          <cell r="C1237">
            <v>374</v>
          </cell>
          <cell r="D1237" t="str">
            <v xml:space="preserve">  </v>
          </cell>
          <cell r="E1237" t="str">
            <v xml:space="preserve">    </v>
          </cell>
          <cell r="F1237" t="str">
            <v xml:space="preserve">   </v>
          </cell>
          <cell r="G1237">
            <v>51374</v>
          </cell>
          <cell r="H1237">
            <v>89676.26</v>
          </cell>
          <cell r="I1237">
            <v>0</v>
          </cell>
          <cell r="J1237">
            <v>59812.26</v>
          </cell>
          <cell r="K1237">
            <v>29864</v>
          </cell>
          <cell r="L1237">
            <v>0</v>
          </cell>
        </row>
        <row r="1238">
          <cell r="A1238">
            <v>3</v>
          </cell>
          <cell r="B1238">
            <v>1</v>
          </cell>
          <cell r="C1238">
            <v>375</v>
          </cell>
          <cell r="D1238" t="str">
            <v xml:space="preserve">  </v>
          </cell>
          <cell r="E1238" t="str">
            <v xml:space="preserve">    </v>
          </cell>
          <cell r="F1238" t="str">
            <v xml:space="preserve">   </v>
          </cell>
          <cell r="G1238">
            <v>31375</v>
          </cell>
          <cell r="H1238">
            <v>321476.56</v>
          </cell>
          <cell r="I1238">
            <v>21450.12</v>
          </cell>
          <cell r="J1238">
            <v>210392.82</v>
          </cell>
          <cell r="K1238">
            <v>89633.62</v>
          </cell>
          <cell r="L1238">
            <v>0</v>
          </cell>
        </row>
        <row r="1239">
          <cell r="A1239">
            <v>4</v>
          </cell>
          <cell r="B1239">
            <v>1</v>
          </cell>
          <cell r="C1239">
            <v>375</v>
          </cell>
          <cell r="D1239" t="str">
            <v xml:space="preserve">  </v>
          </cell>
          <cell r="E1239" t="str">
            <v xml:space="preserve">    </v>
          </cell>
          <cell r="F1239" t="str">
            <v xml:space="preserve">   </v>
          </cell>
          <cell r="G1239">
            <v>41375</v>
          </cell>
          <cell r="H1239">
            <v>310461.21999999997</v>
          </cell>
          <cell r="I1239">
            <v>21450.11</v>
          </cell>
          <cell r="J1239">
            <v>202286.18</v>
          </cell>
          <cell r="K1239">
            <v>86724.93</v>
          </cell>
          <cell r="L1239">
            <v>0</v>
          </cell>
        </row>
        <row r="1240">
          <cell r="A1240">
            <v>5</v>
          </cell>
          <cell r="B1240">
            <v>1</v>
          </cell>
          <cell r="C1240">
            <v>375</v>
          </cell>
          <cell r="D1240" t="str">
            <v xml:space="preserve">  </v>
          </cell>
          <cell r="E1240" t="str">
            <v xml:space="preserve">    </v>
          </cell>
          <cell r="F1240" t="str">
            <v xml:space="preserve">   </v>
          </cell>
          <cell r="G1240">
            <v>51375</v>
          </cell>
          <cell r="H1240">
            <v>320480.53000000003</v>
          </cell>
          <cell r="I1240">
            <v>21450.12</v>
          </cell>
          <cell r="J1240">
            <v>209396.79</v>
          </cell>
          <cell r="K1240">
            <v>89633.62</v>
          </cell>
          <cell r="L1240">
            <v>0</v>
          </cell>
        </row>
        <row r="1241">
          <cell r="A1241">
            <v>3</v>
          </cell>
          <cell r="B1241">
            <v>1</v>
          </cell>
          <cell r="C1241">
            <v>376</v>
          </cell>
          <cell r="D1241" t="str">
            <v xml:space="preserve">  </v>
          </cell>
          <cell r="E1241" t="str">
            <v xml:space="preserve">    </v>
          </cell>
          <cell r="F1241" t="str">
            <v xml:space="preserve">   </v>
          </cell>
          <cell r="G1241">
            <v>31376</v>
          </cell>
          <cell r="H1241">
            <v>114801002</v>
          </cell>
          <cell r="I1241">
            <v>2541478.79</v>
          </cell>
          <cell r="J1241">
            <v>71679289.25</v>
          </cell>
          <cell r="K1241">
            <v>40580233.960000001</v>
          </cell>
          <cell r="L1241">
            <v>0</v>
          </cell>
        </row>
        <row r="1242">
          <cell r="A1242">
            <v>4</v>
          </cell>
          <cell r="B1242">
            <v>1</v>
          </cell>
          <cell r="C1242">
            <v>376</v>
          </cell>
          <cell r="D1242" t="str">
            <v xml:space="preserve">  </v>
          </cell>
          <cell r="E1242" t="str">
            <v xml:space="preserve">    </v>
          </cell>
          <cell r="F1242" t="str">
            <v xml:space="preserve">   </v>
          </cell>
          <cell r="G1242">
            <v>41376</v>
          </cell>
          <cell r="H1242">
            <v>111221251.42</v>
          </cell>
          <cell r="I1242">
            <v>2513727.33</v>
          </cell>
          <cell r="J1242">
            <v>69459328.969999999</v>
          </cell>
          <cell r="K1242">
            <v>39248195.130000003</v>
          </cell>
          <cell r="L1242">
            <v>0</v>
          </cell>
        </row>
        <row r="1243">
          <cell r="A1243">
            <v>5</v>
          </cell>
          <cell r="B1243">
            <v>1</v>
          </cell>
          <cell r="C1243">
            <v>376</v>
          </cell>
          <cell r="D1243" t="str">
            <v xml:space="preserve">  </v>
          </cell>
          <cell r="E1243" t="str">
            <v xml:space="preserve">    </v>
          </cell>
          <cell r="F1243" t="str">
            <v xml:space="preserve">   </v>
          </cell>
          <cell r="G1243">
            <v>51376</v>
          </cell>
          <cell r="H1243">
            <v>114501299.98</v>
          </cell>
          <cell r="I1243">
            <v>2526999.7799999998</v>
          </cell>
          <cell r="J1243">
            <v>71536348.599999994</v>
          </cell>
          <cell r="K1243">
            <v>40437951.600000001</v>
          </cell>
          <cell r="L1243">
            <v>0</v>
          </cell>
        </row>
        <row r="1244">
          <cell r="A1244">
            <v>3</v>
          </cell>
          <cell r="B1244">
            <v>1</v>
          </cell>
          <cell r="C1244">
            <v>378</v>
          </cell>
          <cell r="D1244" t="str">
            <v xml:space="preserve">  </v>
          </cell>
          <cell r="E1244" t="str">
            <v xml:space="preserve">    </v>
          </cell>
          <cell r="F1244" t="str">
            <v xml:space="preserve">   </v>
          </cell>
          <cell r="G1244">
            <v>31378</v>
          </cell>
          <cell r="H1244">
            <v>2020091.32</v>
          </cell>
          <cell r="I1244">
            <v>30703.37</v>
          </cell>
          <cell r="J1244">
            <v>1133890.72</v>
          </cell>
          <cell r="K1244">
            <v>855497.23</v>
          </cell>
          <cell r="L1244">
            <v>0</v>
          </cell>
        </row>
        <row r="1245">
          <cell r="A1245">
            <v>4</v>
          </cell>
          <cell r="B1245">
            <v>1</v>
          </cell>
          <cell r="C1245">
            <v>378</v>
          </cell>
          <cell r="D1245" t="str">
            <v xml:space="preserve">  </v>
          </cell>
          <cell r="E1245" t="str">
            <v xml:space="preserve">    </v>
          </cell>
          <cell r="F1245" t="str">
            <v xml:space="preserve">   </v>
          </cell>
          <cell r="G1245">
            <v>41378</v>
          </cell>
          <cell r="H1245">
            <v>1915604.52</v>
          </cell>
          <cell r="I1245">
            <v>30703.31</v>
          </cell>
          <cell r="J1245">
            <v>1042491.2</v>
          </cell>
          <cell r="K1245">
            <v>842410.01</v>
          </cell>
          <cell r="L1245">
            <v>0</v>
          </cell>
        </row>
        <row r="1246">
          <cell r="A1246">
            <v>5</v>
          </cell>
          <cell r="B1246">
            <v>1</v>
          </cell>
          <cell r="C1246">
            <v>378</v>
          </cell>
          <cell r="D1246" t="str">
            <v xml:space="preserve">  </v>
          </cell>
          <cell r="E1246" t="str">
            <v xml:space="preserve">    </v>
          </cell>
          <cell r="F1246" t="str">
            <v xml:space="preserve">   </v>
          </cell>
          <cell r="G1246">
            <v>51378</v>
          </cell>
          <cell r="H1246">
            <v>2013687.55</v>
          </cell>
          <cell r="I1246">
            <v>30703.360000000001</v>
          </cell>
          <cell r="J1246">
            <v>1130499.97</v>
          </cell>
          <cell r="K1246">
            <v>852484.22</v>
          </cell>
          <cell r="L1246">
            <v>0</v>
          </cell>
        </row>
        <row r="1247">
          <cell r="A1247">
            <v>3</v>
          </cell>
          <cell r="B1247">
            <v>1</v>
          </cell>
          <cell r="C1247">
            <v>379</v>
          </cell>
          <cell r="D1247" t="str">
            <v xml:space="preserve">  </v>
          </cell>
          <cell r="E1247" t="str">
            <v xml:space="preserve">    </v>
          </cell>
          <cell r="F1247" t="str">
            <v xml:space="preserve">   </v>
          </cell>
          <cell r="G1247">
            <v>31379</v>
          </cell>
          <cell r="H1247">
            <v>922453.29</v>
          </cell>
          <cell r="I1247">
            <v>38661.839999999997</v>
          </cell>
          <cell r="J1247">
            <v>399108.38</v>
          </cell>
          <cell r="K1247">
            <v>484683.07</v>
          </cell>
          <cell r="L1247">
            <v>0</v>
          </cell>
        </row>
        <row r="1248">
          <cell r="A1248">
            <v>4</v>
          </cell>
          <cell r="B1248">
            <v>1</v>
          </cell>
          <cell r="C1248">
            <v>379</v>
          </cell>
          <cell r="D1248" t="str">
            <v xml:space="preserve">  </v>
          </cell>
          <cell r="E1248" t="str">
            <v xml:space="preserve">    </v>
          </cell>
          <cell r="F1248" t="str">
            <v xml:space="preserve">   </v>
          </cell>
          <cell r="G1248">
            <v>41379</v>
          </cell>
          <cell r="H1248">
            <v>914152.16</v>
          </cell>
          <cell r="I1248">
            <v>38661.839999999997</v>
          </cell>
          <cell r="J1248">
            <v>401311.19</v>
          </cell>
          <cell r="K1248">
            <v>474179.13</v>
          </cell>
          <cell r="L1248">
            <v>0</v>
          </cell>
        </row>
        <row r="1249">
          <cell r="A1249">
            <v>5</v>
          </cell>
          <cell r="B1249">
            <v>1</v>
          </cell>
          <cell r="C1249">
            <v>379</v>
          </cell>
          <cell r="D1249" t="str">
            <v xml:space="preserve">  </v>
          </cell>
          <cell r="E1249" t="str">
            <v xml:space="preserve">    </v>
          </cell>
          <cell r="F1249" t="str">
            <v xml:space="preserve">   </v>
          </cell>
          <cell r="G1249">
            <v>51379</v>
          </cell>
          <cell r="H1249">
            <v>922453.28</v>
          </cell>
          <cell r="I1249">
            <v>38661.839999999997</v>
          </cell>
          <cell r="J1249">
            <v>399108.38</v>
          </cell>
          <cell r="K1249">
            <v>484683.06</v>
          </cell>
          <cell r="L1249">
            <v>0</v>
          </cell>
        </row>
        <row r="1250">
          <cell r="A1250">
            <v>3</v>
          </cell>
          <cell r="B1250">
            <v>1</v>
          </cell>
          <cell r="C1250">
            <v>380</v>
          </cell>
          <cell r="D1250" t="str">
            <v xml:space="preserve">  </v>
          </cell>
          <cell r="E1250" t="str">
            <v xml:space="preserve">    </v>
          </cell>
          <cell r="F1250" t="str">
            <v xml:space="preserve">   </v>
          </cell>
          <cell r="G1250">
            <v>31380</v>
          </cell>
          <cell r="H1250">
            <v>86758387.359999999</v>
          </cell>
          <cell r="I1250">
            <v>76.03</v>
          </cell>
          <cell r="J1250">
            <v>60557381.170000002</v>
          </cell>
          <cell r="K1250">
            <v>26200930.16</v>
          </cell>
          <cell r="L1250">
            <v>0</v>
          </cell>
        </row>
        <row r="1251">
          <cell r="A1251">
            <v>4</v>
          </cell>
          <cell r="B1251">
            <v>1</v>
          </cell>
          <cell r="C1251">
            <v>380</v>
          </cell>
          <cell r="D1251" t="str">
            <v xml:space="preserve">  </v>
          </cell>
          <cell r="E1251" t="str">
            <v xml:space="preserve">    </v>
          </cell>
          <cell r="F1251" t="str">
            <v xml:space="preserve">   </v>
          </cell>
          <cell r="G1251">
            <v>41380</v>
          </cell>
          <cell r="H1251">
            <v>84093125.230000004</v>
          </cell>
          <cell r="I1251">
            <v>305.27999999999997</v>
          </cell>
          <cell r="J1251">
            <v>59147945.439999998</v>
          </cell>
          <cell r="K1251">
            <v>24944874.52</v>
          </cell>
          <cell r="L1251">
            <v>0</v>
          </cell>
        </row>
        <row r="1252">
          <cell r="A1252">
            <v>5</v>
          </cell>
          <cell r="B1252">
            <v>1</v>
          </cell>
          <cell r="C1252">
            <v>380</v>
          </cell>
          <cell r="D1252" t="str">
            <v xml:space="preserve">  </v>
          </cell>
          <cell r="E1252" t="str">
            <v xml:space="preserve">    </v>
          </cell>
          <cell r="F1252" t="str">
            <v xml:space="preserve">   </v>
          </cell>
          <cell r="G1252">
            <v>51380</v>
          </cell>
          <cell r="H1252">
            <v>86555870.930000007</v>
          </cell>
          <cell r="I1252">
            <v>76.02</v>
          </cell>
          <cell r="J1252">
            <v>60605336.789999999</v>
          </cell>
          <cell r="K1252">
            <v>25950458.129999999</v>
          </cell>
          <cell r="L1252">
            <v>0</v>
          </cell>
        </row>
        <row r="1253">
          <cell r="A1253">
            <v>3</v>
          </cell>
          <cell r="B1253">
            <v>1</v>
          </cell>
          <cell r="C1253">
            <v>381</v>
          </cell>
          <cell r="D1253" t="str">
            <v xml:space="preserve">  </v>
          </cell>
          <cell r="E1253" t="str">
            <v xml:space="preserve">    </v>
          </cell>
          <cell r="F1253" t="str">
            <v xml:space="preserve">   </v>
          </cell>
          <cell r="G1253">
            <v>31381</v>
          </cell>
          <cell r="H1253">
            <v>17061953.260000002</v>
          </cell>
          <cell r="I1253">
            <v>745326.28</v>
          </cell>
          <cell r="J1253">
            <v>12367265.220000001</v>
          </cell>
          <cell r="K1253">
            <v>3949361.76</v>
          </cell>
          <cell r="L1253">
            <v>0</v>
          </cell>
        </row>
        <row r="1254">
          <cell r="A1254">
            <v>4</v>
          </cell>
          <cell r="B1254">
            <v>1</v>
          </cell>
          <cell r="C1254">
            <v>381</v>
          </cell>
          <cell r="D1254" t="str">
            <v xml:space="preserve">  </v>
          </cell>
          <cell r="E1254" t="str">
            <v xml:space="preserve">    </v>
          </cell>
          <cell r="F1254" t="str">
            <v xml:space="preserve">   </v>
          </cell>
          <cell r="G1254">
            <v>41381</v>
          </cell>
          <cell r="H1254">
            <v>16396256.43</v>
          </cell>
          <cell r="I1254">
            <v>567008.49</v>
          </cell>
          <cell r="J1254">
            <v>11989047.810000001</v>
          </cell>
          <cell r="K1254">
            <v>3840200.13</v>
          </cell>
          <cell r="L1254">
            <v>0</v>
          </cell>
        </row>
        <row r="1255">
          <cell r="A1255">
            <v>5</v>
          </cell>
          <cell r="B1255">
            <v>1</v>
          </cell>
          <cell r="C1255">
            <v>381</v>
          </cell>
          <cell r="D1255" t="str">
            <v xml:space="preserve">  </v>
          </cell>
          <cell r="E1255" t="str">
            <v xml:space="preserve">    </v>
          </cell>
          <cell r="F1255" t="str">
            <v xml:space="preserve">   </v>
          </cell>
          <cell r="G1255">
            <v>51381</v>
          </cell>
          <cell r="H1255">
            <v>17024666.969999999</v>
          </cell>
          <cell r="I1255">
            <v>735841.64</v>
          </cell>
          <cell r="J1255">
            <v>12350244.439999999</v>
          </cell>
          <cell r="K1255">
            <v>3938580.89</v>
          </cell>
          <cell r="L1255">
            <v>0</v>
          </cell>
        </row>
        <row r="1256">
          <cell r="A1256">
            <v>3</v>
          </cell>
          <cell r="B1256">
            <v>1</v>
          </cell>
          <cell r="C1256">
            <v>382</v>
          </cell>
          <cell r="D1256" t="str">
            <v xml:space="preserve">  </v>
          </cell>
          <cell r="E1256" t="str">
            <v xml:space="preserve">    </v>
          </cell>
          <cell r="F1256" t="str">
            <v xml:space="preserve">   </v>
          </cell>
          <cell r="G1256">
            <v>31382</v>
          </cell>
          <cell r="H1256">
            <v>4386838.3</v>
          </cell>
          <cell r="I1256">
            <v>0</v>
          </cell>
          <cell r="J1256">
            <v>3054497.92</v>
          </cell>
          <cell r="K1256">
            <v>1332340.3799999999</v>
          </cell>
          <cell r="L1256">
            <v>0</v>
          </cell>
        </row>
        <row r="1257">
          <cell r="A1257">
            <v>4</v>
          </cell>
          <cell r="B1257">
            <v>1</v>
          </cell>
          <cell r="C1257">
            <v>382</v>
          </cell>
          <cell r="D1257" t="str">
            <v xml:space="preserve">  </v>
          </cell>
          <cell r="E1257" t="str">
            <v xml:space="preserve">    </v>
          </cell>
          <cell r="F1257" t="str">
            <v xml:space="preserve">   </v>
          </cell>
          <cell r="G1257">
            <v>41382</v>
          </cell>
          <cell r="H1257">
            <v>4372486.03</v>
          </cell>
          <cell r="I1257">
            <v>0</v>
          </cell>
          <cell r="J1257">
            <v>3045914.88</v>
          </cell>
          <cell r="K1257">
            <v>1326571.1499999999</v>
          </cell>
          <cell r="L1257">
            <v>0</v>
          </cell>
        </row>
        <row r="1258">
          <cell r="A1258">
            <v>5</v>
          </cell>
          <cell r="B1258">
            <v>1</v>
          </cell>
          <cell r="C1258">
            <v>382</v>
          </cell>
          <cell r="D1258" t="str">
            <v xml:space="preserve">  </v>
          </cell>
          <cell r="E1258" t="str">
            <v xml:space="preserve">    </v>
          </cell>
          <cell r="F1258" t="str">
            <v xml:space="preserve">   </v>
          </cell>
          <cell r="G1258">
            <v>51382</v>
          </cell>
          <cell r="H1258">
            <v>4384335.63</v>
          </cell>
          <cell r="I1258">
            <v>0</v>
          </cell>
          <cell r="J1258">
            <v>3052644.55</v>
          </cell>
          <cell r="K1258">
            <v>1331691.08</v>
          </cell>
          <cell r="L1258">
            <v>0</v>
          </cell>
        </row>
        <row r="1259">
          <cell r="A1259">
            <v>3</v>
          </cell>
          <cell r="B1259">
            <v>1</v>
          </cell>
          <cell r="C1259">
            <v>383</v>
          </cell>
          <cell r="D1259" t="str">
            <v xml:space="preserve">  </v>
          </cell>
          <cell r="E1259" t="str">
            <v xml:space="preserve">    </v>
          </cell>
          <cell r="F1259" t="str">
            <v xml:space="preserve">   </v>
          </cell>
          <cell r="G1259">
            <v>31383</v>
          </cell>
          <cell r="H1259">
            <v>2014423.47</v>
          </cell>
          <cell r="I1259">
            <v>4896.71</v>
          </cell>
          <cell r="J1259">
            <v>1611962.33</v>
          </cell>
          <cell r="K1259">
            <v>397564.43</v>
          </cell>
          <cell r="L1259">
            <v>0</v>
          </cell>
        </row>
        <row r="1260">
          <cell r="A1260">
            <v>4</v>
          </cell>
          <cell r="B1260">
            <v>1</v>
          </cell>
          <cell r="C1260">
            <v>383</v>
          </cell>
          <cell r="D1260" t="str">
            <v xml:space="preserve">  </v>
          </cell>
          <cell r="E1260" t="str">
            <v xml:space="preserve">    </v>
          </cell>
          <cell r="F1260" t="str">
            <v xml:space="preserve">   </v>
          </cell>
          <cell r="G1260">
            <v>41383</v>
          </cell>
          <cell r="H1260">
            <v>2013699.95</v>
          </cell>
          <cell r="I1260">
            <v>4173.76</v>
          </cell>
          <cell r="J1260">
            <v>1611961.89</v>
          </cell>
          <cell r="K1260">
            <v>397564.3</v>
          </cell>
          <cell r="L1260">
            <v>0</v>
          </cell>
        </row>
        <row r="1261">
          <cell r="A1261">
            <v>5</v>
          </cell>
          <cell r="B1261">
            <v>1</v>
          </cell>
          <cell r="C1261">
            <v>383</v>
          </cell>
          <cell r="D1261" t="str">
            <v xml:space="preserve">  </v>
          </cell>
          <cell r="E1261" t="str">
            <v xml:space="preserve">    </v>
          </cell>
          <cell r="F1261" t="str">
            <v xml:space="preserve">   </v>
          </cell>
          <cell r="G1261">
            <v>51383</v>
          </cell>
          <cell r="H1261">
            <v>2014423.42</v>
          </cell>
          <cell r="I1261">
            <v>4896.7</v>
          </cell>
          <cell r="J1261">
            <v>1611962.3</v>
          </cell>
          <cell r="K1261">
            <v>397564.42</v>
          </cell>
          <cell r="L1261">
            <v>0</v>
          </cell>
        </row>
        <row r="1262">
          <cell r="A1262">
            <v>3</v>
          </cell>
          <cell r="B1262">
            <v>1</v>
          </cell>
          <cell r="C1262">
            <v>384</v>
          </cell>
          <cell r="D1262" t="str">
            <v xml:space="preserve">  </v>
          </cell>
          <cell r="E1262" t="str">
            <v xml:space="preserve">    </v>
          </cell>
          <cell r="F1262" t="str">
            <v xml:space="preserve">   </v>
          </cell>
          <cell r="G1262">
            <v>31384</v>
          </cell>
          <cell r="H1262">
            <v>411500.68</v>
          </cell>
          <cell r="I1262">
            <v>0</v>
          </cell>
          <cell r="J1262">
            <v>293436.76</v>
          </cell>
          <cell r="K1262">
            <v>118063.92</v>
          </cell>
          <cell r="L1262">
            <v>0</v>
          </cell>
        </row>
        <row r="1263">
          <cell r="A1263">
            <v>4</v>
          </cell>
          <cell r="B1263">
            <v>1</v>
          </cell>
          <cell r="C1263">
            <v>384</v>
          </cell>
          <cell r="D1263" t="str">
            <v xml:space="preserve">  </v>
          </cell>
          <cell r="E1263" t="str">
            <v xml:space="preserve">    </v>
          </cell>
          <cell r="F1263" t="str">
            <v xml:space="preserve">   </v>
          </cell>
          <cell r="G1263">
            <v>41384</v>
          </cell>
          <cell r="H1263">
            <v>407049.35</v>
          </cell>
          <cell r="I1263">
            <v>0</v>
          </cell>
          <cell r="J1263">
            <v>290266.28000000003</v>
          </cell>
          <cell r="K1263">
            <v>116783.07</v>
          </cell>
          <cell r="L1263">
            <v>0</v>
          </cell>
        </row>
        <row r="1264">
          <cell r="A1264">
            <v>5</v>
          </cell>
          <cell r="B1264">
            <v>1</v>
          </cell>
          <cell r="C1264">
            <v>384</v>
          </cell>
          <cell r="D1264" t="str">
            <v xml:space="preserve">  </v>
          </cell>
          <cell r="E1264" t="str">
            <v xml:space="preserve">    </v>
          </cell>
          <cell r="F1264" t="str">
            <v xml:space="preserve">   </v>
          </cell>
          <cell r="G1264">
            <v>51384</v>
          </cell>
          <cell r="H1264">
            <v>410458.65</v>
          </cell>
          <cell r="I1264">
            <v>0</v>
          </cell>
          <cell r="J1264">
            <v>292922.76</v>
          </cell>
          <cell r="K1264">
            <v>117535.89</v>
          </cell>
          <cell r="L1264">
            <v>0</v>
          </cell>
        </row>
        <row r="1265">
          <cell r="A1265">
            <v>3</v>
          </cell>
          <cell r="B1265">
            <v>1</v>
          </cell>
          <cell r="C1265">
            <v>385</v>
          </cell>
          <cell r="D1265" t="str">
            <v xml:space="preserve">  </v>
          </cell>
          <cell r="E1265" t="str">
            <v xml:space="preserve">    </v>
          </cell>
          <cell r="F1265" t="str">
            <v xml:space="preserve">   </v>
          </cell>
          <cell r="G1265">
            <v>31385</v>
          </cell>
          <cell r="H1265">
            <v>1106779.05</v>
          </cell>
          <cell r="I1265">
            <v>0</v>
          </cell>
          <cell r="J1265">
            <v>855494.85</v>
          </cell>
          <cell r="K1265">
            <v>251284.2</v>
          </cell>
          <cell r="L1265">
            <v>0</v>
          </cell>
        </row>
        <row r="1266">
          <cell r="A1266">
            <v>4</v>
          </cell>
          <cell r="B1266">
            <v>1</v>
          </cell>
          <cell r="C1266">
            <v>385</v>
          </cell>
          <cell r="D1266" t="str">
            <v xml:space="preserve">  </v>
          </cell>
          <cell r="E1266" t="str">
            <v xml:space="preserve">    </v>
          </cell>
          <cell r="F1266" t="str">
            <v xml:space="preserve">   </v>
          </cell>
          <cell r="G1266">
            <v>41385</v>
          </cell>
          <cell r="H1266">
            <v>1057165.4099999999</v>
          </cell>
          <cell r="I1266">
            <v>0</v>
          </cell>
          <cell r="J1266">
            <v>839453.19</v>
          </cell>
          <cell r="K1266">
            <v>217712.22</v>
          </cell>
          <cell r="L1266">
            <v>0</v>
          </cell>
        </row>
        <row r="1267">
          <cell r="A1267">
            <v>5</v>
          </cell>
          <cell r="B1267">
            <v>1</v>
          </cell>
          <cell r="C1267">
            <v>385</v>
          </cell>
          <cell r="D1267" t="str">
            <v xml:space="preserve">  </v>
          </cell>
          <cell r="E1267" t="str">
            <v xml:space="preserve">    </v>
          </cell>
          <cell r="F1267" t="str">
            <v xml:space="preserve">   </v>
          </cell>
          <cell r="G1267">
            <v>51385</v>
          </cell>
          <cell r="H1267">
            <v>1096949.1200000001</v>
          </cell>
          <cell r="I1267">
            <v>0</v>
          </cell>
          <cell r="J1267">
            <v>852145.66</v>
          </cell>
          <cell r="K1267">
            <v>244803.46</v>
          </cell>
          <cell r="L1267">
            <v>0</v>
          </cell>
        </row>
        <row r="1268">
          <cell r="A1268">
            <v>3</v>
          </cell>
          <cell r="B1268">
            <v>1</v>
          </cell>
          <cell r="C1268">
            <v>387</v>
          </cell>
          <cell r="D1268" t="str">
            <v xml:space="preserve">  </v>
          </cell>
          <cell r="E1268" t="str">
            <v xml:space="preserve">    </v>
          </cell>
          <cell r="F1268" t="str">
            <v xml:space="preserve">   </v>
          </cell>
          <cell r="G1268">
            <v>31387</v>
          </cell>
          <cell r="H1268">
            <v>-22.03</v>
          </cell>
          <cell r="I1268">
            <v>0</v>
          </cell>
          <cell r="J1268">
            <v>0</v>
          </cell>
          <cell r="K1268">
            <v>-22.03</v>
          </cell>
          <cell r="L1268">
            <v>0</v>
          </cell>
        </row>
        <row r="1269">
          <cell r="A1269">
            <v>4</v>
          </cell>
          <cell r="B1269">
            <v>1</v>
          </cell>
          <cell r="C1269">
            <v>387</v>
          </cell>
          <cell r="D1269" t="str">
            <v xml:space="preserve">  </v>
          </cell>
          <cell r="E1269" t="str">
            <v xml:space="preserve">    </v>
          </cell>
          <cell r="F1269" t="str">
            <v xml:space="preserve">   </v>
          </cell>
          <cell r="G1269">
            <v>41387</v>
          </cell>
          <cell r="H1269">
            <v>427.94</v>
          </cell>
          <cell r="I1269">
            <v>0</v>
          </cell>
          <cell r="J1269">
            <v>289.26</v>
          </cell>
          <cell r="K1269">
            <v>138.68</v>
          </cell>
          <cell r="L1269">
            <v>0</v>
          </cell>
        </row>
        <row r="1270">
          <cell r="A1270">
            <v>5</v>
          </cell>
          <cell r="B1270">
            <v>1</v>
          </cell>
          <cell r="C1270">
            <v>387</v>
          </cell>
          <cell r="D1270" t="str">
            <v xml:space="preserve">  </v>
          </cell>
          <cell r="E1270" t="str">
            <v xml:space="preserve">    </v>
          </cell>
          <cell r="F1270" t="str">
            <v xml:space="preserve">   </v>
          </cell>
          <cell r="G1270">
            <v>51387</v>
          </cell>
          <cell r="H1270">
            <v>-22</v>
          </cell>
          <cell r="I1270">
            <v>0</v>
          </cell>
          <cell r="J1270">
            <v>0</v>
          </cell>
          <cell r="K1270">
            <v>-22.02</v>
          </cell>
          <cell r="L1270">
            <v>0</v>
          </cell>
        </row>
        <row r="1271">
          <cell r="A1271">
            <v>3</v>
          </cell>
          <cell r="B1271">
            <v>1</v>
          </cell>
          <cell r="C1271">
            <v>390</v>
          </cell>
          <cell r="D1271" t="str">
            <v xml:space="preserve">  </v>
          </cell>
          <cell r="E1271" t="str">
            <v xml:space="preserve">    </v>
          </cell>
          <cell r="F1271" t="str">
            <v xml:space="preserve">   </v>
          </cell>
          <cell r="G1271">
            <v>31390</v>
          </cell>
          <cell r="H1271">
            <v>152910.93</v>
          </cell>
          <cell r="I1271">
            <v>140754.14000000001</v>
          </cell>
          <cell r="J1271">
            <v>0</v>
          </cell>
          <cell r="K1271">
            <v>12156.79</v>
          </cell>
          <cell r="L1271">
            <v>0</v>
          </cell>
        </row>
        <row r="1272">
          <cell r="A1272">
            <v>4</v>
          </cell>
          <cell r="B1272">
            <v>1</v>
          </cell>
          <cell r="C1272">
            <v>390</v>
          </cell>
          <cell r="D1272" t="str">
            <v xml:space="preserve">  </v>
          </cell>
          <cell r="E1272" t="str">
            <v xml:space="preserve">    </v>
          </cell>
          <cell r="F1272" t="str">
            <v xml:space="preserve">   </v>
          </cell>
          <cell r="G1272">
            <v>41390</v>
          </cell>
          <cell r="H1272">
            <v>152910.73000000001</v>
          </cell>
          <cell r="I1272">
            <v>140754.01999999999</v>
          </cell>
          <cell r="J1272">
            <v>0</v>
          </cell>
          <cell r="K1272">
            <v>12156.72</v>
          </cell>
          <cell r="L1272">
            <v>0</v>
          </cell>
        </row>
        <row r="1273">
          <cell r="A1273">
            <v>5</v>
          </cell>
          <cell r="B1273">
            <v>1</v>
          </cell>
          <cell r="C1273">
            <v>390</v>
          </cell>
          <cell r="D1273" t="str">
            <v xml:space="preserve">  </v>
          </cell>
          <cell r="E1273" t="str">
            <v xml:space="preserve">    </v>
          </cell>
          <cell r="F1273" t="str">
            <v xml:space="preserve">   </v>
          </cell>
          <cell r="G1273">
            <v>51390</v>
          </cell>
          <cell r="H1273">
            <v>152910.93</v>
          </cell>
          <cell r="I1273">
            <v>140754.14000000001</v>
          </cell>
          <cell r="J1273">
            <v>0</v>
          </cell>
          <cell r="K1273">
            <v>12156.79</v>
          </cell>
          <cell r="L1273">
            <v>0</v>
          </cell>
        </row>
        <row r="1274">
          <cell r="A1274">
            <v>3</v>
          </cell>
          <cell r="B1274">
            <v>1</v>
          </cell>
          <cell r="C1274">
            <v>392</v>
          </cell>
          <cell r="D1274" t="str">
            <v xml:space="preserve">  </v>
          </cell>
          <cell r="E1274" t="str">
            <v xml:space="preserve">    </v>
          </cell>
          <cell r="F1274" t="str">
            <v xml:space="preserve">   </v>
          </cell>
          <cell r="G1274">
            <v>31392</v>
          </cell>
          <cell r="H1274">
            <v>1973766.88</v>
          </cell>
          <cell r="I1274">
            <v>355973.02</v>
          </cell>
          <cell r="J1274">
            <v>1244142.1399999999</v>
          </cell>
          <cell r="K1274">
            <v>373651.72</v>
          </cell>
          <cell r="L1274">
            <v>0</v>
          </cell>
        </row>
        <row r="1275">
          <cell r="A1275">
            <v>4</v>
          </cell>
          <cell r="B1275">
            <v>1</v>
          </cell>
          <cell r="C1275">
            <v>392</v>
          </cell>
          <cell r="D1275" t="str">
            <v xml:space="preserve">  </v>
          </cell>
          <cell r="E1275" t="str">
            <v xml:space="preserve">    </v>
          </cell>
          <cell r="F1275" t="str">
            <v xml:space="preserve">   </v>
          </cell>
          <cell r="G1275">
            <v>41392</v>
          </cell>
          <cell r="H1275">
            <v>1951009.77</v>
          </cell>
          <cell r="I1275">
            <v>335166.34999999998</v>
          </cell>
          <cell r="J1275">
            <v>1244142.1200000001</v>
          </cell>
          <cell r="K1275">
            <v>371701.35</v>
          </cell>
          <cell r="L1275">
            <v>0</v>
          </cell>
        </row>
        <row r="1276">
          <cell r="A1276">
            <v>5</v>
          </cell>
          <cell r="B1276">
            <v>1</v>
          </cell>
          <cell r="C1276">
            <v>392</v>
          </cell>
          <cell r="D1276" t="str">
            <v xml:space="preserve">  </v>
          </cell>
          <cell r="E1276" t="str">
            <v xml:space="preserve">    </v>
          </cell>
          <cell r="F1276" t="str">
            <v xml:space="preserve">   </v>
          </cell>
          <cell r="G1276">
            <v>51392</v>
          </cell>
          <cell r="H1276">
            <v>1972931.63</v>
          </cell>
          <cell r="I1276">
            <v>355137.79</v>
          </cell>
          <cell r="J1276">
            <v>1244142.1399999999</v>
          </cell>
          <cell r="K1276">
            <v>373651.72</v>
          </cell>
          <cell r="L1276">
            <v>0</v>
          </cell>
        </row>
        <row r="1277">
          <cell r="A1277">
            <v>3</v>
          </cell>
          <cell r="B1277">
            <v>1</v>
          </cell>
          <cell r="C1277">
            <v>393</v>
          </cell>
          <cell r="D1277" t="str">
            <v xml:space="preserve">  </v>
          </cell>
          <cell r="E1277" t="str">
            <v xml:space="preserve">    </v>
          </cell>
          <cell r="F1277" t="str">
            <v xml:space="preserve">   </v>
          </cell>
          <cell r="G1277">
            <v>31393</v>
          </cell>
          <cell r="H1277">
            <v>23687.64</v>
          </cell>
          <cell r="I1277">
            <v>0</v>
          </cell>
          <cell r="J1277">
            <v>23687.64</v>
          </cell>
          <cell r="K1277">
            <v>0</v>
          </cell>
          <cell r="L1277">
            <v>0</v>
          </cell>
        </row>
        <row r="1278">
          <cell r="A1278">
            <v>4</v>
          </cell>
          <cell r="B1278">
            <v>1</v>
          </cell>
          <cell r="C1278">
            <v>393</v>
          </cell>
          <cell r="D1278" t="str">
            <v xml:space="preserve">  </v>
          </cell>
          <cell r="E1278" t="str">
            <v xml:space="preserve">    </v>
          </cell>
          <cell r="F1278" t="str">
            <v xml:space="preserve">   </v>
          </cell>
          <cell r="G1278">
            <v>41393</v>
          </cell>
          <cell r="H1278">
            <v>23687.63</v>
          </cell>
          <cell r="I1278">
            <v>0</v>
          </cell>
          <cell r="J1278">
            <v>23687.63</v>
          </cell>
          <cell r="K1278">
            <v>0</v>
          </cell>
          <cell r="L1278">
            <v>0</v>
          </cell>
        </row>
        <row r="1279">
          <cell r="A1279">
            <v>5</v>
          </cell>
          <cell r="B1279">
            <v>1</v>
          </cell>
          <cell r="C1279">
            <v>393</v>
          </cell>
          <cell r="D1279" t="str">
            <v xml:space="preserve">  </v>
          </cell>
          <cell r="E1279" t="str">
            <v xml:space="preserve">    </v>
          </cell>
          <cell r="F1279" t="str">
            <v xml:space="preserve">   </v>
          </cell>
          <cell r="G1279">
            <v>51393</v>
          </cell>
          <cell r="H1279">
            <v>23687.64</v>
          </cell>
          <cell r="I1279">
            <v>0</v>
          </cell>
          <cell r="J1279">
            <v>23687.64</v>
          </cell>
          <cell r="K1279">
            <v>0</v>
          </cell>
          <cell r="L1279">
            <v>0</v>
          </cell>
        </row>
        <row r="1280">
          <cell r="A1280">
            <v>3</v>
          </cell>
          <cell r="B1280">
            <v>1</v>
          </cell>
          <cell r="C1280">
            <v>394</v>
          </cell>
          <cell r="D1280" t="str">
            <v xml:space="preserve">  </v>
          </cell>
          <cell r="E1280" t="str">
            <v xml:space="preserve">    </v>
          </cell>
          <cell r="F1280" t="str">
            <v xml:space="preserve">   </v>
          </cell>
          <cell r="G1280">
            <v>31394</v>
          </cell>
          <cell r="H1280">
            <v>890735.08</v>
          </cell>
          <cell r="I1280">
            <v>160318.79999999999</v>
          </cell>
          <cell r="J1280">
            <v>523816.56</v>
          </cell>
          <cell r="K1280">
            <v>206599.72</v>
          </cell>
          <cell r="L1280">
            <v>0</v>
          </cell>
        </row>
        <row r="1281">
          <cell r="A1281">
            <v>4</v>
          </cell>
          <cell r="B1281">
            <v>1</v>
          </cell>
          <cell r="C1281">
            <v>394</v>
          </cell>
          <cell r="D1281" t="str">
            <v xml:space="preserve">  </v>
          </cell>
          <cell r="E1281" t="str">
            <v xml:space="preserve">    </v>
          </cell>
          <cell r="F1281" t="str">
            <v xml:space="preserve">   </v>
          </cell>
          <cell r="G1281">
            <v>41394</v>
          </cell>
          <cell r="H1281">
            <v>864008.99</v>
          </cell>
          <cell r="I1281">
            <v>154015.21</v>
          </cell>
          <cell r="J1281">
            <v>510914.08</v>
          </cell>
          <cell r="K1281">
            <v>199079.77</v>
          </cell>
          <cell r="L1281">
            <v>0</v>
          </cell>
        </row>
        <row r="1282">
          <cell r="A1282">
            <v>5</v>
          </cell>
          <cell r="B1282">
            <v>1</v>
          </cell>
          <cell r="C1282">
            <v>394</v>
          </cell>
          <cell r="D1282" t="str">
            <v xml:space="preserve">  </v>
          </cell>
          <cell r="E1282" t="str">
            <v xml:space="preserve">    </v>
          </cell>
          <cell r="F1282" t="str">
            <v xml:space="preserve">   </v>
          </cell>
          <cell r="G1282">
            <v>51394</v>
          </cell>
          <cell r="H1282">
            <v>890735.07</v>
          </cell>
          <cell r="I1282">
            <v>160318.79999999999</v>
          </cell>
          <cell r="J1282">
            <v>523816.55</v>
          </cell>
          <cell r="K1282">
            <v>206599.72</v>
          </cell>
          <cell r="L1282">
            <v>0</v>
          </cell>
        </row>
        <row r="1283">
          <cell r="A1283">
            <v>3</v>
          </cell>
          <cell r="B1283">
            <v>1</v>
          </cell>
          <cell r="C1283">
            <v>395</v>
          </cell>
          <cell r="D1283" t="str">
            <v xml:space="preserve">  </v>
          </cell>
          <cell r="E1283" t="str">
            <v xml:space="preserve">    </v>
          </cell>
          <cell r="F1283" t="str">
            <v xml:space="preserve">   </v>
          </cell>
          <cell r="G1283">
            <v>31395</v>
          </cell>
          <cell r="H1283">
            <v>435110.63</v>
          </cell>
          <cell r="I1283">
            <v>242938.42</v>
          </cell>
          <cell r="J1283">
            <v>143809.10999999999</v>
          </cell>
          <cell r="K1283">
            <v>48363.1</v>
          </cell>
          <cell r="L1283">
            <v>0</v>
          </cell>
        </row>
        <row r="1284">
          <cell r="A1284">
            <v>4</v>
          </cell>
          <cell r="B1284">
            <v>1</v>
          </cell>
          <cell r="C1284">
            <v>395</v>
          </cell>
          <cell r="D1284" t="str">
            <v xml:space="preserve">  </v>
          </cell>
          <cell r="E1284" t="str">
            <v xml:space="preserve">    </v>
          </cell>
          <cell r="F1284" t="str">
            <v xml:space="preserve">   </v>
          </cell>
          <cell r="G1284">
            <v>41395</v>
          </cell>
          <cell r="H1284">
            <v>428551.05</v>
          </cell>
          <cell r="I1284">
            <v>241721.12</v>
          </cell>
          <cell r="J1284">
            <v>139442.56</v>
          </cell>
          <cell r="K1284">
            <v>47387.39</v>
          </cell>
          <cell r="L1284">
            <v>0</v>
          </cell>
        </row>
        <row r="1285">
          <cell r="A1285">
            <v>5</v>
          </cell>
          <cell r="B1285">
            <v>1</v>
          </cell>
          <cell r="C1285">
            <v>395</v>
          </cell>
          <cell r="D1285" t="str">
            <v xml:space="preserve">  </v>
          </cell>
          <cell r="E1285" t="str">
            <v xml:space="preserve">    </v>
          </cell>
          <cell r="F1285" t="str">
            <v xml:space="preserve">   </v>
          </cell>
          <cell r="G1285">
            <v>51395</v>
          </cell>
          <cell r="H1285">
            <v>435110.61</v>
          </cell>
          <cell r="I1285">
            <v>242938.41</v>
          </cell>
          <cell r="J1285">
            <v>143809.10999999999</v>
          </cell>
          <cell r="K1285">
            <v>48363.1</v>
          </cell>
          <cell r="L1285">
            <v>0</v>
          </cell>
        </row>
        <row r="1286">
          <cell r="A1286">
            <v>3</v>
          </cell>
          <cell r="B1286">
            <v>1</v>
          </cell>
          <cell r="C1286">
            <v>396</v>
          </cell>
          <cell r="D1286" t="str">
            <v xml:space="preserve">  </v>
          </cell>
          <cell r="E1286" t="str">
            <v xml:space="preserve">    </v>
          </cell>
          <cell r="F1286" t="str">
            <v xml:space="preserve">   </v>
          </cell>
          <cell r="G1286">
            <v>31396</v>
          </cell>
          <cell r="H1286">
            <v>2056287.53</v>
          </cell>
          <cell r="I1286">
            <v>381633.09</v>
          </cell>
          <cell r="J1286">
            <v>1270600.27</v>
          </cell>
          <cell r="K1286">
            <v>404054.17</v>
          </cell>
          <cell r="L1286">
            <v>0</v>
          </cell>
        </row>
        <row r="1287">
          <cell r="A1287">
            <v>4</v>
          </cell>
          <cell r="B1287">
            <v>1</v>
          </cell>
          <cell r="C1287">
            <v>396</v>
          </cell>
          <cell r="D1287" t="str">
            <v xml:space="preserve">  </v>
          </cell>
          <cell r="E1287" t="str">
            <v xml:space="preserve">    </v>
          </cell>
          <cell r="F1287" t="str">
            <v xml:space="preserve">   </v>
          </cell>
          <cell r="G1287">
            <v>41396</v>
          </cell>
          <cell r="H1287">
            <v>2056287.22</v>
          </cell>
          <cell r="I1287">
            <v>381633</v>
          </cell>
          <cell r="J1287">
            <v>1270600.21</v>
          </cell>
          <cell r="K1287">
            <v>404054.04</v>
          </cell>
          <cell r="L1287">
            <v>0</v>
          </cell>
        </row>
        <row r="1288">
          <cell r="A1288">
            <v>5</v>
          </cell>
          <cell r="B1288">
            <v>1</v>
          </cell>
          <cell r="C1288">
            <v>396</v>
          </cell>
          <cell r="D1288" t="str">
            <v xml:space="preserve">  </v>
          </cell>
          <cell r="E1288" t="str">
            <v xml:space="preserve">    </v>
          </cell>
          <cell r="F1288" t="str">
            <v xml:space="preserve">   </v>
          </cell>
          <cell r="G1288">
            <v>51396</v>
          </cell>
          <cell r="H1288">
            <v>2056287.51</v>
          </cell>
          <cell r="I1288">
            <v>381633.08</v>
          </cell>
          <cell r="J1288">
            <v>1270600.27</v>
          </cell>
          <cell r="K1288">
            <v>404054.16</v>
          </cell>
          <cell r="L1288">
            <v>0</v>
          </cell>
        </row>
        <row r="1289">
          <cell r="A1289">
            <v>3</v>
          </cell>
          <cell r="B1289">
            <v>1</v>
          </cell>
          <cell r="C1289">
            <v>397</v>
          </cell>
          <cell r="D1289" t="str">
            <v xml:space="preserve">  </v>
          </cell>
          <cell r="E1289" t="str">
            <v xml:space="preserve">    </v>
          </cell>
          <cell r="F1289" t="str">
            <v xml:space="preserve">   </v>
          </cell>
          <cell r="G1289">
            <v>31397</v>
          </cell>
          <cell r="H1289">
            <v>549507.91</v>
          </cell>
          <cell r="I1289">
            <v>2918.77</v>
          </cell>
          <cell r="J1289">
            <v>279240.43</v>
          </cell>
          <cell r="K1289">
            <v>267348.71000000002</v>
          </cell>
          <cell r="L1289">
            <v>0</v>
          </cell>
        </row>
        <row r="1290">
          <cell r="A1290">
            <v>4</v>
          </cell>
          <cell r="B1290">
            <v>1</v>
          </cell>
          <cell r="C1290">
            <v>397</v>
          </cell>
          <cell r="D1290" t="str">
            <v xml:space="preserve">  </v>
          </cell>
          <cell r="E1290" t="str">
            <v xml:space="preserve">    </v>
          </cell>
          <cell r="F1290" t="str">
            <v xml:space="preserve">   </v>
          </cell>
          <cell r="G1290">
            <v>41397</v>
          </cell>
          <cell r="H1290">
            <v>545693.53</v>
          </cell>
          <cell r="I1290">
            <v>2918.46</v>
          </cell>
          <cell r="J1290">
            <v>280264</v>
          </cell>
          <cell r="K1290">
            <v>262511.18</v>
          </cell>
          <cell r="L1290">
            <v>0</v>
          </cell>
        </row>
        <row r="1291">
          <cell r="A1291">
            <v>5</v>
          </cell>
          <cell r="B1291">
            <v>1</v>
          </cell>
          <cell r="C1291">
            <v>397</v>
          </cell>
          <cell r="D1291" t="str">
            <v xml:space="preserve">  </v>
          </cell>
          <cell r="E1291" t="str">
            <v xml:space="preserve">    </v>
          </cell>
          <cell r="F1291" t="str">
            <v xml:space="preserve">   </v>
          </cell>
          <cell r="G1291">
            <v>51397</v>
          </cell>
          <cell r="H1291">
            <v>550542.06000000006</v>
          </cell>
          <cell r="I1291">
            <v>2918.77</v>
          </cell>
          <cell r="J1291">
            <v>280274.65999999997</v>
          </cell>
          <cell r="K1291">
            <v>267348.68</v>
          </cell>
          <cell r="L1291">
            <v>0</v>
          </cell>
        </row>
        <row r="1292">
          <cell r="A1292">
            <v>3</v>
          </cell>
          <cell r="B1292">
            <v>1</v>
          </cell>
          <cell r="C1292">
            <v>398</v>
          </cell>
          <cell r="D1292" t="str">
            <v xml:space="preserve">  </v>
          </cell>
          <cell r="E1292" t="str">
            <v xml:space="preserve">    </v>
          </cell>
          <cell r="F1292" t="str">
            <v xml:space="preserve">   </v>
          </cell>
          <cell r="G1292">
            <v>31398</v>
          </cell>
          <cell r="H1292">
            <v>31332</v>
          </cell>
          <cell r="I1292">
            <v>31332</v>
          </cell>
          <cell r="J1292">
            <v>0</v>
          </cell>
          <cell r="K1292">
            <v>0</v>
          </cell>
          <cell r="L1292">
            <v>0</v>
          </cell>
        </row>
        <row r="1293">
          <cell r="A1293">
            <v>4</v>
          </cell>
          <cell r="B1293">
            <v>1</v>
          </cell>
          <cell r="C1293">
            <v>398</v>
          </cell>
          <cell r="D1293" t="str">
            <v xml:space="preserve">  </v>
          </cell>
          <cell r="E1293" t="str">
            <v xml:space="preserve">    </v>
          </cell>
          <cell r="F1293" t="str">
            <v xml:space="preserve">   </v>
          </cell>
          <cell r="G1293">
            <v>41398</v>
          </cell>
          <cell r="H1293">
            <v>31331.759999999998</v>
          </cell>
          <cell r="I1293">
            <v>31332</v>
          </cell>
          <cell r="J1293">
            <v>0</v>
          </cell>
          <cell r="K1293">
            <v>0</v>
          </cell>
          <cell r="L1293">
            <v>0</v>
          </cell>
        </row>
        <row r="1294">
          <cell r="A1294">
            <v>5</v>
          </cell>
          <cell r="B1294">
            <v>1</v>
          </cell>
          <cell r="C1294">
            <v>398</v>
          </cell>
          <cell r="D1294" t="str">
            <v xml:space="preserve">  </v>
          </cell>
          <cell r="E1294" t="str">
            <v xml:space="preserve">    </v>
          </cell>
          <cell r="F1294" t="str">
            <v xml:space="preserve">   </v>
          </cell>
          <cell r="G1294">
            <v>51398</v>
          </cell>
          <cell r="H1294">
            <v>31331.99</v>
          </cell>
          <cell r="I1294">
            <v>31332</v>
          </cell>
          <cell r="J1294">
            <v>0</v>
          </cell>
          <cell r="K1294">
            <v>0</v>
          </cell>
          <cell r="L1294">
            <v>0</v>
          </cell>
        </row>
        <row r="1295">
          <cell r="A1295">
            <v>3</v>
          </cell>
          <cell r="B1295">
            <v>2</v>
          </cell>
          <cell r="C1295">
            <v>301</v>
          </cell>
          <cell r="D1295" t="str">
            <v xml:space="preserve">  </v>
          </cell>
          <cell r="E1295" t="str">
            <v xml:space="preserve">    </v>
          </cell>
          <cell r="F1295" t="str">
            <v xml:space="preserve">   </v>
          </cell>
          <cell r="G1295">
            <v>32301</v>
          </cell>
          <cell r="H1295">
            <v>19227.400000000001</v>
          </cell>
          <cell r="I1295">
            <v>0</v>
          </cell>
          <cell r="J1295">
            <v>2889.75</v>
          </cell>
          <cell r="K1295">
            <v>16337.65</v>
          </cell>
          <cell r="L1295">
            <v>0</v>
          </cell>
        </row>
        <row r="1296">
          <cell r="A1296">
            <v>4</v>
          </cell>
          <cell r="B1296">
            <v>2</v>
          </cell>
          <cell r="C1296">
            <v>301</v>
          </cell>
          <cell r="D1296" t="str">
            <v xml:space="preserve">  </v>
          </cell>
          <cell r="E1296" t="str">
            <v xml:space="preserve">    </v>
          </cell>
          <cell r="F1296" t="str">
            <v xml:space="preserve">   </v>
          </cell>
          <cell r="G1296">
            <v>42301</v>
          </cell>
          <cell r="H1296">
            <v>19227.34</v>
          </cell>
          <cell r="I1296">
            <v>0</v>
          </cell>
          <cell r="J1296">
            <v>2889.71</v>
          </cell>
          <cell r="K1296">
            <v>16337.63</v>
          </cell>
          <cell r="L1296">
            <v>0</v>
          </cell>
        </row>
        <row r="1297">
          <cell r="A1297">
            <v>5</v>
          </cell>
          <cell r="B1297">
            <v>2</v>
          </cell>
          <cell r="C1297">
            <v>301</v>
          </cell>
          <cell r="D1297" t="str">
            <v xml:space="preserve">  </v>
          </cell>
          <cell r="E1297" t="str">
            <v xml:space="preserve">    </v>
          </cell>
          <cell r="F1297" t="str">
            <v xml:space="preserve">   </v>
          </cell>
          <cell r="G1297">
            <v>52301</v>
          </cell>
          <cell r="H1297">
            <v>19227.38</v>
          </cell>
          <cell r="I1297">
            <v>0</v>
          </cell>
          <cell r="J1297">
            <v>2889.74</v>
          </cell>
          <cell r="K1297">
            <v>16337.64</v>
          </cell>
          <cell r="L1297">
            <v>0</v>
          </cell>
        </row>
        <row r="1298">
          <cell r="A1298">
            <v>3</v>
          </cell>
          <cell r="B1298">
            <v>2</v>
          </cell>
          <cell r="C1298">
            <v>302</v>
          </cell>
          <cell r="D1298" t="str">
            <v xml:space="preserve">  </v>
          </cell>
          <cell r="E1298" t="str">
            <v xml:space="preserve">    </v>
          </cell>
          <cell r="F1298" t="str">
            <v xml:space="preserve">   </v>
          </cell>
          <cell r="G1298">
            <v>32302</v>
          </cell>
          <cell r="H1298">
            <v>1592.55</v>
          </cell>
          <cell r="I1298">
            <v>0</v>
          </cell>
          <cell r="J1298">
            <v>0</v>
          </cell>
          <cell r="K1298">
            <v>1592.55</v>
          </cell>
          <cell r="L1298">
            <v>0</v>
          </cell>
        </row>
        <row r="1299">
          <cell r="A1299">
            <v>4</v>
          </cell>
          <cell r="B1299">
            <v>2</v>
          </cell>
          <cell r="C1299">
            <v>302</v>
          </cell>
          <cell r="D1299" t="str">
            <v xml:space="preserve">  </v>
          </cell>
          <cell r="E1299" t="str">
            <v xml:space="preserve">    </v>
          </cell>
          <cell r="F1299" t="str">
            <v xml:space="preserve">   </v>
          </cell>
          <cell r="G1299">
            <v>42302</v>
          </cell>
          <cell r="H1299">
            <v>1592.51</v>
          </cell>
          <cell r="I1299">
            <v>0</v>
          </cell>
          <cell r="J1299">
            <v>0</v>
          </cell>
          <cell r="K1299">
            <v>1592.51</v>
          </cell>
          <cell r="L1299">
            <v>0</v>
          </cell>
        </row>
        <row r="1300">
          <cell r="A1300">
            <v>5</v>
          </cell>
          <cell r="B1300">
            <v>2</v>
          </cell>
          <cell r="C1300">
            <v>302</v>
          </cell>
          <cell r="D1300" t="str">
            <v xml:space="preserve">  </v>
          </cell>
          <cell r="E1300" t="str">
            <v xml:space="preserve">    </v>
          </cell>
          <cell r="F1300" t="str">
            <v xml:space="preserve">   </v>
          </cell>
          <cell r="G1300">
            <v>52302</v>
          </cell>
          <cell r="H1300">
            <v>1592.54</v>
          </cell>
          <cell r="I1300">
            <v>0</v>
          </cell>
          <cell r="J1300">
            <v>0</v>
          </cell>
          <cell r="K1300">
            <v>1592.54</v>
          </cell>
          <cell r="L1300">
            <v>0</v>
          </cell>
        </row>
        <row r="1301">
          <cell r="A1301">
            <v>3</v>
          </cell>
          <cell r="B1301">
            <v>2</v>
          </cell>
          <cell r="C1301">
            <v>304</v>
          </cell>
          <cell r="D1301" t="str">
            <v xml:space="preserve">  </v>
          </cell>
          <cell r="E1301" t="str">
            <v xml:space="preserve">    </v>
          </cell>
          <cell r="F1301" t="str">
            <v xml:space="preserve">   </v>
          </cell>
          <cell r="G1301">
            <v>32304</v>
          </cell>
          <cell r="H1301">
            <v>7628.34</v>
          </cell>
          <cell r="I1301">
            <v>0</v>
          </cell>
          <cell r="J1301">
            <v>7628.34</v>
          </cell>
          <cell r="K1301">
            <v>0</v>
          </cell>
          <cell r="L1301">
            <v>0</v>
          </cell>
        </row>
        <row r="1302">
          <cell r="A1302">
            <v>4</v>
          </cell>
          <cell r="B1302">
            <v>2</v>
          </cell>
          <cell r="C1302">
            <v>304</v>
          </cell>
          <cell r="D1302" t="str">
            <v xml:space="preserve">  </v>
          </cell>
          <cell r="E1302" t="str">
            <v xml:space="preserve">    </v>
          </cell>
          <cell r="F1302" t="str">
            <v xml:space="preserve">   </v>
          </cell>
          <cell r="G1302">
            <v>42304</v>
          </cell>
          <cell r="H1302">
            <v>7628.27</v>
          </cell>
          <cell r="I1302">
            <v>0</v>
          </cell>
          <cell r="J1302">
            <v>7628.27</v>
          </cell>
          <cell r="K1302">
            <v>0</v>
          </cell>
          <cell r="L1302">
            <v>0</v>
          </cell>
        </row>
        <row r="1303">
          <cell r="A1303">
            <v>5</v>
          </cell>
          <cell r="B1303">
            <v>2</v>
          </cell>
          <cell r="C1303">
            <v>304</v>
          </cell>
          <cell r="D1303" t="str">
            <v xml:space="preserve">  </v>
          </cell>
          <cell r="E1303" t="str">
            <v xml:space="preserve">    </v>
          </cell>
          <cell r="F1303" t="str">
            <v xml:space="preserve">   </v>
          </cell>
          <cell r="G1303">
            <v>52304</v>
          </cell>
          <cell r="H1303">
            <v>7628.34</v>
          </cell>
          <cell r="I1303">
            <v>0</v>
          </cell>
          <cell r="J1303">
            <v>7628.34</v>
          </cell>
          <cell r="K1303">
            <v>0</v>
          </cell>
          <cell r="L1303">
            <v>0</v>
          </cell>
        </row>
        <row r="1304">
          <cell r="A1304">
            <v>3</v>
          </cell>
          <cell r="B1304">
            <v>2</v>
          </cell>
          <cell r="C1304">
            <v>305</v>
          </cell>
          <cell r="D1304" t="str">
            <v xml:space="preserve">  </v>
          </cell>
          <cell r="E1304" t="str">
            <v xml:space="preserve">    </v>
          </cell>
          <cell r="F1304" t="str">
            <v xml:space="preserve">   </v>
          </cell>
          <cell r="G1304">
            <v>32305</v>
          </cell>
          <cell r="H1304">
            <v>67428.210000000006</v>
          </cell>
          <cell r="I1304">
            <v>0</v>
          </cell>
          <cell r="J1304">
            <v>67428.210000000006</v>
          </cell>
          <cell r="K1304">
            <v>0</v>
          </cell>
          <cell r="L1304">
            <v>0</v>
          </cell>
        </row>
        <row r="1305">
          <cell r="A1305">
            <v>4</v>
          </cell>
          <cell r="B1305">
            <v>2</v>
          </cell>
          <cell r="C1305">
            <v>305</v>
          </cell>
          <cell r="D1305" t="str">
            <v xml:space="preserve">  </v>
          </cell>
          <cell r="E1305" t="str">
            <v xml:space="preserve">    </v>
          </cell>
          <cell r="F1305" t="str">
            <v xml:space="preserve">   </v>
          </cell>
          <cell r="G1305">
            <v>42305</v>
          </cell>
          <cell r="H1305">
            <v>67428.11</v>
          </cell>
          <cell r="I1305">
            <v>0</v>
          </cell>
          <cell r="J1305">
            <v>67428.11</v>
          </cell>
          <cell r="K1305">
            <v>0</v>
          </cell>
          <cell r="L1305">
            <v>0</v>
          </cell>
        </row>
        <row r="1306">
          <cell r="A1306">
            <v>5</v>
          </cell>
          <cell r="B1306">
            <v>2</v>
          </cell>
          <cell r="C1306">
            <v>305</v>
          </cell>
          <cell r="D1306" t="str">
            <v xml:space="preserve">  </v>
          </cell>
          <cell r="E1306" t="str">
            <v xml:space="preserve">    </v>
          </cell>
          <cell r="F1306" t="str">
            <v xml:space="preserve">   </v>
          </cell>
          <cell r="G1306">
            <v>52305</v>
          </cell>
          <cell r="H1306">
            <v>67428.2</v>
          </cell>
          <cell r="I1306">
            <v>0</v>
          </cell>
          <cell r="J1306">
            <v>67428.2</v>
          </cell>
          <cell r="K1306">
            <v>0</v>
          </cell>
          <cell r="L1306">
            <v>0</v>
          </cell>
        </row>
        <row r="1307">
          <cell r="A1307">
            <v>3</v>
          </cell>
          <cell r="B1307">
            <v>2</v>
          </cell>
          <cell r="C1307">
            <v>311</v>
          </cell>
          <cell r="D1307" t="str">
            <v xml:space="preserve">  </v>
          </cell>
          <cell r="E1307" t="str">
            <v xml:space="preserve">    </v>
          </cell>
          <cell r="F1307" t="str">
            <v xml:space="preserve">   </v>
          </cell>
          <cell r="G1307">
            <v>32311</v>
          </cell>
          <cell r="H1307">
            <v>130189.09</v>
          </cell>
          <cell r="I1307">
            <v>0</v>
          </cell>
          <cell r="J1307">
            <v>130189.09</v>
          </cell>
          <cell r="K1307">
            <v>0</v>
          </cell>
          <cell r="L1307">
            <v>0</v>
          </cell>
        </row>
        <row r="1308">
          <cell r="A1308">
            <v>4</v>
          </cell>
          <cell r="B1308">
            <v>2</v>
          </cell>
          <cell r="C1308">
            <v>311</v>
          </cell>
          <cell r="D1308" t="str">
            <v xml:space="preserve">  </v>
          </cell>
          <cell r="E1308" t="str">
            <v xml:space="preserve">    </v>
          </cell>
          <cell r="F1308" t="str">
            <v xml:space="preserve">   </v>
          </cell>
          <cell r="G1308">
            <v>42311</v>
          </cell>
          <cell r="H1308">
            <v>130189.07</v>
          </cell>
          <cell r="I1308">
            <v>0</v>
          </cell>
          <cell r="J1308">
            <v>130189.07</v>
          </cell>
          <cell r="K1308">
            <v>0</v>
          </cell>
          <cell r="L1308">
            <v>0</v>
          </cell>
        </row>
        <row r="1309">
          <cell r="A1309">
            <v>5</v>
          </cell>
          <cell r="B1309">
            <v>2</v>
          </cell>
          <cell r="C1309">
            <v>311</v>
          </cell>
          <cell r="D1309" t="str">
            <v xml:space="preserve">  </v>
          </cell>
          <cell r="E1309" t="str">
            <v xml:space="preserve">    </v>
          </cell>
          <cell r="F1309" t="str">
            <v xml:space="preserve">   </v>
          </cell>
          <cell r="G1309">
            <v>52311</v>
          </cell>
          <cell r="H1309">
            <v>130189.08</v>
          </cell>
          <cell r="I1309">
            <v>0</v>
          </cell>
          <cell r="J1309">
            <v>130189.08</v>
          </cell>
          <cell r="K1309">
            <v>0</v>
          </cell>
          <cell r="L1309">
            <v>0</v>
          </cell>
        </row>
        <row r="1310">
          <cell r="A1310">
            <v>3</v>
          </cell>
          <cell r="B1310">
            <v>2</v>
          </cell>
          <cell r="C1310">
            <v>365</v>
          </cell>
          <cell r="D1310" t="str">
            <v xml:space="preserve">  </v>
          </cell>
          <cell r="E1310" t="str">
            <v xml:space="preserve">    </v>
          </cell>
          <cell r="F1310" t="str">
            <v xml:space="preserve">   </v>
          </cell>
          <cell r="G1310">
            <v>32365</v>
          </cell>
          <cell r="H1310">
            <v>57750.78</v>
          </cell>
          <cell r="I1310">
            <v>0</v>
          </cell>
          <cell r="J1310">
            <v>57750.78</v>
          </cell>
          <cell r="K1310">
            <v>0</v>
          </cell>
          <cell r="L1310">
            <v>0</v>
          </cell>
        </row>
        <row r="1311">
          <cell r="A1311">
            <v>4</v>
          </cell>
          <cell r="B1311">
            <v>2</v>
          </cell>
          <cell r="C1311">
            <v>365</v>
          </cell>
          <cell r="D1311" t="str">
            <v xml:space="preserve">  </v>
          </cell>
          <cell r="E1311" t="str">
            <v xml:space="preserve">    </v>
          </cell>
          <cell r="F1311" t="str">
            <v xml:space="preserve">   </v>
          </cell>
          <cell r="G1311">
            <v>42365</v>
          </cell>
          <cell r="H1311">
            <v>57750.720000000001</v>
          </cell>
          <cell r="I1311">
            <v>0</v>
          </cell>
          <cell r="J1311">
            <v>57750.720000000001</v>
          </cell>
          <cell r="K1311">
            <v>0</v>
          </cell>
          <cell r="L1311">
            <v>0</v>
          </cell>
        </row>
        <row r="1312">
          <cell r="A1312">
            <v>5</v>
          </cell>
          <cell r="B1312">
            <v>2</v>
          </cell>
          <cell r="C1312">
            <v>365</v>
          </cell>
          <cell r="D1312" t="str">
            <v xml:space="preserve">  </v>
          </cell>
          <cell r="E1312" t="str">
            <v xml:space="preserve">    </v>
          </cell>
          <cell r="F1312" t="str">
            <v xml:space="preserve">   </v>
          </cell>
          <cell r="G1312">
            <v>52365</v>
          </cell>
          <cell r="H1312">
            <v>57750.76</v>
          </cell>
          <cell r="I1312">
            <v>0</v>
          </cell>
          <cell r="J1312">
            <v>57750.76</v>
          </cell>
          <cell r="K1312">
            <v>0</v>
          </cell>
          <cell r="L1312">
            <v>0</v>
          </cell>
        </row>
        <row r="1313">
          <cell r="A1313">
            <v>3</v>
          </cell>
          <cell r="B1313">
            <v>2</v>
          </cell>
          <cell r="C1313">
            <v>366</v>
          </cell>
          <cell r="D1313" t="str">
            <v xml:space="preserve">  </v>
          </cell>
          <cell r="E1313" t="str">
            <v xml:space="preserve">    </v>
          </cell>
          <cell r="F1313" t="str">
            <v xml:space="preserve">   </v>
          </cell>
          <cell r="G1313">
            <v>32366</v>
          </cell>
          <cell r="H1313">
            <v>16031.87</v>
          </cell>
          <cell r="I1313">
            <v>0</v>
          </cell>
          <cell r="J1313">
            <v>16031.87</v>
          </cell>
          <cell r="K1313">
            <v>0</v>
          </cell>
          <cell r="L1313">
            <v>0</v>
          </cell>
        </row>
        <row r="1314">
          <cell r="A1314">
            <v>4</v>
          </cell>
          <cell r="B1314">
            <v>2</v>
          </cell>
          <cell r="C1314">
            <v>366</v>
          </cell>
          <cell r="D1314" t="str">
            <v xml:space="preserve">  </v>
          </cell>
          <cell r="E1314" t="str">
            <v xml:space="preserve">    </v>
          </cell>
          <cell r="F1314" t="str">
            <v xml:space="preserve">   </v>
          </cell>
          <cell r="G1314">
            <v>42366</v>
          </cell>
          <cell r="H1314">
            <v>16031.76</v>
          </cell>
          <cell r="I1314">
            <v>0</v>
          </cell>
          <cell r="J1314">
            <v>16031.76</v>
          </cell>
          <cell r="K1314">
            <v>0</v>
          </cell>
          <cell r="L1314">
            <v>0</v>
          </cell>
        </row>
        <row r="1315">
          <cell r="A1315">
            <v>5</v>
          </cell>
          <cell r="B1315">
            <v>2</v>
          </cell>
          <cell r="C1315">
            <v>366</v>
          </cell>
          <cell r="D1315" t="str">
            <v xml:space="preserve">  </v>
          </cell>
          <cell r="E1315" t="str">
            <v xml:space="preserve">    </v>
          </cell>
          <cell r="F1315" t="str">
            <v xml:space="preserve">   </v>
          </cell>
          <cell r="G1315">
            <v>52366</v>
          </cell>
          <cell r="H1315">
            <v>16031.86</v>
          </cell>
          <cell r="I1315">
            <v>0</v>
          </cell>
          <cell r="J1315">
            <v>16031.86</v>
          </cell>
          <cell r="K1315">
            <v>0</v>
          </cell>
          <cell r="L1315">
            <v>0</v>
          </cell>
        </row>
        <row r="1316">
          <cell r="A1316">
            <v>3</v>
          </cell>
          <cell r="B1316">
            <v>2</v>
          </cell>
          <cell r="C1316">
            <v>367</v>
          </cell>
          <cell r="D1316" t="str">
            <v xml:space="preserve">  </v>
          </cell>
          <cell r="E1316" t="str">
            <v xml:space="preserve">    </v>
          </cell>
          <cell r="F1316" t="str">
            <v xml:space="preserve">   </v>
          </cell>
          <cell r="G1316">
            <v>32367</v>
          </cell>
          <cell r="H1316">
            <v>2803743.33</v>
          </cell>
          <cell r="I1316">
            <v>0</v>
          </cell>
          <cell r="J1316">
            <v>2803743.33</v>
          </cell>
          <cell r="K1316">
            <v>0</v>
          </cell>
          <cell r="L1316">
            <v>0</v>
          </cell>
        </row>
        <row r="1317">
          <cell r="A1317">
            <v>4</v>
          </cell>
          <cell r="B1317">
            <v>2</v>
          </cell>
          <cell r="C1317">
            <v>367</v>
          </cell>
          <cell r="D1317" t="str">
            <v xml:space="preserve">  </v>
          </cell>
          <cell r="E1317" t="str">
            <v xml:space="preserve">    </v>
          </cell>
          <cell r="F1317" t="str">
            <v xml:space="preserve">   </v>
          </cell>
          <cell r="G1317">
            <v>42367</v>
          </cell>
          <cell r="H1317">
            <v>2803743.23</v>
          </cell>
          <cell r="I1317">
            <v>0</v>
          </cell>
          <cell r="J1317">
            <v>2803743.23</v>
          </cell>
          <cell r="K1317">
            <v>0</v>
          </cell>
          <cell r="L1317">
            <v>0</v>
          </cell>
        </row>
        <row r="1318">
          <cell r="A1318">
            <v>5</v>
          </cell>
          <cell r="B1318">
            <v>2</v>
          </cell>
          <cell r="C1318">
            <v>367</v>
          </cell>
          <cell r="D1318" t="str">
            <v xml:space="preserve">  </v>
          </cell>
          <cell r="E1318" t="str">
            <v xml:space="preserve">    </v>
          </cell>
          <cell r="F1318" t="str">
            <v xml:space="preserve">   </v>
          </cell>
          <cell r="G1318">
            <v>52367</v>
          </cell>
          <cell r="H1318">
            <v>2803743.32</v>
          </cell>
          <cell r="I1318">
            <v>0</v>
          </cell>
          <cell r="J1318">
            <v>2803743.32</v>
          </cell>
          <cell r="K1318">
            <v>0</v>
          </cell>
          <cell r="L1318">
            <v>0</v>
          </cell>
        </row>
        <row r="1319">
          <cell r="A1319">
            <v>3</v>
          </cell>
          <cell r="B1319">
            <v>2</v>
          </cell>
          <cell r="C1319">
            <v>369</v>
          </cell>
          <cell r="D1319" t="str">
            <v xml:space="preserve">  </v>
          </cell>
          <cell r="E1319" t="str">
            <v xml:space="preserve">    </v>
          </cell>
          <cell r="F1319" t="str">
            <v xml:space="preserve">   </v>
          </cell>
          <cell r="G1319">
            <v>32369</v>
          </cell>
          <cell r="H1319">
            <v>254892.94</v>
          </cell>
          <cell r="I1319">
            <v>0</v>
          </cell>
          <cell r="J1319">
            <v>239152.21</v>
          </cell>
          <cell r="K1319">
            <v>15740.73</v>
          </cell>
          <cell r="L1319">
            <v>0</v>
          </cell>
        </row>
        <row r="1320">
          <cell r="A1320">
            <v>4</v>
          </cell>
          <cell r="B1320">
            <v>2</v>
          </cell>
          <cell r="C1320">
            <v>369</v>
          </cell>
          <cell r="D1320" t="str">
            <v xml:space="preserve">  </v>
          </cell>
          <cell r="E1320" t="str">
            <v xml:space="preserve">    </v>
          </cell>
          <cell r="F1320" t="str">
            <v xml:space="preserve">   </v>
          </cell>
          <cell r="G1320">
            <v>42369</v>
          </cell>
          <cell r="H1320">
            <v>247922.75</v>
          </cell>
          <cell r="I1320">
            <v>0</v>
          </cell>
          <cell r="J1320">
            <v>232182.11</v>
          </cell>
          <cell r="K1320">
            <v>15740.64</v>
          </cell>
          <cell r="L1320">
            <v>0</v>
          </cell>
        </row>
        <row r="1321">
          <cell r="A1321">
            <v>5</v>
          </cell>
          <cell r="B1321">
            <v>2</v>
          </cell>
          <cell r="C1321">
            <v>369</v>
          </cell>
          <cell r="D1321" t="str">
            <v xml:space="preserve">  </v>
          </cell>
          <cell r="E1321" t="str">
            <v xml:space="preserve">    </v>
          </cell>
          <cell r="F1321" t="str">
            <v xml:space="preserve">   </v>
          </cell>
          <cell r="G1321">
            <v>52369</v>
          </cell>
          <cell r="H1321">
            <v>254892.92</v>
          </cell>
          <cell r="I1321">
            <v>0</v>
          </cell>
          <cell r="J1321">
            <v>239152.2</v>
          </cell>
          <cell r="K1321">
            <v>15740.72</v>
          </cell>
          <cell r="L1321">
            <v>0</v>
          </cell>
        </row>
        <row r="1322">
          <cell r="A1322">
            <v>3</v>
          </cell>
          <cell r="B1322">
            <v>2</v>
          </cell>
          <cell r="C1322">
            <v>370</v>
          </cell>
          <cell r="D1322" t="str">
            <v xml:space="preserve">  </v>
          </cell>
          <cell r="E1322" t="str">
            <v xml:space="preserve">    </v>
          </cell>
          <cell r="F1322" t="str">
            <v xml:space="preserve">   </v>
          </cell>
          <cell r="G1322">
            <v>32370</v>
          </cell>
          <cell r="H1322">
            <v>84876.21</v>
          </cell>
          <cell r="I1322">
            <v>0</v>
          </cell>
          <cell r="J1322">
            <v>77274.8</v>
          </cell>
          <cell r="K1322">
            <v>7601.41</v>
          </cell>
          <cell r="L1322">
            <v>0</v>
          </cell>
        </row>
        <row r="1323">
          <cell r="A1323">
            <v>4</v>
          </cell>
          <cell r="B1323">
            <v>2</v>
          </cell>
          <cell r="C1323">
            <v>370</v>
          </cell>
          <cell r="D1323" t="str">
            <v xml:space="preserve">  </v>
          </cell>
          <cell r="E1323" t="str">
            <v xml:space="preserve">    </v>
          </cell>
          <cell r="F1323" t="str">
            <v xml:space="preserve">   </v>
          </cell>
          <cell r="G1323">
            <v>42370</v>
          </cell>
          <cell r="H1323">
            <v>87566.14</v>
          </cell>
          <cell r="I1323">
            <v>0</v>
          </cell>
          <cell r="J1323">
            <v>79964.75</v>
          </cell>
          <cell r="K1323">
            <v>7601.39</v>
          </cell>
          <cell r="L1323">
            <v>0</v>
          </cell>
        </row>
        <row r="1324">
          <cell r="A1324">
            <v>5</v>
          </cell>
          <cell r="B1324">
            <v>2</v>
          </cell>
          <cell r="C1324">
            <v>370</v>
          </cell>
          <cell r="D1324" t="str">
            <v xml:space="preserve">  </v>
          </cell>
          <cell r="E1324" t="str">
            <v xml:space="preserve">    </v>
          </cell>
          <cell r="F1324" t="str">
            <v xml:space="preserve">   </v>
          </cell>
          <cell r="G1324">
            <v>52370</v>
          </cell>
          <cell r="H1324">
            <v>84876.2</v>
          </cell>
          <cell r="I1324">
            <v>0</v>
          </cell>
          <cell r="J1324">
            <v>77274.8</v>
          </cell>
          <cell r="K1324">
            <v>7601.4</v>
          </cell>
          <cell r="L1324">
            <v>0</v>
          </cell>
        </row>
        <row r="1325">
          <cell r="A1325">
            <v>3</v>
          </cell>
          <cell r="B1325">
            <v>2</v>
          </cell>
          <cell r="C1325">
            <v>374</v>
          </cell>
          <cell r="D1325" t="str">
            <v xml:space="preserve">  </v>
          </cell>
          <cell r="E1325" t="str">
            <v xml:space="preserve">    </v>
          </cell>
          <cell r="F1325" t="str">
            <v xml:space="preserve">   </v>
          </cell>
          <cell r="G1325">
            <v>32374</v>
          </cell>
          <cell r="H1325">
            <v>15239.63</v>
          </cell>
          <cell r="I1325">
            <v>0</v>
          </cell>
          <cell r="J1325">
            <v>15079.61</v>
          </cell>
          <cell r="K1325">
            <v>160.02000000000001</v>
          </cell>
          <cell r="L1325">
            <v>0</v>
          </cell>
        </row>
        <row r="1326">
          <cell r="A1326">
            <v>4</v>
          </cell>
          <cell r="B1326">
            <v>2</v>
          </cell>
          <cell r="C1326">
            <v>374</v>
          </cell>
          <cell r="D1326" t="str">
            <v xml:space="preserve">  </v>
          </cell>
          <cell r="E1326" t="str">
            <v xml:space="preserve">    </v>
          </cell>
          <cell r="F1326" t="str">
            <v xml:space="preserve">   </v>
          </cell>
          <cell r="G1326">
            <v>42374</v>
          </cell>
          <cell r="H1326">
            <v>15239.5</v>
          </cell>
          <cell r="I1326">
            <v>0</v>
          </cell>
          <cell r="J1326">
            <v>15079.55</v>
          </cell>
          <cell r="K1326">
            <v>159.94999999999999</v>
          </cell>
          <cell r="L1326">
            <v>0</v>
          </cell>
        </row>
        <row r="1327">
          <cell r="A1327">
            <v>5</v>
          </cell>
          <cell r="B1327">
            <v>2</v>
          </cell>
          <cell r="C1327">
            <v>374</v>
          </cell>
          <cell r="D1327" t="str">
            <v xml:space="preserve">  </v>
          </cell>
          <cell r="E1327" t="str">
            <v xml:space="preserve">    </v>
          </cell>
          <cell r="F1327" t="str">
            <v xml:space="preserve">   </v>
          </cell>
          <cell r="G1327">
            <v>52374</v>
          </cell>
          <cell r="H1327">
            <v>15239.62</v>
          </cell>
          <cell r="I1327">
            <v>0</v>
          </cell>
          <cell r="J1327">
            <v>15079.6</v>
          </cell>
          <cell r="K1327">
            <v>160.02000000000001</v>
          </cell>
          <cell r="L1327">
            <v>0</v>
          </cell>
        </row>
        <row r="1328">
          <cell r="A1328">
            <v>3</v>
          </cell>
          <cell r="B1328">
            <v>2</v>
          </cell>
          <cell r="C1328">
            <v>375</v>
          </cell>
          <cell r="D1328" t="str">
            <v xml:space="preserve">  </v>
          </cell>
          <cell r="E1328" t="str">
            <v xml:space="preserve">    </v>
          </cell>
          <cell r="F1328" t="str">
            <v xml:space="preserve">   </v>
          </cell>
          <cell r="G1328">
            <v>32375</v>
          </cell>
          <cell r="H1328">
            <v>106897.87</v>
          </cell>
          <cell r="I1328">
            <v>0</v>
          </cell>
          <cell r="J1328">
            <v>84687.72</v>
          </cell>
          <cell r="K1328">
            <v>22210.15</v>
          </cell>
          <cell r="L1328">
            <v>0</v>
          </cell>
        </row>
        <row r="1329">
          <cell r="A1329">
            <v>4</v>
          </cell>
          <cell r="B1329">
            <v>2</v>
          </cell>
          <cell r="C1329">
            <v>375</v>
          </cell>
          <cell r="D1329" t="str">
            <v xml:space="preserve">  </v>
          </cell>
          <cell r="E1329" t="str">
            <v xml:space="preserve">    </v>
          </cell>
          <cell r="F1329" t="str">
            <v xml:space="preserve">   </v>
          </cell>
          <cell r="G1329">
            <v>42375</v>
          </cell>
          <cell r="H1329">
            <v>106196.18</v>
          </cell>
          <cell r="I1329">
            <v>0</v>
          </cell>
          <cell r="J1329">
            <v>83986.1</v>
          </cell>
          <cell r="K1329">
            <v>22210.080000000002</v>
          </cell>
          <cell r="L1329">
            <v>0</v>
          </cell>
        </row>
        <row r="1330">
          <cell r="A1330">
            <v>5</v>
          </cell>
          <cell r="B1330">
            <v>2</v>
          </cell>
          <cell r="C1330">
            <v>375</v>
          </cell>
          <cell r="D1330" t="str">
            <v xml:space="preserve">  </v>
          </cell>
          <cell r="E1330" t="str">
            <v xml:space="preserve">    </v>
          </cell>
          <cell r="F1330" t="str">
            <v xml:space="preserve">   </v>
          </cell>
          <cell r="G1330">
            <v>52375</v>
          </cell>
          <cell r="H1330">
            <v>106531.84</v>
          </cell>
          <cell r="I1330">
            <v>0</v>
          </cell>
          <cell r="J1330">
            <v>84321.7</v>
          </cell>
          <cell r="K1330">
            <v>22210.14</v>
          </cell>
          <cell r="L1330">
            <v>0</v>
          </cell>
        </row>
        <row r="1331">
          <cell r="A1331">
            <v>3</v>
          </cell>
          <cell r="B1331">
            <v>2</v>
          </cell>
          <cell r="C1331">
            <v>376</v>
          </cell>
          <cell r="D1331" t="str">
            <v xml:space="preserve">  </v>
          </cell>
          <cell r="E1331" t="str">
            <v xml:space="preserve">    </v>
          </cell>
          <cell r="F1331" t="str">
            <v xml:space="preserve">   </v>
          </cell>
          <cell r="G1331">
            <v>32376</v>
          </cell>
          <cell r="H1331">
            <v>61587285.869999997</v>
          </cell>
          <cell r="I1331">
            <v>12530</v>
          </cell>
          <cell r="J1331">
            <v>51830800.630000003</v>
          </cell>
          <cell r="K1331">
            <v>9743955.2400000002</v>
          </cell>
          <cell r="L1331">
            <v>0</v>
          </cell>
        </row>
        <row r="1332">
          <cell r="A1332">
            <v>4</v>
          </cell>
          <cell r="B1332">
            <v>2</v>
          </cell>
          <cell r="C1332">
            <v>376</v>
          </cell>
          <cell r="D1332" t="str">
            <v xml:space="preserve">  </v>
          </cell>
          <cell r="E1332" t="str">
            <v xml:space="preserve">    </v>
          </cell>
          <cell r="F1332" t="str">
            <v xml:space="preserve">   </v>
          </cell>
          <cell r="G1332">
            <v>42376</v>
          </cell>
          <cell r="H1332">
            <v>60241586.100000001</v>
          </cell>
          <cell r="I1332">
            <v>522.08000000000004</v>
          </cell>
          <cell r="J1332">
            <v>50551149.5</v>
          </cell>
          <cell r="K1332">
            <v>9689914.5199999996</v>
          </cell>
          <cell r="L1332">
            <v>0</v>
          </cell>
        </row>
        <row r="1333">
          <cell r="A1333">
            <v>5</v>
          </cell>
          <cell r="B1333">
            <v>2</v>
          </cell>
          <cell r="C1333">
            <v>376</v>
          </cell>
          <cell r="D1333" t="str">
            <v xml:space="preserve">  </v>
          </cell>
          <cell r="E1333" t="str">
            <v xml:space="preserve">    </v>
          </cell>
          <cell r="F1333" t="str">
            <v xml:space="preserve">   </v>
          </cell>
          <cell r="G1333">
            <v>52376</v>
          </cell>
          <cell r="H1333">
            <v>61517126.920000002</v>
          </cell>
          <cell r="I1333">
            <v>6265</v>
          </cell>
          <cell r="J1333">
            <v>51767525.68</v>
          </cell>
          <cell r="K1333">
            <v>9743336.2400000002</v>
          </cell>
          <cell r="L1333">
            <v>0</v>
          </cell>
        </row>
        <row r="1334">
          <cell r="A1334">
            <v>3</v>
          </cell>
          <cell r="B1334">
            <v>2</v>
          </cell>
          <cell r="C1334">
            <v>378</v>
          </cell>
          <cell r="D1334" t="str">
            <v xml:space="preserve">  </v>
          </cell>
          <cell r="E1334" t="str">
            <v xml:space="preserve">    </v>
          </cell>
          <cell r="F1334" t="str">
            <v xml:space="preserve">   </v>
          </cell>
          <cell r="G1334">
            <v>32378</v>
          </cell>
          <cell r="H1334">
            <v>640683.65</v>
          </cell>
          <cell r="I1334">
            <v>0</v>
          </cell>
          <cell r="J1334">
            <v>583142.37</v>
          </cell>
          <cell r="K1334">
            <v>57541.279999999999</v>
          </cell>
          <cell r="L1334">
            <v>0</v>
          </cell>
        </row>
        <row r="1335">
          <cell r="A1335">
            <v>4</v>
          </cell>
          <cell r="B1335">
            <v>2</v>
          </cell>
          <cell r="C1335">
            <v>378</v>
          </cell>
          <cell r="D1335" t="str">
            <v xml:space="preserve">  </v>
          </cell>
          <cell r="E1335" t="str">
            <v xml:space="preserve">    </v>
          </cell>
          <cell r="F1335" t="str">
            <v xml:space="preserve">   </v>
          </cell>
          <cell r="G1335">
            <v>42378</v>
          </cell>
          <cell r="H1335">
            <v>628278.29</v>
          </cell>
          <cell r="I1335">
            <v>0</v>
          </cell>
          <cell r="J1335">
            <v>570737.09</v>
          </cell>
          <cell r="K1335">
            <v>57541.2</v>
          </cell>
          <cell r="L1335">
            <v>0</v>
          </cell>
        </row>
        <row r="1336">
          <cell r="A1336">
            <v>5</v>
          </cell>
          <cell r="B1336">
            <v>2</v>
          </cell>
          <cell r="C1336">
            <v>378</v>
          </cell>
          <cell r="D1336" t="str">
            <v xml:space="preserve">  </v>
          </cell>
          <cell r="E1336" t="str">
            <v xml:space="preserve">    </v>
          </cell>
          <cell r="F1336" t="str">
            <v xml:space="preserve">   </v>
          </cell>
          <cell r="G1336">
            <v>52378</v>
          </cell>
          <cell r="H1336">
            <v>639736.69999999995</v>
          </cell>
          <cell r="I1336">
            <v>0</v>
          </cell>
          <cell r="J1336">
            <v>582195.42000000004</v>
          </cell>
          <cell r="K1336">
            <v>57541.279999999999</v>
          </cell>
          <cell r="L1336">
            <v>0</v>
          </cell>
        </row>
        <row r="1337">
          <cell r="A1337">
            <v>3</v>
          </cell>
          <cell r="B1337">
            <v>2</v>
          </cell>
          <cell r="C1337">
            <v>379</v>
          </cell>
          <cell r="D1337" t="str">
            <v xml:space="preserve">  </v>
          </cell>
          <cell r="E1337" t="str">
            <v xml:space="preserve">    </v>
          </cell>
          <cell r="F1337" t="str">
            <v xml:space="preserve">   </v>
          </cell>
          <cell r="G1337">
            <v>32379</v>
          </cell>
          <cell r="H1337">
            <v>343970.77</v>
          </cell>
          <cell r="I1337">
            <v>0</v>
          </cell>
          <cell r="J1337">
            <v>336975.88</v>
          </cell>
          <cell r="K1337">
            <v>6994.89</v>
          </cell>
          <cell r="L1337">
            <v>0</v>
          </cell>
        </row>
        <row r="1338">
          <cell r="A1338">
            <v>4</v>
          </cell>
          <cell r="B1338">
            <v>2</v>
          </cell>
          <cell r="C1338">
            <v>379</v>
          </cell>
          <cell r="D1338" t="str">
            <v xml:space="preserve">  </v>
          </cell>
          <cell r="E1338" t="str">
            <v xml:space="preserve">    </v>
          </cell>
          <cell r="F1338" t="str">
            <v xml:space="preserve">   </v>
          </cell>
          <cell r="G1338">
            <v>42379</v>
          </cell>
          <cell r="H1338">
            <v>305667.81</v>
          </cell>
          <cell r="I1338">
            <v>0</v>
          </cell>
          <cell r="J1338">
            <v>298673.01</v>
          </cell>
          <cell r="K1338">
            <v>6994.8</v>
          </cell>
          <cell r="L1338">
            <v>0</v>
          </cell>
        </row>
        <row r="1339">
          <cell r="A1339">
            <v>5</v>
          </cell>
          <cell r="B1339">
            <v>2</v>
          </cell>
          <cell r="C1339">
            <v>379</v>
          </cell>
          <cell r="D1339" t="str">
            <v xml:space="preserve">  </v>
          </cell>
          <cell r="E1339" t="str">
            <v xml:space="preserve">    </v>
          </cell>
          <cell r="F1339" t="str">
            <v xml:space="preserve">   </v>
          </cell>
          <cell r="G1339">
            <v>52379</v>
          </cell>
          <cell r="H1339">
            <v>333629.46000000002</v>
          </cell>
          <cell r="I1339">
            <v>0</v>
          </cell>
          <cell r="J1339">
            <v>326634.58</v>
          </cell>
          <cell r="K1339">
            <v>6994.88</v>
          </cell>
          <cell r="L1339">
            <v>0</v>
          </cell>
        </row>
        <row r="1340">
          <cell r="A1340">
            <v>3</v>
          </cell>
          <cell r="B1340">
            <v>2</v>
          </cell>
          <cell r="C1340">
            <v>380</v>
          </cell>
          <cell r="D1340" t="str">
            <v xml:space="preserve">  </v>
          </cell>
          <cell r="E1340" t="str">
            <v xml:space="preserve">    </v>
          </cell>
          <cell r="F1340" t="str">
            <v xml:space="preserve">   </v>
          </cell>
          <cell r="G1340">
            <v>32380</v>
          </cell>
          <cell r="H1340">
            <v>42070040.920000002</v>
          </cell>
          <cell r="I1340">
            <v>0</v>
          </cell>
          <cell r="J1340">
            <v>35997520.170000002</v>
          </cell>
          <cell r="K1340">
            <v>6072520.75</v>
          </cell>
          <cell r="L1340">
            <v>0</v>
          </cell>
        </row>
        <row r="1341">
          <cell r="A1341">
            <v>4</v>
          </cell>
          <cell r="B1341">
            <v>2</v>
          </cell>
          <cell r="C1341">
            <v>380</v>
          </cell>
          <cell r="D1341" t="str">
            <v xml:space="preserve">  </v>
          </cell>
          <cell r="E1341" t="str">
            <v xml:space="preserve">    </v>
          </cell>
          <cell r="F1341" t="str">
            <v xml:space="preserve">   </v>
          </cell>
          <cell r="G1341">
            <v>42380</v>
          </cell>
          <cell r="H1341">
            <v>40664737.530000001</v>
          </cell>
          <cell r="I1341">
            <v>0</v>
          </cell>
          <cell r="J1341">
            <v>34717677.619999997</v>
          </cell>
          <cell r="K1341">
            <v>5947059.9100000001</v>
          </cell>
          <cell r="L1341">
            <v>0</v>
          </cell>
        </row>
        <row r="1342">
          <cell r="A1342">
            <v>5</v>
          </cell>
          <cell r="B1342">
            <v>2</v>
          </cell>
          <cell r="C1342">
            <v>380</v>
          </cell>
          <cell r="D1342" t="str">
            <v xml:space="preserve">  </v>
          </cell>
          <cell r="E1342" t="str">
            <v xml:space="preserve">    </v>
          </cell>
          <cell r="F1342" t="str">
            <v xml:space="preserve">   </v>
          </cell>
          <cell r="G1342">
            <v>52380</v>
          </cell>
          <cell r="H1342">
            <v>41944899.780000001</v>
          </cell>
          <cell r="I1342">
            <v>0</v>
          </cell>
          <cell r="J1342">
            <v>35877916.579999998</v>
          </cell>
          <cell r="K1342">
            <v>6066983.2000000002</v>
          </cell>
          <cell r="L1342">
            <v>0</v>
          </cell>
        </row>
        <row r="1343">
          <cell r="A1343">
            <v>3</v>
          </cell>
          <cell r="B1343">
            <v>2</v>
          </cell>
          <cell r="C1343">
            <v>381</v>
          </cell>
          <cell r="D1343" t="str">
            <v xml:space="preserve">  </v>
          </cell>
          <cell r="E1343" t="str">
            <v xml:space="preserve">    </v>
          </cell>
          <cell r="F1343" t="str">
            <v xml:space="preserve">   </v>
          </cell>
          <cell r="G1343">
            <v>32381</v>
          </cell>
          <cell r="H1343">
            <v>17226260.059999999</v>
          </cell>
          <cell r="I1343">
            <v>0</v>
          </cell>
          <cell r="J1343">
            <v>14847889.699999999</v>
          </cell>
          <cell r="K1343">
            <v>2378370.36</v>
          </cell>
          <cell r="L1343">
            <v>0</v>
          </cell>
        </row>
        <row r="1344">
          <cell r="A1344">
            <v>4</v>
          </cell>
          <cell r="B1344">
            <v>2</v>
          </cell>
          <cell r="C1344">
            <v>381</v>
          </cell>
          <cell r="D1344" t="str">
            <v xml:space="preserve">  </v>
          </cell>
          <cell r="E1344" t="str">
            <v xml:space="preserve">    </v>
          </cell>
          <cell r="F1344" t="str">
            <v xml:space="preserve">   </v>
          </cell>
          <cell r="G1344">
            <v>42381</v>
          </cell>
          <cell r="H1344">
            <v>16499561.84</v>
          </cell>
          <cell r="I1344">
            <v>0</v>
          </cell>
          <cell r="J1344">
            <v>14134913.390000001</v>
          </cell>
          <cell r="K1344">
            <v>2364648.4500000002</v>
          </cell>
          <cell r="L1344">
            <v>0</v>
          </cell>
        </row>
        <row r="1345">
          <cell r="A1345">
            <v>5</v>
          </cell>
          <cell r="B1345">
            <v>2</v>
          </cell>
          <cell r="C1345">
            <v>381</v>
          </cell>
          <cell r="D1345" t="str">
            <v xml:space="preserve">  </v>
          </cell>
          <cell r="E1345" t="str">
            <v xml:space="preserve">    </v>
          </cell>
          <cell r="F1345" t="str">
            <v xml:space="preserve">   </v>
          </cell>
          <cell r="G1345">
            <v>52381</v>
          </cell>
          <cell r="H1345">
            <v>17200852.699999999</v>
          </cell>
          <cell r="I1345">
            <v>0</v>
          </cell>
          <cell r="J1345">
            <v>14823464.1</v>
          </cell>
          <cell r="K1345">
            <v>2377388.6</v>
          </cell>
          <cell r="L1345">
            <v>0</v>
          </cell>
        </row>
        <row r="1346">
          <cell r="A1346">
            <v>3</v>
          </cell>
          <cell r="B1346">
            <v>2</v>
          </cell>
          <cell r="C1346">
            <v>385</v>
          </cell>
          <cell r="D1346" t="str">
            <v xml:space="preserve">  </v>
          </cell>
          <cell r="E1346" t="str">
            <v xml:space="preserve">    </v>
          </cell>
          <cell r="F1346" t="str">
            <v xml:space="preserve">   </v>
          </cell>
          <cell r="G1346">
            <v>32385</v>
          </cell>
          <cell r="H1346">
            <v>443151.77</v>
          </cell>
          <cell r="I1346">
            <v>0</v>
          </cell>
          <cell r="J1346">
            <v>442115.15</v>
          </cell>
          <cell r="K1346">
            <v>1036.6199999999999</v>
          </cell>
          <cell r="L1346">
            <v>0</v>
          </cell>
        </row>
        <row r="1347">
          <cell r="A1347">
            <v>4</v>
          </cell>
          <cell r="B1347">
            <v>2</v>
          </cell>
          <cell r="C1347">
            <v>385</v>
          </cell>
          <cell r="D1347" t="str">
            <v xml:space="preserve">  </v>
          </cell>
          <cell r="E1347" t="str">
            <v xml:space="preserve">    </v>
          </cell>
          <cell r="F1347" t="str">
            <v xml:space="preserve">   </v>
          </cell>
          <cell r="G1347">
            <v>42385</v>
          </cell>
          <cell r="H1347">
            <v>442415.15</v>
          </cell>
          <cell r="I1347">
            <v>0</v>
          </cell>
          <cell r="J1347">
            <v>441378.59</v>
          </cell>
          <cell r="K1347">
            <v>1036.56</v>
          </cell>
          <cell r="L1347">
            <v>0</v>
          </cell>
        </row>
        <row r="1348">
          <cell r="A1348">
            <v>5</v>
          </cell>
          <cell r="B1348">
            <v>2</v>
          </cell>
          <cell r="C1348">
            <v>385</v>
          </cell>
          <cell r="D1348" t="str">
            <v xml:space="preserve">  </v>
          </cell>
          <cell r="E1348" t="str">
            <v xml:space="preserve">    </v>
          </cell>
          <cell r="F1348" t="str">
            <v xml:space="preserve">   </v>
          </cell>
          <cell r="G1348">
            <v>52385</v>
          </cell>
          <cell r="H1348">
            <v>443151.76</v>
          </cell>
          <cell r="I1348">
            <v>0</v>
          </cell>
          <cell r="J1348">
            <v>442115.14</v>
          </cell>
          <cell r="K1348">
            <v>1036.6199999999999</v>
          </cell>
          <cell r="L1348">
            <v>0</v>
          </cell>
        </row>
        <row r="1349">
          <cell r="A1349">
            <v>3</v>
          </cell>
          <cell r="B1349">
            <v>2</v>
          </cell>
          <cell r="C1349">
            <v>387</v>
          </cell>
          <cell r="D1349" t="str">
            <v xml:space="preserve">  </v>
          </cell>
          <cell r="E1349" t="str">
            <v xml:space="preserve">    </v>
          </cell>
          <cell r="F1349" t="str">
            <v xml:space="preserve">   </v>
          </cell>
          <cell r="G1349">
            <v>32387</v>
          </cell>
          <cell r="H1349">
            <v>3973.68</v>
          </cell>
          <cell r="I1349">
            <v>0</v>
          </cell>
          <cell r="J1349">
            <v>2185.89</v>
          </cell>
          <cell r="K1349">
            <v>1787.79</v>
          </cell>
          <cell r="L1349">
            <v>0</v>
          </cell>
        </row>
        <row r="1350">
          <cell r="A1350">
            <v>4</v>
          </cell>
          <cell r="B1350">
            <v>2</v>
          </cell>
          <cell r="C1350">
            <v>387</v>
          </cell>
          <cell r="D1350" t="str">
            <v xml:space="preserve">  </v>
          </cell>
          <cell r="E1350" t="str">
            <v xml:space="preserve">    </v>
          </cell>
          <cell r="F1350" t="str">
            <v xml:space="preserve">   </v>
          </cell>
          <cell r="G1350">
            <v>42387</v>
          </cell>
          <cell r="H1350">
            <v>3973.55</v>
          </cell>
          <cell r="I1350">
            <v>0</v>
          </cell>
          <cell r="J1350">
            <v>2185.79</v>
          </cell>
          <cell r="K1350">
            <v>1787.76</v>
          </cell>
          <cell r="L1350">
            <v>0</v>
          </cell>
        </row>
        <row r="1351">
          <cell r="A1351">
            <v>5</v>
          </cell>
          <cell r="B1351">
            <v>2</v>
          </cell>
          <cell r="C1351">
            <v>387</v>
          </cell>
          <cell r="D1351" t="str">
            <v xml:space="preserve">  </v>
          </cell>
          <cell r="E1351" t="str">
            <v xml:space="preserve">    </v>
          </cell>
          <cell r="F1351" t="str">
            <v xml:space="preserve">   </v>
          </cell>
          <cell r="G1351">
            <v>52387</v>
          </cell>
          <cell r="H1351">
            <v>3973.66</v>
          </cell>
          <cell r="I1351">
            <v>0</v>
          </cell>
          <cell r="J1351">
            <v>2185.88</v>
          </cell>
          <cell r="K1351">
            <v>1787.78</v>
          </cell>
          <cell r="L1351">
            <v>0</v>
          </cell>
        </row>
        <row r="1352">
          <cell r="A1352">
            <v>3</v>
          </cell>
          <cell r="B1352">
            <v>2</v>
          </cell>
          <cell r="C1352">
            <v>389</v>
          </cell>
          <cell r="D1352" t="str">
            <v xml:space="preserve">  </v>
          </cell>
          <cell r="E1352" t="str">
            <v xml:space="preserve">    </v>
          </cell>
          <cell r="F1352" t="str">
            <v xml:space="preserve">   </v>
          </cell>
          <cell r="G1352">
            <v>32389</v>
          </cell>
          <cell r="H1352">
            <v>330820.93</v>
          </cell>
          <cell r="I1352">
            <v>253731.89</v>
          </cell>
          <cell r="J1352">
            <v>7952.44</v>
          </cell>
          <cell r="K1352">
            <v>69136.600000000006</v>
          </cell>
          <cell r="L1352">
            <v>0</v>
          </cell>
        </row>
        <row r="1353">
          <cell r="A1353">
            <v>4</v>
          </cell>
          <cell r="B1353">
            <v>2</v>
          </cell>
          <cell r="C1353">
            <v>389</v>
          </cell>
          <cell r="D1353" t="str">
            <v xml:space="preserve">  </v>
          </cell>
          <cell r="E1353" t="str">
            <v xml:space="preserve">    </v>
          </cell>
          <cell r="F1353" t="str">
            <v xml:space="preserve">   </v>
          </cell>
          <cell r="G1353">
            <v>42389</v>
          </cell>
          <cell r="H1353">
            <v>330820.07</v>
          </cell>
          <cell r="I1353">
            <v>253731.6</v>
          </cell>
          <cell r="J1353">
            <v>7952.2</v>
          </cell>
          <cell r="K1353">
            <v>69136.33</v>
          </cell>
          <cell r="L1353">
            <v>0</v>
          </cell>
        </row>
        <row r="1354">
          <cell r="A1354">
            <v>5</v>
          </cell>
          <cell r="B1354">
            <v>2</v>
          </cell>
          <cell r="C1354">
            <v>389</v>
          </cell>
          <cell r="D1354" t="str">
            <v xml:space="preserve">  </v>
          </cell>
          <cell r="E1354" t="str">
            <v xml:space="preserve">    </v>
          </cell>
          <cell r="F1354" t="str">
            <v xml:space="preserve">   </v>
          </cell>
          <cell r="G1354">
            <v>52389</v>
          </cell>
          <cell r="H1354">
            <v>330820.89</v>
          </cell>
          <cell r="I1354">
            <v>253731.88</v>
          </cell>
          <cell r="J1354">
            <v>7952.43</v>
          </cell>
          <cell r="K1354">
            <v>69136.600000000006</v>
          </cell>
          <cell r="L1354">
            <v>0</v>
          </cell>
        </row>
        <row r="1355">
          <cell r="A1355">
            <v>3</v>
          </cell>
          <cell r="B1355">
            <v>2</v>
          </cell>
          <cell r="C1355">
            <v>390</v>
          </cell>
          <cell r="D1355" t="str">
            <v xml:space="preserve">  </v>
          </cell>
          <cell r="E1355" t="str">
            <v xml:space="preserve">    </v>
          </cell>
          <cell r="F1355" t="str">
            <v xml:space="preserve">   </v>
          </cell>
          <cell r="G1355">
            <v>32390</v>
          </cell>
          <cell r="H1355">
            <v>1903516.33</v>
          </cell>
          <cell r="I1355">
            <v>1551024.9</v>
          </cell>
          <cell r="J1355">
            <v>180589.1</v>
          </cell>
          <cell r="K1355">
            <v>171902.33</v>
          </cell>
          <cell r="L1355">
            <v>0</v>
          </cell>
        </row>
        <row r="1356">
          <cell r="A1356">
            <v>4</v>
          </cell>
          <cell r="B1356">
            <v>2</v>
          </cell>
          <cell r="C1356">
            <v>390</v>
          </cell>
          <cell r="D1356" t="str">
            <v xml:space="preserve">  </v>
          </cell>
          <cell r="E1356" t="str">
            <v xml:space="preserve">    </v>
          </cell>
          <cell r="F1356" t="str">
            <v xml:space="preserve">   </v>
          </cell>
          <cell r="G1356">
            <v>42390</v>
          </cell>
          <cell r="H1356">
            <v>1903516.06</v>
          </cell>
          <cell r="I1356">
            <v>1551024.73</v>
          </cell>
          <cell r="J1356">
            <v>180589.07</v>
          </cell>
          <cell r="K1356">
            <v>171902.27</v>
          </cell>
          <cell r="L1356">
            <v>0</v>
          </cell>
        </row>
        <row r="1357">
          <cell r="A1357">
            <v>5</v>
          </cell>
          <cell r="B1357">
            <v>2</v>
          </cell>
          <cell r="C1357">
            <v>390</v>
          </cell>
          <cell r="D1357" t="str">
            <v xml:space="preserve">  </v>
          </cell>
          <cell r="E1357" t="str">
            <v xml:space="preserve">    </v>
          </cell>
          <cell r="F1357" t="str">
            <v xml:space="preserve">   </v>
          </cell>
          <cell r="G1357">
            <v>52390</v>
          </cell>
          <cell r="H1357">
            <v>1903516.32</v>
          </cell>
          <cell r="I1357">
            <v>1551024.9</v>
          </cell>
          <cell r="J1357">
            <v>180589.1</v>
          </cell>
          <cell r="K1357">
            <v>171902.32</v>
          </cell>
          <cell r="L1357">
            <v>0</v>
          </cell>
        </row>
        <row r="1358">
          <cell r="A1358">
            <v>3</v>
          </cell>
          <cell r="B1358">
            <v>2</v>
          </cell>
          <cell r="C1358">
            <v>391</v>
          </cell>
          <cell r="D1358" t="str">
            <v xml:space="preserve">  </v>
          </cell>
          <cell r="E1358" t="str">
            <v xml:space="preserve">    </v>
          </cell>
          <cell r="F1358" t="str">
            <v xml:space="preserve">   </v>
          </cell>
          <cell r="G1358">
            <v>32391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A1359">
            <v>4</v>
          </cell>
          <cell r="B1359">
            <v>2</v>
          </cell>
          <cell r="C1359">
            <v>391</v>
          </cell>
          <cell r="D1359" t="str">
            <v xml:space="preserve">  </v>
          </cell>
          <cell r="E1359" t="str">
            <v xml:space="preserve">    </v>
          </cell>
          <cell r="F1359" t="str">
            <v xml:space="preserve">   </v>
          </cell>
          <cell r="G1359">
            <v>42391</v>
          </cell>
          <cell r="H1359">
            <v>4176.83</v>
          </cell>
          <cell r="I1359">
            <v>3663.25</v>
          </cell>
          <cell r="J1359">
            <v>513.72</v>
          </cell>
          <cell r="K1359">
            <v>0</v>
          </cell>
          <cell r="L1359">
            <v>0</v>
          </cell>
        </row>
        <row r="1360">
          <cell r="A1360">
            <v>5</v>
          </cell>
          <cell r="B1360">
            <v>2</v>
          </cell>
          <cell r="C1360">
            <v>391</v>
          </cell>
          <cell r="D1360" t="str">
            <v xml:space="preserve">  </v>
          </cell>
          <cell r="E1360" t="str">
            <v xml:space="preserve">    </v>
          </cell>
          <cell r="F1360" t="str">
            <v xml:space="preserve">   </v>
          </cell>
          <cell r="G1360">
            <v>52391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A1361">
            <v>3</v>
          </cell>
          <cell r="B1361">
            <v>2</v>
          </cell>
          <cell r="C1361">
            <v>392</v>
          </cell>
          <cell r="D1361" t="str">
            <v xml:space="preserve">  </v>
          </cell>
          <cell r="E1361" t="str">
            <v xml:space="preserve">    </v>
          </cell>
          <cell r="F1361" t="str">
            <v xml:space="preserve">   </v>
          </cell>
          <cell r="G1361">
            <v>32392</v>
          </cell>
          <cell r="H1361">
            <v>1234584.43</v>
          </cell>
          <cell r="I1361">
            <v>8730.16</v>
          </cell>
          <cell r="J1361">
            <v>1099302.75</v>
          </cell>
          <cell r="K1361">
            <v>126551.52</v>
          </cell>
          <cell r="L1361">
            <v>0</v>
          </cell>
        </row>
        <row r="1362">
          <cell r="A1362">
            <v>4</v>
          </cell>
          <cell r="B1362">
            <v>2</v>
          </cell>
          <cell r="C1362">
            <v>392</v>
          </cell>
          <cell r="D1362" t="str">
            <v xml:space="preserve">  </v>
          </cell>
          <cell r="E1362" t="str">
            <v xml:space="preserve">    </v>
          </cell>
          <cell r="F1362" t="str">
            <v xml:space="preserve">   </v>
          </cell>
          <cell r="G1362">
            <v>42392</v>
          </cell>
          <cell r="H1362">
            <v>1131302.54</v>
          </cell>
          <cell r="I1362">
            <v>7638.75</v>
          </cell>
          <cell r="J1362">
            <v>1017349.81</v>
          </cell>
          <cell r="K1362">
            <v>106314</v>
          </cell>
          <cell r="L1362">
            <v>0</v>
          </cell>
        </row>
        <row r="1363">
          <cell r="A1363">
            <v>5</v>
          </cell>
          <cell r="B1363">
            <v>2</v>
          </cell>
          <cell r="C1363">
            <v>392</v>
          </cell>
          <cell r="D1363" t="str">
            <v xml:space="preserve">  </v>
          </cell>
          <cell r="E1363" t="str">
            <v xml:space="preserve">    </v>
          </cell>
          <cell r="F1363" t="str">
            <v xml:space="preserve">   </v>
          </cell>
          <cell r="G1363">
            <v>52392</v>
          </cell>
          <cell r="H1363">
            <v>1202084.6599999999</v>
          </cell>
          <cell r="I1363">
            <v>8730.16</v>
          </cell>
          <cell r="J1363">
            <v>1077250</v>
          </cell>
          <cell r="K1363">
            <v>116104.5</v>
          </cell>
          <cell r="L1363">
            <v>0</v>
          </cell>
        </row>
        <row r="1364">
          <cell r="A1364">
            <v>3</v>
          </cell>
          <cell r="B1364">
            <v>2</v>
          </cell>
          <cell r="C1364">
            <v>393</v>
          </cell>
          <cell r="D1364" t="str">
            <v xml:space="preserve">  </v>
          </cell>
          <cell r="E1364" t="str">
            <v xml:space="preserve">    </v>
          </cell>
          <cell r="F1364" t="str">
            <v xml:space="preserve">   </v>
          </cell>
          <cell r="G1364">
            <v>32393</v>
          </cell>
          <cell r="H1364">
            <v>43084.58</v>
          </cell>
          <cell r="I1364">
            <v>0</v>
          </cell>
          <cell r="J1364">
            <v>42473.54</v>
          </cell>
          <cell r="K1364">
            <v>611.04</v>
          </cell>
          <cell r="L1364">
            <v>0</v>
          </cell>
        </row>
        <row r="1365">
          <cell r="A1365">
            <v>4</v>
          </cell>
          <cell r="B1365">
            <v>2</v>
          </cell>
          <cell r="C1365">
            <v>393</v>
          </cell>
          <cell r="D1365" t="str">
            <v xml:space="preserve">  </v>
          </cell>
          <cell r="E1365" t="str">
            <v xml:space="preserve">    </v>
          </cell>
          <cell r="F1365" t="str">
            <v xml:space="preserve">   </v>
          </cell>
          <cell r="G1365">
            <v>42393</v>
          </cell>
          <cell r="H1365">
            <v>43084.56</v>
          </cell>
          <cell r="I1365">
            <v>0</v>
          </cell>
          <cell r="J1365">
            <v>42473.52</v>
          </cell>
          <cell r="K1365">
            <v>611.04</v>
          </cell>
          <cell r="L1365">
            <v>0</v>
          </cell>
        </row>
        <row r="1366">
          <cell r="A1366">
            <v>5</v>
          </cell>
          <cell r="B1366">
            <v>2</v>
          </cell>
          <cell r="C1366">
            <v>393</v>
          </cell>
          <cell r="D1366" t="str">
            <v xml:space="preserve">  </v>
          </cell>
          <cell r="E1366" t="str">
            <v xml:space="preserve">    </v>
          </cell>
          <cell r="F1366" t="str">
            <v xml:space="preserve">   </v>
          </cell>
          <cell r="G1366">
            <v>52393</v>
          </cell>
          <cell r="H1366">
            <v>43084.58</v>
          </cell>
          <cell r="I1366">
            <v>0</v>
          </cell>
          <cell r="J1366">
            <v>42473.54</v>
          </cell>
          <cell r="K1366">
            <v>611.04</v>
          </cell>
          <cell r="L1366">
            <v>0</v>
          </cell>
        </row>
        <row r="1367">
          <cell r="A1367">
            <v>3</v>
          </cell>
          <cell r="B1367">
            <v>2</v>
          </cell>
          <cell r="C1367">
            <v>394</v>
          </cell>
          <cell r="D1367" t="str">
            <v xml:space="preserve">  </v>
          </cell>
          <cell r="E1367" t="str">
            <v xml:space="preserve">    </v>
          </cell>
          <cell r="F1367" t="str">
            <v xml:space="preserve">   </v>
          </cell>
          <cell r="G1367">
            <v>32394</v>
          </cell>
          <cell r="H1367">
            <v>721833.68</v>
          </cell>
          <cell r="I1367">
            <v>4653.26</v>
          </cell>
          <cell r="J1367">
            <v>514377.66</v>
          </cell>
          <cell r="K1367">
            <v>202802.76</v>
          </cell>
          <cell r="L1367">
            <v>0</v>
          </cell>
        </row>
        <row r="1368">
          <cell r="A1368">
            <v>4</v>
          </cell>
          <cell r="B1368">
            <v>2</v>
          </cell>
          <cell r="C1368">
            <v>394</v>
          </cell>
          <cell r="D1368" t="str">
            <v xml:space="preserve">  </v>
          </cell>
          <cell r="E1368" t="str">
            <v xml:space="preserve">    </v>
          </cell>
          <cell r="F1368" t="str">
            <v xml:space="preserve">   </v>
          </cell>
          <cell r="G1368">
            <v>42394</v>
          </cell>
          <cell r="H1368">
            <v>686512.2</v>
          </cell>
          <cell r="I1368">
            <v>3612.34</v>
          </cell>
          <cell r="J1368">
            <v>483842.92</v>
          </cell>
          <cell r="K1368">
            <v>199056.94</v>
          </cell>
          <cell r="L1368">
            <v>0</v>
          </cell>
        </row>
        <row r="1369">
          <cell r="A1369">
            <v>5</v>
          </cell>
          <cell r="B1369">
            <v>2</v>
          </cell>
          <cell r="C1369">
            <v>394</v>
          </cell>
          <cell r="D1369" t="str">
            <v xml:space="preserve">  </v>
          </cell>
          <cell r="E1369" t="str">
            <v xml:space="preserve">    </v>
          </cell>
          <cell r="F1369" t="str">
            <v xml:space="preserve">   </v>
          </cell>
          <cell r="G1369">
            <v>52394</v>
          </cell>
          <cell r="H1369">
            <v>720614.68</v>
          </cell>
          <cell r="I1369">
            <v>4653.26</v>
          </cell>
          <cell r="J1369">
            <v>513158.66</v>
          </cell>
          <cell r="K1369">
            <v>202802.76</v>
          </cell>
          <cell r="L1369">
            <v>0</v>
          </cell>
        </row>
        <row r="1370">
          <cell r="A1370">
            <v>3</v>
          </cell>
          <cell r="B1370">
            <v>2</v>
          </cell>
          <cell r="C1370">
            <v>395</v>
          </cell>
          <cell r="D1370" t="str">
            <v xml:space="preserve">  </v>
          </cell>
          <cell r="E1370" t="str">
            <v xml:space="preserve">    </v>
          </cell>
          <cell r="F1370" t="str">
            <v xml:space="preserve">   </v>
          </cell>
          <cell r="G1370">
            <v>32395</v>
          </cell>
          <cell r="H1370">
            <v>246300.62</v>
          </cell>
          <cell r="I1370">
            <v>13115.31</v>
          </cell>
          <cell r="J1370">
            <v>199846.76</v>
          </cell>
          <cell r="K1370">
            <v>33338.550000000003</v>
          </cell>
          <cell r="L1370">
            <v>0</v>
          </cell>
        </row>
        <row r="1371">
          <cell r="A1371">
            <v>4</v>
          </cell>
          <cell r="B1371">
            <v>2</v>
          </cell>
          <cell r="C1371">
            <v>395</v>
          </cell>
          <cell r="D1371" t="str">
            <v xml:space="preserve">  </v>
          </cell>
          <cell r="E1371" t="str">
            <v xml:space="preserve">    </v>
          </cell>
          <cell r="F1371" t="str">
            <v xml:space="preserve">   </v>
          </cell>
          <cell r="G1371">
            <v>42395</v>
          </cell>
          <cell r="H1371">
            <v>239455.38</v>
          </cell>
          <cell r="I1371">
            <v>13115.17</v>
          </cell>
          <cell r="J1371">
            <v>193377.02</v>
          </cell>
          <cell r="K1371">
            <v>32963.21</v>
          </cell>
          <cell r="L1371">
            <v>0</v>
          </cell>
        </row>
        <row r="1372">
          <cell r="A1372">
            <v>5</v>
          </cell>
          <cell r="B1372">
            <v>2</v>
          </cell>
          <cell r="C1372">
            <v>395</v>
          </cell>
          <cell r="D1372" t="str">
            <v xml:space="preserve">  </v>
          </cell>
          <cell r="E1372" t="str">
            <v xml:space="preserve">    </v>
          </cell>
          <cell r="F1372" t="str">
            <v xml:space="preserve">   </v>
          </cell>
          <cell r="G1372">
            <v>52395</v>
          </cell>
          <cell r="H1372">
            <v>245238.08</v>
          </cell>
          <cell r="I1372">
            <v>13115.31</v>
          </cell>
          <cell r="J1372">
            <v>198784.24</v>
          </cell>
          <cell r="K1372">
            <v>33338.54</v>
          </cell>
          <cell r="L1372">
            <v>0</v>
          </cell>
        </row>
        <row r="1373">
          <cell r="A1373">
            <v>3</v>
          </cell>
          <cell r="B1373">
            <v>2</v>
          </cell>
          <cell r="C1373">
            <v>396</v>
          </cell>
          <cell r="D1373" t="str">
            <v xml:space="preserve">  </v>
          </cell>
          <cell r="E1373" t="str">
            <v xml:space="preserve">    </v>
          </cell>
          <cell r="F1373" t="str">
            <v xml:space="preserve">   </v>
          </cell>
          <cell r="G1373">
            <v>32396</v>
          </cell>
          <cell r="H1373">
            <v>83579.86</v>
          </cell>
          <cell r="I1373">
            <v>0</v>
          </cell>
          <cell r="J1373">
            <v>27687.22</v>
          </cell>
          <cell r="K1373">
            <v>55892.639999999999</v>
          </cell>
          <cell r="L1373">
            <v>0</v>
          </cell>
        </row>
        <row r="1374">
          <cell r="A1374">
            <v>4</v>
          </cell>
          <cell r="B1374">
            <v>2</v>
          </cell>
          <cell r="C1374">
            <v>396</v>
          </cell>
          <cell r="D1374" t="str">
            <v xml:space="preserve">  </v>
          </cell>
          <cell r="E1374" t="str">
            <v xml:space="preserve">    </v>
          </cell>
          <cell r="F1374" t="str">
            <v xml:space="preserve">   </v>
          </cell>
          <cell r="G1374">
            <v>42396</v>
          </cell>
          <cell r="H1374">
            <v>83579.759999999995</v>
          </cell>
          <cell r="I1374">
            <v>0</v>
          </cell>
          <cell r="J1374">
            <v>27687.119999999999</v>
          </cell>
          <cell r="K1374">
            <v>55892.639999999999</v>
          </cell>
          <cell r="L1374">
            <v>0</v>
          </cell>
        </row>
        <row r="1375">
          <cell r="A1375">
            <v>5</v>
          </cell>
          <cell r="B1375">
            <v>2</v>
          </cell>
          <cell r="C1375">
            <v>396</v>
          </cell>
          <cell r="D1375" t="str">
            <v xml:space="preserve">  </v>
          </cell>
          <cell r="E1375" t="str">
            <v xml:space="preserve">    </v>
          </cell>
          <cell r="F1375" t="str">
            <v xml:space="preserve">   </v>
          </cell>
          <cell r="G1375">
            <v>52396</v>
          </cell>
          <cell r="H1375">
            <v>83579.86</v>
          </cell>
          <cell r="I1375">
            <v>0</v>
          </cell>
          <cell r="J1375">
            <v>27687.22</v>
          </cell>
          <cell r="K1375">
            <v>55892.639999999999</v>
          </cell>
          <cell r="L1375">
            <v>0</v>
          </cell>
        </row>
        <row r="1376">
          <cell r="A1376">
            <v>3</v>
          </cell>
          <cell r="B1376">
            <v>2</v>
          </cell>
          <cell r="C1376">
            <v>397</v>
          </cell>
          <cell r="D1376" t="str">
            <v xml:space="preserve">  </v>
          </cell>
          <cell r="E1376" t="str">
            <v xml:space="preserve">    </v>
          </cell>
          <cell r="F1376" t="str">
            <v xml:space="preserve">   </v>
          </cell>
          <cell r="G1376">
            <v>32397</v>
          </cell>
          <cell r="H1376">
            <v>216496.6</v>
          </cell>
          <cell r="I1376">
            <v>89773.83</v>
          </cell>
          <cell r="J1376">
            <v>101494.16</v>
          </cell>
          <cell r="K1376">
            <v>25228.61</v>
          </cell>
          <cell r="L1376">
            <v>0</v>
          </cell>
        </row>
        <row r="1377">
          <cell r="A1377">
            <v>4</v>
          </cell>
          <cell r="B1377">
            <v>2</v>
          </cell>
          <cell r="C1377">
            <v>397</v>
          </cell>
          <cell r="D1377" t="str">
            <v xml:space="preserve">  </v>
          </cell>
          <cell r="E1377" t="str">
            <v xml:space="preserve">    </v>
          </cell>
          <cell r="F1377" t="str">
            <v xml:space="preserve">   </v>
          </cell>
          <cell r="G1377">
            <v>42397</v>
          </cell>
          <cell r="H1377">
            <v>214138.75</v>
          </cell>
          <cell r="I1377">
            <v>92478.96</v>
          </cell>
          <cell r="J1377">
            <v>97252.61</v>
          </cell>
          <cell r="K1377">
            <v>24407.200000000001</v>
          </cell>
          <cell r="L1377">
            <v>0</v>
          </cell>
        </row>
        <row r="1378">
          <cell r="A1378">
            <v>5</v>
          </cell>
          <cell r="B1378">
            <v>2</v>
          </cell>
          <cell r="C1378">
            <v>397</v>
          </cell>
          <cell r="D1378" t="str">
            <v xml:space="preserve">  </v>
          </cell>
          <cell r="E1378" t="str">
            <v xml:space="preserve">    </v>
          </cell>
          <cell r="F1378" t="str">
            <v xml:space="preserve">   </v>
          </cell>
          <cell r="G1378">
            <v>52397</v>
          </cell>
          <cell r="H1378">
            <v>216496.58</v>
          </cell>
          <cell r="I1378">
            <v>89773.82</v>
          </cell>
          <cell r="J1378">
            <v>101494.16</v>
          </cell>
          <cell r="K1378">
            <v>25228.6</v>
          </cell>
          <cell r="L1378">
            <v>0</v>
          </cell>
        </row>
        <row r="1379">
          <cell r="A1379">
            <v>3</v>
          </cell>
          <cell r="B1379">
            <v>2</v>
          </cell>
          <cell r="C1379">
            <v>398</v>
          </cell>
          <cell r="D1379" t="str">
            <v xml:space="preserve">  </v>
          </cell>
          <cell r="E1379" t="str">
            <v xml:space="preserve">    </v>
          </cell>
          <cell r="F1379" t="str">
            <v xml:space="preserve">   </v>
          </cell>
          <cell r="G1379">
            <v>32398</v>
          </cell>
          <cell r="H1379">
            <v>3139.93</v>
          </cell>
          <cell r="I1379">
            <v>0</v>
          </cell>
          <cell r="J1379">
            <v>0</v>
          </cell>
          <cell r="K1379">
            <v>3139.93</v>
          </cell>
          <cell r="L1379">
            <v>0</v>
          </cell>
        </row>
        <row r="1380">
          <cell r="A1380">
            <v>4</v>
          </cell>
          <cell r="B1380">
            <v>2</v>
          </cell>
          <cell r="C1380">
            <v>398</v>
          </cell>
          <cell r="D1380" t="str">
            <v xml:space="preserve">  </v>
          </cell>
          <cell r="E1380" t="str">
            <v xml:space="preserve">    </v>
          </cell>
          <cell r="F1380" t="str">
            <v xml:space="preserve">   </v>
          </cell>
          <cell r="G1380">
            <v>42398</v>
          </cell>
          <cell r="H1380">
            <v>6435.22</v>
          </cell>
          <cell r="I1380">
            <v>0</v>
          </cell>
          <cell r="J1380">
            <v>3295.3</v>
          </cell>
          <cell r="K1380">
            <v>3139.92</v>
          </cell>
          <cell r="L1380">
            <v>0</v>
          </cell>
        </row>
        <row r="1381">
          <cell r="A1381">
            <v>5</v>
          </cell>
          <cell r="B1381">
            <v>2</v>
          </cell>
          <cell r="C1381">
            <v>398</v>
          </cell>
          <cell r="D1381" t="str">
            <v xml:space="preserve">  </v>
          </cell>
          <cell r="E1381" t="str">
            <v xml:space="preserve">    </v>
          </cell>
          <cell r="F1381" t="str">
            <v xml:space="preserve">   </v>
          </cell>
          <cell r="G1381">
            <v>52398</v>
          </cell>
          <cell r="H1381">
            <v>3139.92</v>
          </cell>
          <cell r="I1381">
            <v>0</v>
          </cell>
          <cell r="J1381">
            <v>0</v>
          </cell>
          <cell r="K1381">
            <v>3139.92</v>
          </cell>
          <cell r="L1381">
            <v>0</v>
          </cell>
        </row>
        <row r="1382">
          <cell r="A1382">
            <v>3</v>
          </cell>
          <cell r="B1382">
            <v>7</v>
          </cell>
          <cell r="C1382">
            <v>389</v>
          </cell>
          <cell r="D1382" t="str">
            <v xml:space="preserve">  </v>
          </cell>
          <cell r="E1382" t="str">
            <v xml:space="preserve">    </v>
          </cell>
          <cell r="F1382" t="str">
            <v xml:space="preserve">   </v>
          </cell>
          <cell r="G1382">
            <v>37389</v>
          </cell>
          <cell r="H1382">
            <v>391000.81</v>
          </cell>
          <cell r="I1382">
            <v>391000.81</v>
          </cell>
          <cell r="J1382">
            <v>0</v>
          </cell>
          <cell r="K1382">
            <v>0</v>
          </cell>
          <cell r="L1382">
            <v>0</v>
          </cell>
        </row>
        <row r="1383">
          <cell r="A1383">
            <v>4</v>
          </cell>
          <cell r="B1383">
            <v>7</v>
          </cell>
          <cell r="C1383">
            <v>389</v>
          </cell>
          <cell r="D1383" t="str">
            <v xml:space="preserve">  </v>
          </cell>
          <cell r="E1383" t="str">
            <v xml:space="preserve">    </v>
          </cell>
          <cell r="F1383" t="str">
            <v xml:space="preserve">   </v>
          </cell>
          <cell r="G1383">
            <v>47389</v>
          </cell>
          <cell r="H1383">
            <v>391000.69</v>
          </cell>
          <cell r="I1383">
            <v>391000.69</v>
          </cell>
          <cell r="J1383">
            <v>0</v>
          </cell>
          <cell r="K1383">
            <v>0</v>
          </cell>
          <cell r="L1383">
            <v>0</v>
          </cell>
        </row>
        <row r="1384">
          <cell r="A1384">
            <v>5</v>
          </cell>
          <cell r="B1384">
            <v>7</v>
          </cell>
          <cell r="C1384">
            <v>389</v>
          </cell>
          <cell r="D1384" t="str">
            <v xml:space="preserve">  </v>
          </cell>
          <cell r="E1384" t="str">
            <v xml:space="preserve">    </v>
          </cell>
          <cell r="F1384" t="str">
            <v xml:space="preserve">   </v>
          </cell>
          <cell r="G1384">
            <v>57389</v>
          </cell>
          <cell r="H1384">
            <v>391000.81</v>
          </cell>
          <cell r="I1384">
            <v>391000.81</v>
          </cell>
          <cell r="J1384">
            <v>0</v>
          </cell>
          <cell r="K1384">
            <v>0</v>
          </cell>
          <cell r="L1384">
            <v>0</v>
          </cell>
        </row>
        <row r="1385">
          <cell r="A1385">
            <v>3</v>
          </cell>
          <cell r="B1385">
            <v>7</v>
          </cell>
          <cell r="C1385">
            <v>390</v>
          </cell>
          <cell r="D1385" t="str">
            <v xml:space="preserve">  </v>
          </cell>
          <cell r="E1385" t="str">
            <v xml:space="preserve">    </v>
          </cell>
          <cell r="F1385" t="str">
            <v xml:space="preserve">   </v>
          </cell>
          <cell r="G1385">
            <v>37390</v>
          </cell>
          <cell r="H1385">
            <v>11171250.189999999</v>
          </cell>
          <cell r="I1385">
            <v>11171250.189999999</v>
          </cell>
          <cell r="J1385">
            <v>0</v>
          </cell>
          <cell r="K1385">
            <v>0</v>
          </cell>
          <cell r="L1385">
            <v>0</v>
          </cell>
        </row>
        <row r="1386">
          <cell r="A1386">
            <v>4</v>
          </cell>
          <cell r="B1386">
            <v>7</v>
          </cell>
          <cell r="C1386">
            <v>390</v>
          </cell>
          <cell r="D1386" t="str">
            <v xml:space="preserve">  </v>
          </cell>
          <cell r="E1386" t="str">
            <v xml:space="preserve">    </v>
          </cell>
          <cell r="F1386" t="str">
            <v xml:space="preserve">   </v>
          </cell>
          <cell r="G1386">
            <v>47390</v>
          </cell>
          <cell r="H1386">
            <v>10875550.01</v>
          </cell>
          <cell r="I1386">
            <v>10875550.01</v>
          </cell>
          <cell r="J1386">
            <v>0</v>
          </cell>
          <cell r="K1386">
            <v>0</v>
          </cell>
          <cell r="L1386">
            <v>0</v>
          </cell>
        </row>
        <row r="1387">
          <cell r="A1387">
            <v>5</v>
          </cell>
          <cell r="B1387">
            <v>7</v>
          </cell>
          <cell r="C1387">
            <v>390</v>
          </cell>
          <cell r="D1387" t="str">
            <v xml:space="preserve">  </v>
          </cell>
          <cell r="E1387" t="str">
            <v xml:space="preserve">    </v>
          </cell>
          <cell r="F1387" t="str">
            <v xml:space="preserve">   </v>
          </cell>
          <cell r="G1387">
            <v>57390</v>
          </cell>
          <cell r="H1387">
            <v>11123146.52</v>
          </cell>
          <cell r="I1387">
            <v>11123146.52</v>
          </cell>
          <cell r="J1387">
            <v>0</v>
          </cell>
          <cell r="K1387">
            <v>0</v>
          </cell>
          <cell r="L1387">
            <v>0</v>
          </cell>
        </row>
        <row r="1388">
          <cell r="A1388">
            <v>3</v>
          </cell>
          <cell r="B1388">
            <v>7</v>
          </cell>
          <cell r="C1388">
            <v>391</v>
          </cell>
          <cell r="D1388" t="str">
            <v xml:space="preserve">  </v>
          </cell>
          <cell r="E1388" t="str">
            <v xml:space="preserve">    </v>
          </cell>
          <cell r="F1388" t="str">
            <v xml:space="preserve">   </v>
          </cell>
          <cell r="G1388">
            <v>37391</v>
          </cell>
          <cell r="H1388">
            <v>18363493.32</v>
          </cell>
          <cell r="I1388">
            <v>18363493.32</v>
          </cell>
          <cell r="J1388">
            <v>0</v>
          </cell>
          <cell r="K1388">
            <v>0</v>
          </cell>
          <cell r="L1388">
            <v>0</v>
          </cell>
        </row>
        <row r="1389">
          <cell r="A1389">
            <v>4</v>
          </cell>
          <cell r="B1389">
            <v>7</v>
          </cell>
          <cell r="C1389">
            <v>391</v>
          </cell>
          <cell r="D1389" t="str">
            <v xml:space="preserve">  </v>
          </cell>
          <cell r="E1389" t="str">
            <v xml:space="preserve">    </v>
          </cell>
          <cell r="F1389" t="str">
            <v xml:space="preserve">   </v>
          </cell>
          <cell r="G1389">
            <v>47391</v>
          </cell>
          <cell r="H1389">
            <v>21369819.010000002</v>
          </cell>
          <cell r="I1389">
            <v>21369819.010000002</v>
          </cell>
          <cell r="J1389">
            <v>0</v>
          </cell>
          <cell r="K1389">
            <v>0</v>
          </cell>
          <cell r="L1389">
            <v>0</v>
          </cell>
        </row>
        <row r="1390">
          <cell r="A1390">
            <v>5</v>
          </cell>
          <cell r="B1390">
            <v>7</v>
          </cell>
          <cell r="C1390">
            <v>391</v>
          </cell>
          <cell r="D1390" t="str">
            <v xml:space="preserve">  </v>
          </cell>
          <cell r="E1390" t="str">
            <v xml:space="preserve">    </v>
          </cell>
          <cell r="F1390" t="str">
            <v xml:space="preserve">   </v>
          </cell>
          <cell r="G1390">
            <v>57391</v>
          </cell>
          <cell r="H1390">
            <v>17976851.870000001</v>
          </cell>
          <cell r="I1390">
            <v>17976851.870000001</v>
          </cell>
          <cell r="J1390">
            <v>0</v>
          </cell>
          <cell r="K1390">
            <v>0</v>
          </cell>
          <cell r="L1390">
            <v>0</v>
          </cell>
        </row>
        <row r="1391">
          <cell r="A1391">
            <v>3</v>
          </cell>
          <cell r="B1391">
            <v>7</v>
          </cell>
          <cell r="C1391">
            <v>394</v>
          </cell>
          <cell r="D1391" t="str">
            <v xml:space="preserve">  </v>
          </cell>
          <cell r="E1391" t="str">
            <v xml:space="preserve">    </v>
          </cell>
          <cell r="F1391" t="str">
            <v xml:space="preserve">   </v>
          </cell>
          <cell r="G1391">
            <v>37394</v>
          </cell>
          <cell r="H1391">
            <v>166365.1</v>
          </cell>
          <cell r="I1391">
            <v>166365.1</v>
          </cell>
          <cell r="J1391">
            <v>0</v>
          </cell>
          <cell r="K1391">
            <v>0</v>
          </cell>
          <cell r="L1391">
            <v>0</v>
          </cell>
        </row>
        <row r="1392">
          <cell r="A1392">
            <v>4</v>
          </cell>
          <cell r="B1392">
            <v>7</v>
          </cell>
          <cell r="C1392">
            <v>394</v>
          </cell>
          <cell r="D1392" t="str">
            <v xml:space="preserve">  </v>
          </cell>
          <cell r="E1392" t="str">
            <v xml:space="preserve">    </v>
          </cell>
          <cell r="F1392" t="str">
            <v xml:space="preserve">   </v>
          </cell>
          <cell r="G1392">
            <v>47394</v>
          </cell>
          <cell r="H1392">
            <v>166677.5</v>
          </cell>
          <cell r="I1392">
            <v>166677.5</v>
          </cell>
          <cell r="J1392">
            <v>0</v>
          </cell>
          <cell r="K1392">
            <v>0</v>
          </cell>
          <cell r="L1392">
            <v>0</v>
          </cell>
        </row>
        <row r="1393">
          <cell r="A1393">
            <v>5</v>
          </cell>
          <cell r="B1393">
            <v>7</v>
          </cell>
          <cell r="C1393">
            <v>394</v>
          </cell>
          <cell r="D1393" t="str">
            <v xml:space="preserve">  </v>
          </cell>
          <cell r="E1393" t="str">
            <v xml:space="preserve">    </v>
          </cell>
          <cell r="F1393" t="str">
            <v xml:space="preserve">   </v>
          </cell>
          <cell r="G1393">
            <v>57394</v>
          </cell>
          <cell r="H1393">
            <v>166365.1</v>
          </cell>
          <cell r="I1393">
            <v>166365.1</v>
          </cell>
          <cell r="J1393">
            <v>0</v>
          </cell>
          <cell r="K1393">
            <v>0</v>
          </cell>
          <cell r="L1393">
            <v>0</v>
          </cell>
        </row>
        <row r="1394">
          <cell r="A1394">
            <v>3</v>
          </cell>
          <cell r="B1394">
            <v>7</v>
          </cell>
          <cell r="C1394">
            <v>397</v>
          </cell>
          <cell r="D1394" t="str">
            <v xml:space="preserve">  </v>
          </cell>
          <cell r="E1394" t="str">
            <v xml:space="preserve">    </v>
          </cell>
          <cell r="F1394" t="str">
            <v xml:space="preserve">   </v>
          </cell>
          <cell r="G1394">
            <v>37397</v>
          </cell>
          <cell r="H1394">
            <v>5824357.5800000001</v>
          </cell>
          <cell r="I1394">
            <v>5824357.5800000001</v>
          </cell>
          <cell r="J1394">
            <v>0</v>
          </cell>
          <cell r="K1394">
            <v>0</v>
          </cell>
          <cell r="L1394">
            <v>0</v>
          </cell>
        </row>
        <row r="1395">
          <cell r="A1395">
            <v>4</v>
          </cell>
          <cell r="B1395">
            <v>7</v>
          </cell>
          <cell r="C1395">
            <v>397</v>
          </cell>
          <cell r="D1395" t="str">
            <v xml:space="preserve">  </v>
          </cell>
          <cell r="E1395" t="str">
            <v xml:space="preserve">    </v>
          </cell>
          <cell r="F1395" t="str">
            <v xml:space="preserve">   </v>
          </cell>
          <cell r="G1395">
            <v>47397</v>
          </cell>
          <cell r="H1395">
            <v>5672625.5099999998</v>
          </cell>
          <cell r="I1395">
            <v>5672625.5099999998</v>
          </cell>
          <cell r="J1395">
            <v>0</v>
          </cell>
          <cell r="K1395">
            <v>0</v>
          </cell>
          <cell r="L1395">
            <v>0</v>
          </cell>
        </row>
        <row r="1396">
          <cell r="A1396">
            <v>5</v>
          </cell>
          <cell r="B1396">
            <v>7</v>
          </cell>
          <cell r="C1396">
            <v>397</v>
          </cell>
          <cell r="D1396" t="str">
            <v xml:space="preserve">  </v>
          </cell>
          <cell r="E1396" t="str">
            <v xml:space="preserve">    </v>
          </cell>
          <cell r="F1396" t="str">
            <v xml:space="preserve">   </v>
          </cell>
          <cell r="G1396">
            <v>57397</v>
          </cell>
          <cell r="H1396">
            <v>5818340.1100000003</v>
          </cell>
          <cell r="I1396">
            <v>5818340.1100000003</v>
          </cell>
          <cell r="J1396">
            <v>0</v>
          </cell>
          <cell r="K1396">
            <v>0</v>
          </cell>
          <cell r="L1396">
            <v>0</v>
          </cell>
        </row>
        <row r="1397">
          <cell r="A1397">
            <v>3</v>
          </cell>
          <cell r="B1397">
            <v>7</v>
          </cell>
          <cell r="C1397">
            <v>398</v>
          </cell>
          <cell r="D1397" t="str">
            <v xml:space="preserve">  </v>
          </cell>
          <cell r="E1397" t="str">
            <v xml:space="preserve">    </v>
          </cell>
          <cell r="F1397" t="str">
            <v xml:space="preserve">   </v>
          </cell>
          <cell r="G1397">
            <v>37398</v>
          </cell>
          <cell r="H1397">
            <v>163835.79</v>
          </cell>
          <cell r="I1397">
            <v>163835.79</v>
          </cell>
          <cell r="J1397">
            <v>0</v>
          </cell>
          <cell r="K1397">
            <v>0</v>
          </cell>
          <cell r="L1397">
            <v>0</v>
          </cell>
        </row>
        <row r="1398">
          <cell r="A1398">
            <v>4</v>
          </cell>
          <cell r="B1398">
            <v>7</v>
          </cell>
          <cell r="C1398">
            <v>398</v>
          </cell>
          <cell r="D1398" t="str">
            <v xml:space="preserve">  </v>
          </cell>
          <cell r="E1398" t="str">
            <v xml:space="preserve">    </v>
          </cell>
          <cell r="F1398" t="str">
            <v xml:space="preserve">   </v>
          </cell>
          <cell r="G1398">
            <v>47398</v>
          </cell>
          <cell r="H1398">
            <v>163278.94</v>
          </cell>
          <cell r="I1398">
            <v>163278.94</v>
          </cell>
          <cell r="J1398">
            <v>0</v>
          </cell>
          <cell r="K1398">
            <v>0</v>
          </cell>
          <cell r="L1398">
            <v>0</v>
          </cell>
        </row>
        <row r="1399">
          <cell r="A1399">
            <v>5</v>
          </cell>
          <cell r="B1399">
            <v>7</v>
          </cell>
          <cell r="C1399">
            <v>398</v>
          </cell>
          <cell r="D1399" t="str">
            <v xml:space="preserve">  </v>
          </cell>
          <cell r="E1399" t="str">
            <v xml:space="preserve">    </v>
          </cell>
          <cell r="F1399" t="str">
            <v xml:space="preserve">   </v>
          </cell>
          <cell r="G1399">
            <v>57398</v>
          </cell>
          <cell r="H1399">
            <v>163608.84</v>
          </cell>
          <cell r="I1399">
            <v>163608.84</v>
          </cell>
          <cell r="J1399">
            <v>0</v>
          </cell>
          <cell r="K1399">
            <v>0</v>
          </cell>
          <cell r="L1399">
            <v>0</v>
          </cell>
        </row>
        <row r="1400">
          <cell r="A1400">
            <v>3</v>
          </cell>
          <cell r="B1400">
            <v>8</v>
          </cell>
          <cell r="C1400">
            <v>395</v>
          </cell>
          <cell r="D1400" t="str">
            <v xml:space="preserve">  </v>
          </cell>
          <cell r="E1400" t="str">
            <v xml:space="preserve">    </v>
          </cell>
          <cell r="F1400" t="str">
            <v xml:space="preserve">   </v>
          </cell>
          <cell r="G1400">
            <v>38395</v>
          </cell>
          <cell r="H1400">
            <v>8745.57</v>
          </cell>
          <cell r="I1400">
            <v>8745.57</v>
          </cell>
          <cell r="J1400">
            <v>0</v>
          </cell>
          <cell r="K1400">
            <v>0</v>
          </cell>
          <cell r="L1400">
            <v>0</v>
          </cell>
        </row>
        <row r="1401">
          <cell r="A1401">
            <v>4</v>
          </cell>
          <cell r="B1401">
            <v>8</v>
          </cell>
          <cell r="C1401">
            <v>395</v>
          </cell>
          <cell r="D1401" t="str">
            <v xml:space="preserve">  </v>
          </cell>
          <cell r="E1401" t="str">
            <v xml:space="preserve">    </v>
          </cell>
          <cell r="F1401" t="str">
            <v xml:space="preserve">   </v>
          </cell>
          <cell r="G1401">
            <v>48395</v>
          </cell>
          <cell r="H1401">
            <v>8745.49</v>
          </cell>
          <cell r="I1401">
            <v>8745.49</v>
          </cell>
          <cell r="J1401">
            <v>0</v>
          </cell>
          <cell r="K1401">
            <v>0</v>
          </cell>
          <cell r="L1401">
            <v>0</v>
          </cell>
        </row>
        <row r="1402">
          <cell r="A1402">
            <v>5</v>
          </cell>
          <cell r="B1402">
            <v>8</v>
          </cell>
          <cell r="C1402">
            <v>395</v>
          </cell>
          <cell r="D1402" t="str">
            <v xml:space="preserve">  </v>
          </cell>
          <cell r="E1402" t="str">
            <v xml:space="preserve">    </v>
          </cell>
          <cell r="F1402" t="str">
            <v xml:space="preserve">   </v>
          </cell>
          <cell r="G1402">
            <v>58395</v>
          </cell>
          <cell r="H1402">
            <v>8745.57</v>
          </cell>
          <cell r="I1402">
            <v>8745.57</v>
          </cell>
          <cell r="J1402">
            <v>0</v>
          </cell>
          <cell r="K1402">
            <v>0</v>
          </cell>
          <cell r="L1402">
            <v>0</v>
          </cell>
        </row>
        <row r="1403">
          <cell r="A1403">
            <v>3</v>
          </cell>
          <cell r="B1403">
            <v>8</v>
          </cell>
          <cell r="C1403">
            <v>397</v>
          </cell>
          <cell r="D1403" t="str">
            <v xml:space="preserve">  </v>
          </cell>
          <cell r="E1403" t="str">
            <v xml:space="preserve">    </v>
          </cell>
          <cell r="F1403" t="str">
            <v xml:space="preserve">   </v>
          </cell>
          <cell r="G1403">
            <v>38397</v>
          </cell>
          <cell r="H1403">
            <v>136143.67999999999</v>
          </cell>
          <cell r="I1403">
            <v>136143.67999999999</v>
          </cell>
          <cell r="J1403">
            <v>0</v>
          </cell>
          <cell r="K1403">
            <v>0</v>
          </cell>
          <cell r="L1403">
            <v>0</v>
          </cell>
        </row>
        <row r="1404">
          <cell r="A1404">
            <v>4</v>
          </cell>
          <cell r="B1404">
            <v>8</v>
          </cell>
          <cell r="C1404">
            <v>397</v>
          </cell>
          <cell r="D1404" t="str">
            <v xml:space="preserve">  </v>
          </cell>
          <cell r="E1404" t="str">
            <v xml:space="preserve">    </v>
          </cell>
          <cell r="F1404" t="str">
            <v xml:space="preserve">   </v>
          </cell>
          <cell r="G1404">
            <v>48397</v>
          </cell>
          <cell r="H1404">
            <v>136143.59</v>
          </cell>
          <cell r="I1404">
            <v>136143.59</v>
          </cell>
          <cell r="J1404">
            <v>0</v>
          </cell>
          <cell r="K1404">
            <v>0</v>
          </cell>
          <cell r="L1404">
            <v>0</v>
          </cell>
        </row>
        <row r="1405">
          <cell r="A1405">
            <v>5</v>
          </cell>
          <cell r="B1405">
            <v>8</v>
          </cell>
          <cell r="C1405">
            <v>397</v>
          </cell>
          <cell r="D1405" t="str">
            <v xml:space="preserve">  </v>
          </cell>
          <cell r="E1405" t="str">
            <v xml:space="preserve">    </v>
          </cell>
          <cell r="F1405" t="str">
            <v xml:space="preserve">   </v>
          </cell>
          <cell r="G1405">
            <v>58397</v>
          </cell>
          <cell r="H1405">
            <v>136143.67999999999</v>
          </cell>
          <cell r="I1405">
            <v>136143.67999999999</v>
          </cell>
          <cell r="J1405">
            <v>0</v>
          </cell>
          <cell r="K1405">
            <v>0</v>
          </cell>
          <cell r="L1405">
            <v>0</v>
          </cell>
        </row>
        <row r="1406">
          <cell r="A1406">
            <v>3</v>
          </cell>
          <cell r="B1406">
            <v>9</v>
          </cell>
          <cell r="C1406">
            <v>389</v>
          </cell>
          <cell r="D1406" t="str">
            <v xml:space="preserve">  </v>
          </cell>
          <cell r="E1406" t="str">
            <v xml:space="preserve">    </v>
          </cell>
          <cell r="F1406" t="str">
            <v xml:space="preserve">   </v>
          </cell>
          <cell r="G1406">
            <v>39389</v>
          </cell>
          <cell r="H1406">
            <v>1142175.49</v>
          </cell>
          <cell r="I1406">
            <v>267745.46999999997</v>
          </cell>
          <cell r="J1406">
            <v>480080.32</v>
          </cell>
          <cell r="K1406">
            <v>394349.7</v>
          </cell>
          <cell r="L1406">
            <v>0</v>
          </cell>
        </row>
        <row r="1407">
          <cell r="A1407">
            <v>4</v>
          </cell>
          <cell r="B1407">
            <v>9</v>
          </cell>
          <cell r="C1407">
            <v>389</v>
          </cell>
          <cell r="D1407" t="str">
            <v xml:space="preserve">  </v>
          </cell>
          <cell r="E1407" t="str">
            <v xml:space="preserve">    </v>
          </cell>
          <cell r="F1407" t="str">
            <v xml:space="preserve">   </v>
          </cell>
          <cell r="G1407">
            <v>49389</v>
          </cell>
          <cell r="H1407">
            <v>1138987.46</v>
          </cell>
          <cell r="I1407">
            <v>267745.07</v>
          </cell>
          <cell r="J1407">
            <v>476892.79</v>
          </cell>
          <cell r="K1407">
            <v>394349.65</v>
          </cell>
          <cell r="L1407">
            <v>0</v>
          </cell>
        </row>
        <row r="1408">
          <cell r="A1408">
            <v>5</v>
          </cell>
          <cell r="B1408">
            <v>9</v>
          </cell>
          <cell r="C1408">
            <v>389</v>
          </cell>
          <cell r="D1408" t="str">
            <v xml:space="preserve">  </v>
          </cell>
          <cell r="E1408" t="str">
            <v xml:space="preserve">    </v>
          </cell>
          <cell r="F1408" t="str">
            <v xml:space="preserve">   </v>
          </cell>
          <cell r="G1408">
            <v>59389</v>
          </cell>
          <cell r="H1408">
            <v>1142175.48</v>
          </cell>
          <cell r="I1408">
            <v>267745.46000000002</v>
          </cell>
          <cell r="J1408">
            <v>480080.32</v>
          </cell>
          <cell r="K1408">
            <v>394349.7</v>
          </cell>
          <cell r="L1408">
            <v>0</v>
          </cell>
        </row>
        <row r="1409">
          <cell r="A1409">
            <v>3</v>
          </cell>
          <cell r="B1409">
            <v>9</v>
          </cell>
          <cell r="C1409">
            <v>390</v>
          </cell>
          <cell r="D1409" t="str">
            <v xml:space="preserve">  </v>
          </cell>
          <cell r="E1409" t="str">
            <v xml:space="preserve">    </v>
          </cell>
          <cell r="F1409" t="str">
            <v xml:space="preserve">   </v>
          </cell>
          <cell r="G1409">
            <v>39390</v>
          </cell>
          <cell r="H1409">
            <v>7635289.0199999996</v>
          </cell>
          <cell r="I1409">
            <v>2949337.46</v>
          </cell>
          <cell r="J1409">
            <v>1349211.51</v>
          </cell>
          <cell r="K1409">
            <v>3336740.05</v>
          </cell>
          <cell r="L1409">
            <v>0</v>
          </cell>
        </row>
        <row r="1410">
          <cell r="A1410">
            <v>4</v>
          </cell>
          <cell r="B1410">
            <v>9</v>
          </cell>
          <cell r="C1410">
            <v>390</v>
          </cell>
          <cell r="D1410" t="str">
            <v xml:space="preserve">  </v>
          </cell>
          <cell r="E1410" t="str">
            <v xml:space="preserve">    </v>
          </cell>
          <cell r="F1410" t="str">
            <v xml:space="preserve">   </v>
          </cell>
          <cell r="G1410">
            <v>49390</v>
          </cell>
          <cell r="H1410">
            <v>7612643.6299999999</v>
          </cell>
          <cell r="I1410">
            <v>2945067.32</v>
          </cell>
          <cell r="J1410">
            <v>1341980.19</v>
          </cell>
          <cell r="K1410">
            <v>3325596.16</v>
          </cell>
          <cell r="L1410">
            <v>0</v>
          </cell>
        </row>
        <row r="1411">
          <cell r="A1411">
            <v>5</v>
          </cell>
          <cell r="B1411">
            <v>9</v>
          </cell>
          <cell r="C1411">
            <v>390</v>
          </cell>
          <cell r="D1411" t="str">
            <v xml:space="preserve">  </v>
          </cell>
          <cell r="E1411" t="str">
            <v xml:space="preserve">    </v>
          </cell>
          <cell r="F1411" t="str">
            <v xml:space="preserve">   </v>
          </cell>
          <cell r="G1411">
            <v>59390</v>
          </cell>
          <cell r="H1411">
            <v>7635289.0099999998</v>
          </cell>
          <cell r="I1411">
            <v>2949337.46</v>
          </cell>
          <cell r="J1411">
            <v>1349211.5</v>
          </cell>
          <cell r="K1411">
            <v>3336740.05</v>
          </cell>
          <cell r="L1411">
            <v>0</v>
          </cell>
        </row>
        <row r="1412">
          <cell r="A1412">
            <v>3</v>
          </cell>
          <cell r="B1412">
            <v>9</v>
          </cell>
          <cell r="C1412">
            <v>392</v>
          </cell>
          <cell r="D1412" t="str">
            <v xml:space="preserve">  </v>
          </cell>
          <cell r="E1412" t="str">
            <v xml:space="preserve">    </v>
          </cell>
          <cell r="F1412" t="str">
            <v xml:space="preserve">   </v>
          </cell>
          <cell r="G1412">
            <v>39392</v>
          </cell>
          <cell r="H1412">
            <v>2427387.36</v>
          </cell>
          <cell r="I1412">
            <v>1014907.53</v>
          </cell>
          <cell r="J1412">
            <v>920623.76</v>
          </cell>
          <cell r="K1412">
            <v>491856.07</v>
          </cell>
          <cell r="L1412">
            <v>0</v>
          </cell>
        </row>
        <row r="1413">
          <cell r="A1413">
            <v>4</v>
          </cell>
          <cell r="B1413">
            <v>9</v>
          </cell>
          <cell r="C1413">
            <v>392</v>
          </cell>
          <cell r="D1413" t="str">
            <v xml:space="preserve">  </v>
          </cell>
          <cell r="E1413" t="str">
            <v xml:space="preserve">    </v>
          </cell>
          <cell r="F1413" t="str">
            <v xml:space="preserve">   </v>
          </cell>
          <cell r="G1413">
            <v>49392</v>
          </cell>
          <cell r="H1413">
            <v>2279456.36</v>
          </cell>
          <cell r="I1413">
            <v>932712.98</v>
          </cell>
          <cell r="J1413">
            <v>908003.96</v>
          </cell>
          <cell r="K1413">
            <v>438739.45</v>
          </cell>
          <cell r="L1413">
            <v>0</v>
          </cell>
        </row>
        <row r="1414">
          <cell r="A1414">
            <v>5</v>
          </cell>
          <cell r="B1414">
            <v>9</v>
          </cell>
          <cell r="C1414">
            <v>392</v>
          </cell>
          <cell r="D1414" t="str">
            <v xml:space="preserve">  </v>
          </cell>
          <cell r="E1414" t="str">
            <v xml:space="preserve">    </v>
          </cell>
          <cell r="F1414" t="str">
            <v xml:space="preserve">   </v>
          </cell>
          <cell r="G1414">
            <v>59392</v>
          </cell>
          <cell r="H1414">
            <v>2428137.34</v>
          </cell>
          <cell r="I1414">
            <v>1015657.53</v>
          </cell>
          <cell r="J1414">
            <v>920623.76</v>
          </cell>
          <cell r="K1414">
            <v>491856.06</v>
          </cell>
          <cell r="L1414">
            <v>0</v>
          </cell>
        </row>
        <row r="1415">
          <cell r="A1415">
            <v>3</v>
          </cell>
          <cell r="B1415">
            <v>9</v>
          </cell>
          <cell r="C1415">
            <v>393</v>
          </cell>
          <cell r="D1415" t="str">
            <v xml:space="preserve">  </v>
          </cell>
          <cell r="E1415" t="str">
            <v xml:space="preserve">    </v>
          </cell>
          <cell r="F1415" t="str">
            <v xml:space="preserve">   </v>
          </cell>
          <cell r="G1415">
            <v>39393</v>
          </cell>
          <cell r="H1415">
            <v>779047.85</v>
          </cell>
          <cell r="I1415">
            <v>498283.67</v>
          </cell>
          <cell r="J1415">
            <v>74096.479999999996</v>
          </cell>
          <cell r="K1415">
            <v>206667.7</v>
          </cell>
          <cell r="L1415">
            <v>0</v>
          </cell>
        </row>
        <row r="1416">
          <cell r="A1416">
            <v>4</v>
          </cell>
          <cell r="B1416">
            <v>9</v>
          </cell>
          <cell r="C1416">
            <v>393</v>
          </cell>
          <cell r="D1416" t="str">
            <v xml:space="preserve">  </v>
          </cell>
          <cell r="E1416" t="str">
            <v xml:space="preserve">    </v>
          </cell>
          <cell r="F1416" t="str">
            <v xml:space="preserve">   </v>
          </cell>
          <cell r="G1416">
            <v>49393</v>
          </cell>
          <cell r="H1416">
            <v>771475.77</v>
          </cell>
          <cell r="I1416">
            <v>491492.77</v>
          </cell>
          <cell r="J1416">
            <v>73310.289999999994</v>
          </cell>
          <cell r="K1416">
            <v>206672.73</v>
          </cell>
          <cell r="L1416">
            <v>0</v>
          </cell>
        </row>
        <row r="1417">
          <cell r="A1417">
            <v>5</v>
          </cell>
          <cell r="B1417">
            <v>9</v>
          </cell>
          <cell r="C1417">
            <v>393</v>
          </cell>
          <cell r="D1417" t="str">
            <v xml:space="preserve">  </v>
          </cell>
          <cell r="E1417" t="str">
            <v xml:space="preserve">    </v>
          </cell>
          <cell r="F1417" t="str">
            <v xml:space="preserve">   </v>
          </cell>
          <cell r="G1417">
            <v>59393</v>
          </cell>
          <cell r="H1417">
            <v>778079.21</v>
          </cell>
          <cell r="I1417">
            <v>497315.05</v>
          </cell>
          <cell r="J1417">
            <v>74096.47</v>
          </cell>
          <cell r="K1417">
            <v>206667.69</v>
          </cell>
          <cell r="L1417">
            <v>0</v>
          </cell>
        </row>
        <row r="1418">
          <cell r="A1418">
            <v>3</v>
          </cell>
          <cell r="B1418">
            <v>9</v>
          </cell>
          <cell r="C1418">
            <v>394</v>
          </cell>
          <cell r="D1418" t="str">
            <v xml:space="preserve">  </v>
          </cell>
          <cell r="E1418" t="str">
            <v xml:space="preserve">    </v>
          </cell>
          <cell r="F1418" t="str">
            <v xml:space="preserve">   </v>
          </cell>
          <cell r="G1418">
            <v>39394</v>
          </cell>
          <cell r="H1418">
            <v>929928.48</v>
          </cell>
          <cell r="I1418">
            <v>827613.25</v>
          </cell>
          <cell r="J1418">
            <v>58636.47</v>
          </cell>
          <cell r="K1418">
            <v>43678.76</v>
          </cell>
          <cell r="L1418">
            <v>0</v>
          </cell>
        </row>
        <row r="1419">
          <cell r="A1419">
            <v>4</v>
          </cell>
          <cell r="B1419">
            <v>9</v>
          </cell>
          <cell r="C1419">
            <v>394</v>
          </cell>
          <cell r="D1419" t="str">
            <v xml:space="preserve">  </v>
          </cell>
          <cell r="E1419" t="str">
            <v xml:space="preserve">    </v>
          </cell>
          <cell r="F1419" t="str">
            <v xml:space="preserve">   </v>
          </cell>
          <cell r="G1419">
            <v>49394</v>
          </cell>
          <cell r="H1419">
            <v>932183.29</v>
          </cell>
          <cell r="I1419">
            <v>831281.53</v>
          </cell>
          <cell r="J1419">
            <v>57223.11</v>
          </cell>
          <cell r="K1419">
            <v>43678.69</v>
          </cell>
          <cell r="L1419">
            <v>0</v>
          </cell>
        </row>
        <row r="1420">
          <cell r="A1420">
            <v>5</v>
          </cell>
          <cell r="B1420">
            <v>9</v>
          </cell>
          <cell r="C1420">
            <v>394</v>
          </cell>
          <cell r="D1420" t="str">
            <v xml:space="preserve">  </v>
          </cell>
          <cell r="E1420" t="str">
            <v xml:space="preserve">    </v>
          </cell>
          <cell r="F1420" t="str">
            <v xml:space="preserve">   </v>
          </cell>
          <cell r="G1420">
            <v>59394</v>
          </cell>
          <cell r="H1420">
            <v>929928.45</v>
          </cell>
          <cell r="I1420">
            <v>827613.26</v>
          </cell>
          <cell r="J1420">
            <v>58636.46</v>
          </cell>
          <cell r="K1420">
            <v>43678.76</v>
          </cell>
          <cell r="L1420">
            <v>0</v>
          </cell>
        </row>
        <row r="1421">
          <cell r="A1421">
            <v>3</v>
          </cell>
          <cell r="B1421">
            <v>9</v>
          </cell>
          <cell r="C1421">
            <v>395</v>
          </cell>
          <cell r="D1421" t="str">
            <v xml:space="preserve">  </v>
          </cell>
          <cell r="E1421" t="str">
            <v xml:space="preserve">    </v>
          </cell>
          <cell r="F1421" t="str">
            <v xml:space="preserve">   </v>
          </cell>
          <cell r="G1421">
            <v>39395</v>
          </cell>
          <cell r="H1421">
            <v>640050.61</v>
          </cell>
          <cell r="I1421">
            <v>575318.01</v>
          </cell>
          <cell r="J1421">
            <v>48389.35</v>
          </cell>
          <cell r="K1421">
            <v>16343.25</v>
          </cell>
          <cell r="L1421">
            <v>0</v>
          </cell>
        </row>
        <row r="1422">
          <cell r="A1422">
            <v>4</v>
          </cell>
          <cell r="B1422">
            <v>9</v>
          </cell>
          <cell r="C1422">
            <v>395</v>
          </cell>
          <cell r="D1422" t="str">
            <v xml:space="preserve">  </v>
          </cell>
          <cell r="E1422" t="str">
            <v xml:space="preserve">    </v>
          </cell>
          <cell r="F1422" t="str">
            <v xml:space="preserve">   </v>
          </cell>
          <cell r="G1422">
            <v>49395</v>
          </cell>
          <cell r="H1422">
            <v>639776.06000000006</v>
          </cell>
          <cell r="I1422">
            <v>575043.64</v>
          </cell>
          <cell r="J1422">
            <v>48389.279999999999</v>
          </cell>
          <cell r="K1422">
            <v>16343.17</v>
          </cell>
          <cell r="L1422">
            <v>0</v>
          </cell>
        </row>
        <row r="1423">
          <cell r="A1423">
            <v>5</v>
          </cell>
          <cell r="B1423">
            <v>9</v>
          </cell>
          <cell r="C1423">
            <v>395</v>
          </cell>
          <cell r="D1423" t="str">
            <v xml:space="preserve">  </v>
          </cell>
          <cell r="E1423" t="str">
            <v xml:space="preserve">    </v>
          </cell>
          <cell r="F1423" t="str">
            <v xml:space="preserve">   </v>
          </cell>
          <cell r="G1423">
            <v>59395</v>
          </cell>
          <cell r="H1423">
            <v>640050.6</v>
          </cell>
          <cell r="I1423">
            <v>575318.01</v>
          </cell>
          <cell r="J1423">
            <v>48389.35</v>
          </cell>
          <cell r="K1423">
            <v>16343.25</v>
          </cell>
          <cell r="L1423">
            <v>0</v>
          </cell>
        </row>
        <row r="1424">
          <cell r="A1424">
            <v>3</v>
          </cell>
          <cell r="B1424">
            <v>9</v>
          </cell>
          <cell r="C1424">
            <v>396</v>
          </cell>
          <cell r="D1424" t="str">
            <v xml:space="preserve">  </v>
          </cell>
          <cell r="E1424" t="str">
            <v xml:space="preserve">    </v>
          </cell>
          <cell r="F1424" t="str">
            <v xml:space="preserve">   </v>
          </cell>
          <cell r="G1424">
            <v>39396</v>
          </cell>
          <cell r="H1424">
            <v>758878.64</v>
          </cell>
          <cell r="I1424">
            <v>288023.34999999998</v>
          </cell>
          <cell r="J1424">
            <v>316068.15999999997</v>
          </cell>
          <cell r="K1424">
            <v>154787.13</v>
          </cell>
          <cell r="L1424">
            <v>0</v>
          </cell>
        </row>
        <row r="1425">
          <cell r="A1425">
            <v>4</v>
          </cell>
          <cell r="B1425">
            <v>9</v>
          </cell>
          <cell r="C1425">
            <v>396</v>
          </cell>
          <cell r="D1425" t="str">
            <v xml:space="preserve">  </v>
          </cell>
          <cell r="E1425" t="str">
            <v xml:space="preserve">    </v>
          </cell>
          <cell r="F1425" t="str">
            <v xml:space="preserve">   </v>
          </cell>
          <cell r="G1425">
            <v>49396</v>
          </cell>
          <cell r="H1425">
            <v>758878.34</v>
          </cell>
          <cell r="I1425">
            <v>288023.31</v>
          </cell>
          <cell r="J1425">
            <v>316068.02</v>
          </cell>
          <cell r="K1425">
            <v>154787.06</v>
          </cell>
          <cell r="L1425">
            <v>0</v>
          </cell>
        </row>
        <row r="1426">
          <cell r="A1426">
            <v>5</v>
          </cell>
          <cell r="B1426">
            <v>9</v>
          </cell>
          <cell r="C1426">
            <v>396</v>
          </cell>
          <cell r="D1426" t="str">
            <v xml:space="preserve">  </v>
          </cell>
          <cell r="E1426" t="str">
            <v xml:space="preserve">    </v>
          </cell>
          <cell r="F1426" t="str">
            <v xml:space="preserve">   </v>
          </cell>
          <cell r="G1426">
            <v>59396</v>
          </cell>
          <cell r="H1426">
            <v>758878.62</v>
          </cell>
          <cell r="I1426">
            <v>288023.36</v>
          </cell>
          <cell r="J1426">
            <v>316068.15000000002</v>
          </cell>
          <cell r="K1426">
            <v>154787.12</v>
          </cell>
          <cell r="L1426">
            <v>0</v>
          </cell>
        </row>
        <row r="1427">
          <cell r="A1427">
            <v>3</v>
          </cell>
          <cell r="B1427">
            <v>9</v>
          </cell>
          <cell r="C1427">
            <v>397</v>
          </cell>
          <cell r="D1427" t="str">
            <v xml:space="preserve">  </v>
          </cell>
          <cell r="E1427" t="str">
            <v xml:space="preserve">    </v>
          </cell>
          <cell r="F1427" t="str">
            <v xml:space="preserve">   </v>
          </cell>
          <cell r="G1427">
            <v>39397</v>
          </cell>
          <cell r="H1427">
            <v>7458384.0999999996</v>
          </cell>
          <cell r="I1427">
            <v>6193818.25</v>
          </cell>
          <cell r="J1427">
            <v>492228.25</v>
          </cell>
          <cell r="K1427">
            <v>772337.6</v>
          </cell>
          <cell r="L1427">
            <v>0</v>
          </cell>
        </row>
        <row r="1428">
          <cell r="A1428">
            <v>4</v>
          </cell>
          <cell r="B1428">
            <v>9</v>
          </cell>
          <cell r="C1428">
            <v>397</v>
          </cell>
          <cell r="D1428" t="str">
            <v xml:space="preserve">  </v>
          </cell>
          <cell r="E1428" t="str">
            <v xml:space="preserve">    </v>
          </cell>
          <cell r="F1428" t="str">
            <v xml:space="preserve">   </v>
          </cell>
          <cell r="G1428">
            <v>49397</v>
          </cell>
          <cell r="H1428">
            <v>7473280.5599999996</v>
          </cell>
          <cell r="I1428">
            <v>6200757.8700000001</v>
          </cell>
          <cell r="J1428">
            <v>492228.13</v>
          </cell>
          <cell r="K1428">
            <v>780294.59</v>
          </cell>
          <cell r="L1428">
            <v>0</v>
          </cell>
        </row>
        <row r="1429">
          <cell r="A1429">
            <v>5</v>
          </cell>
          <cell r="B1429">
            <v>9</v>
          </cell>
          <cell r="C1429">
            <v>397</v>
          </cell>
          <cell r="D1429" t="str">
            <v xml:space="preserve">  </v>
          </cell>
          <cell r="E1429" t="str">
            <v xml:space="preserve">    </v>
          </cell>
          <cell r="F1429" t="str">
            <v xml:space="preserve">   </v>
          </cell>
          <cell r="G1429">
            <v>59397</v>
          </cell>
          <cell r="H1429">
            <v>7458234.0999999996</v>
          </cell>
          <cell r="I1429">
            <v>6193668.2599999998</v>
          </cell>
          <cell r="J1429">
            <v>492228.24</v>
          </cell>
          <cell r="K1429">
            <v>772337.6</v>
          </cell>
          <cell r="L1429">
            <v>0</v>
          </cell>
        </row>
        <row r="1430">
          <cell r="A1430">
            <v>3</v>
          </cell>
          <cell r="B1430">
            <v>9</v>
          </cell>
          <cell r="C1430">
            <v>398</v>
          </cell>
          <cell r="D1430" t="str">
            <v xml:space="preserve">  </v>
          </cell>
          <cell r="E1430" t="str">
            <v xml:space="preserve">    </v>
          </cell>
          <cell r="F1430" t="str">
            <v xml:space="preserve">   </v>
          </cell>
          <cell r="G1430">
            <v>39398</v>
          </cell>
          <cell r="H1430">
            <v>20029.29</v>
          </cell>
          <cell r="I1430">
            <v>7887.55</v>
          </cell>
          <cell r="J1430">
            <v>6025</v>
          </cell>
          <cell r="K1430">
            <v>6116.74</v>
          </cell>
          <cell r="L1430">
            <v>0</v>
          </cell>
        </row>
        <row r="1431">
          <cell r="A1431">
            <v>4</v>
          </cell>
          <cell r="B1431">
            <v>9</v>
          </cell>
          <cell r="C1431">
            <v>398</v>
          </cell>
          <cell r="D1431" t="str">
            <v xml:space="preserve">  </v>
          </cell>
          <cell r="E1431" t="str">
            <v xml:space="preserve">    </v>
          </cell>
          <cell r="F1431" t="str">
            <v xml:space="preserve">   </v>
          </cell>
          <cell r="G1431">
            <v>49398</v>
          </cell>
          <cell r="H1431">
            <v>20028.93</v>
          </cell>
          <cell r="I1431">
            <v>7887.47</v>
          </cell>
          <cell r="J1431">
            <v>6024.84</v>
          </cell>
          <cell r="K1431">
            <v>6116.64</v>
          </cell>
          <cell r="L1431">
            <v>0</v>
          </cell>
        </row>
        <row r="1432">
          <cell r="A1432">
            <v>5</v>
          </cell>
          <cell r="B1432">
            <v>9</v>
          </cell>
          <cell r="C1432">
            <v>398</v>
          </cell>
          <cell r="D1432" t="str">
            <v xml:space="preserve">  </v>
          </cell>
          <cell r="E1432" t="str">
            <v xml:space="preserve">    </v>
          </cell>
          <cell r="F1432" t="str">
            <v xml:space="preserve">   </v>
          </cell>
          <cell r="G1432">
            <v>59398</v>
          </cell>
          <cell r="H1432">
            <v>20029.25</v>
          </cell>
          <cell r="I1432">
            <v>7887.54</v>
          </cell>
          <cell r="J1432">
            <v>6024.99</v>
          </cell>
          <cell r="K1432">
            <v>6116.73</v>
          </cell>
          <cell r="L1432">
            <v>0</v>
          </cell>
        </row>
        <row r="1433">
          <cell r="A1433">
            <v>3</v>
          </cell>
          <cell r="B1433">
            <v>0</v>
          </cell>
          <cell r="C1433">
            <v>108</v>
          </cell>
          <cell r="D1433" t="str">
            <v>X1</v>
          </cell>
          <cell r="E1433" t="str">
            <v xml:space="preserve">    </v>
          </cell>
          <cell r="F1433" t="str">
            <v xml:space="preserve">   </v>
          </cell>
          <cell r="G1433" t="str">
            <v xml:space="preserve">30108X1       </v>
          </cell>
          <cell r="H1433">
            <v>-182827230.97999999</v>
          </cell>
          <cell r="I1433">
            <v>-182827230.97999999</v>
          </cell>
          <cell r="J1433">
            <v>0</v>
          </cell>
          <cell r="K1433">
            <v>0</v>
          </cell>
          <cell r="L1433">
            <v>0</v>
          </cell>
        </row>
        <row r="1434">
          <cell r="A1434">
            <v>4</v>
          </cell>
          <cell r="B1434">
            <v>0</v>
          </cell>
          <cell r="C1434">
            <v>108</v>
          </cell>
          <cell r="D1434" t="str">
            <v>X1</v>
          </cell>
          <cell r="E1434" t="str">
            <v xml:space="preserve">    </v>
          </cell>
          <cell r="F1434" t="str">
            <v xml:space="preserve">   </v>
          </cell>
          <cell r="G1434" t="str">
            <v xml:space="preserve">40108X1       </v>
          </cell>
          <cell r="H1434">
            <v>-179582377.94999999</v>
          </cell>
          <cell r="I1434">
            <v>-179582377.94999999</v>
          </cell>
          <cell r="J1434">
            <v>0</v>
          </cell>
          <cell r="K1434">
            <v>0</v>
          </cell>
          <cell r="L1434">
            <v>0</v>
          </cell>
        </row>
        <row r="1435">
          <cell r="A1435">
            <v>5</v>
          </cell>
          <cell r="B1435">
            <v>0</v>
          </cell>
          <cell r="C1435">
            <v>108</v>
          </cell>
          <cell r="D1435" t="str">
            <v>X1</v>
          </cell>
          <cell r="E1435" t="str">
            <v xml:space="preserve">    </v>
          </cell>
          <cell r="F1435" t="str">
            <v xml:space="preserve">   </v>
          </cell>
          <cell r="G1435" t="str">
            <v xml:space="preserve">50108X1       </v>
          </cell>
          <cell r="H1435">
            <v>-183961508.99000001</v>
          </cell>
          <cell r="I1435">
            <v>-183961508.99000001</v>
          </cell>
          <cell r="J1435">
            <v>0</v>
          </cell>
          <cell r="K1435">
            <v>0</v>
          </cell>
          <cell r="L1435">
            <v>0</v>
          </cell>
        </row>
        <row r="1436">
          <cell r="A1436">
            <v>3</v>
          </cell>
          <cell r="B1436">
            <v>0</v>
          </cell>
          <cell r="C1436">
            <v>108</v>
          </cell>
          <cell r="D1436" t="str">
            <v>X2</v>
          </cell>
          <cell r="E1436" t="str">
            <v xml:space="preserve">    </v>
          </cell>
          <cell r="F1436" t="str">
            <v xml:space="preserve">   </v>
          </cell>
          <cell r="G1436" t="str">
            <v xml:space="preserve">30108X2       </v>
          </cell>
          <cell r="H1436">
            <v>-46147168.57</v>
          </cell>
          <cell r="I1436">
            <v>-46147168.57</v>
          </cell>
          <cell r="J1436">
            <v>0</v>
          </cell>
          <cell r="K1436">
            <v>0</v>
          </cell>
          <cell r="L1436">
            <v>0</v>
          </cell>
        </row>
        <row r="1437">
          <cell r="A1437">
            <v>4</v>
          </cell>
          <cell r="B1437">
            <v>0</v>
          </cell>
          <cell r="C1437">
            <v>108</v>
          </cell>
          <cell r="D1437" t="str">
            <v>X2</v>
          </cell>
          <cell r="E1437" t="str">
            <v xml:space="preserve">    </v>
          </cell>
          <cell r="F1437" t="str">
            <v xml:space="preserve">   </v>
          </cell>
          <cell r="G1437" t="str">
            <v xml:space="preserve">40108X2       </v>
          </cell>
          <cell r="H1437">
            <v>-44660905.939999998</v>
          </cell>
          <cell r="I1437">
            <v>-44660905.939999998</v>
          </cell>
          <cell r="J1437">
            <v>0</v>
          </cell>
          <cell r="K1437">
            <v>0</v>
          </cell>
          <cell r="L1437">
            <v>0</v>
          </cell>
        </row>
        <row r="1438">
          <cell r="A1438">
            <v>5</v>
          </cell>
          <cell r="B1438">
            <v>0</v>
          </cell>
          <cell r="C1438">
            <v>108</v>
          </cell>
          <cell r="D1438" t="str">
            <v>X2</v>
          </cell>
          <cell r="E1438" t="str">
            <v xml:space="preserve">    </v>
          </cell>
          <cell r="F1438" t="str">
            <v xml:space="preserve">   </v>
          </cell>
          <cell r="G1438" t="str">
            <v xml:space="preserve">50108X2       </v>
          </cell>
          <cell r="H1438">
            <v>-46007003.219999999</v>
          </cell>
          <cell r="I1438">
            <v>-46007003.219999999</v>
          </cell>
          <cell r="J1438">
            <v>0</v>
          </cell>
          <cell r="K1438">
            <v>0</v>
          </cell>
          <cell r="L1438">
            <v>0</v>
          </cell>
        </row>
        <row r="1439">
          <cell r="A1439">
            <v>3</v>
          </cell>
          <cell r="B1439">
            <v>0</v>
          </cell>
          <cell r="C1439">
            <v>108</v>
          </cell>
          <cell r="D1439" t="str">
            <v>X3</v>
          </cell>
          <cell r="E1439" t="str">
            <v xml:space="preserve">    </v>
          </cell>
          <cell r="F1439" t="str">
            <v xml:space="preserve">   </v>
          </cell>
          <cell r="G1439" t="str">
            <v xml:space="preserve">30108X3       </v>
          </cell>
          <cell r="H1439">
            <v>-8847363.3000000007</v>
          </cell>
          <cell r="I1439">
            <v>-8847363.3000000007</v>
          </cell>
          <cell r="J1439">
            <v>0</v>
          </cell>
          <cell r="K1439">
            <v>0</v>
          </cell>
          <cell r="L1439">
            <v>0</v>
          </cell>
        </row>
        <row r="1440">
          <cell r="A1440">
            <v>4</v>
          </cell>
          <cell r="B1440">
            <v>0</v>
          </cell>
          <cell r="C1440">
            <v>108</v>
          </cell>
          <cell r="D1440" t="str">
            <v>X3</v>
          </cell>
          <cell r="E1440" t="str">
            <v xml:space="preserve">    </v>
          </cell>
          <cell r="F1440" t="str">
            <v xml:space="preserve">   </v>
          </cell>
          <cell r="G1440" t="str">
            <v xml:space="preserve">40108X3       </v>
          </cell>
          <cell r="H1440">
            <v>-8594803.9700000007</v>
          </cell>
          <cell r="I1440">
            <v>-8594803.9700000007</v>
          </cell>
          <cell r="J1440">
            <v>0</v>
          </cell>
          <cell r="K1440">
            <v>0</v>
          </cell>
          <cell r="L1440">
            <v>0</v>
          </cell>
        </row>
        <row r="1441">
          <cell r="A1441">
            <v>5</v>
          </cell>
          <cell r="B1441">
            <v>0</v>
          </cell>
          <cell r="C1441">
            <v>108</v>
          </cell>
          <cell r="D1441" t="str">
            <v>X3</v>
          </cell>
          <cell r="E1441" t="str">
            <v xml:space="preserve">    </v>
          </cell>
          <cell r="F1441" t="str">
            <v xml:space="preserve">   </v>
          </cell>
          <cell r="G1441" t="str">
            <v xml:space="preserve">50108X3       </v>
          </cell>
          <cell r="H1441">
            <v>-8826141.2899999991</v>
          </cell>
          <cell r="I1441">
            <v>-8826141.2899999991</v>
          </cell>
          <cell r="J1441">
            <v>0</v>
          </cell>
          <cell r="K1441">
            <v>0</v>
          </cell>
          <cell r="L1441">
            <v>0</v>
          </cell>
        </row>
        <row r="1442">
          <cell r="A1442">
            <v>3</v>
          </cell>
          <cell r="B1442">
            <v>0</v>
          </cell>
          <cell r="C1442">
            <v>108</v>
          </cell>
          <cell r="D1442" t="str">
            <v>X4</v>
          </cell>
          <cell r="E1442" t="str">
            <v xml:space="preserve">    </v>
          </cell>
          <cell r="F1442" t="str">
            <v xml:space="preserve">   </v>
          </cell>
          <cell r="G1442" t="str">
            <v xml:space="preserve">30108X4       </v>
          </cell>
          <cell r="H1442">
            <v>-84848568.310000002</v>
          </cell>
          <cell r="I1442">
            <v>-84848568.310000002</v>
          </cell>
          <cell r="J1442">
            <v>0</v>
          </cell>
          <cell r="K1442">
            <v>0</v>
          </cell>
          <cell r="L1442">
            <v>0</v>
          </cell>
        </row>
        <row r="1443">
          <cell r="A1443">
            <v>4</v>
          </cell>
          <cell r="B1443">
            <v>0</v>
          </cell>
          <cell r="C1443">
            <v>108</v>
          </cell>
          <cell r="D1443" t="str">
            <v>X4</v>
          </cell>
          <cell r="E1443" t="str">
            <v xml:space="preserve">    </v>
          </cell>
          <cell r="F1443" t="str">
            <v xml:space="preserve">   </v>
          </cell>
          <cell r="G1443" t="str">
            <v xml:space="preserve">40108X4       </v>
          </cell>
          <cell r="H1443">
            <v>-82423252.120000005</v>
          </cell>
          <cell r="I1443">
            <v>-82423252.120000005</v>
          </cell>
          <cell r="J1443">
            <v>0</v>
          </cell>
          <cell r="K1443">
            <v>0</v>
          </cell>
          <cell r="L1443">
            <v>0</v>
          </cell>
        </row>
        <row r="1444">
          <cell r="A1444">
            <v>5</v>
          </cell>
          <cell r="B1444">
            <v>0</v>
          </cell>
          <cell r="C1444">
            <v>108</v>
          </cell>
          <cell r="D1444" t="str">
            <v>X4</v>
          </cell>
          <cell r="E1444" t="str">
            <v xml:space="preserve">    </v>
          </cell>
          <cell r="F1444" t="str">
            <v xml:space="preserve">   </v>
          </cell>
          <cell r="G1444" t="str">
            <v xml:space="preserve">50108X4       </v>
          </cell>
          <cell r="H1444">
            <v>-84849608.390000001</v>
          </cell>
          <cell r="I1444">
            <v>-84849608.390000001</v>
          </cell>
          <cell r="J1444">
            <v>0</v>
          </cell>
          <cell r="K1444">
            <v>0</v>
          </cell>
          <cell r="L1444">
            <v>0</v>
          </cell>
        </row>
        <row r="1445">
          <cell r="A1445">
            <v>3</v>
          </cell>
          <cell r="B1445">
            <v>0</v>
          </cell>
          <cell r="C1445">
            <v>108</v>
          </cell>
          <cell r="D1445" t="str">
            <v>X5</v>
          </cell>
          <cell r="E1445" t="str">
            <v xml:space="preserve">    </v>
          </cell>
          <cell r="F1445" t="str">
            <v xml:space="preserve">   </v>
          </cell>
          <cell r="G1445" t="str">
            <v xml:space="preserve">30108X5       </v>
          </cell>
          <cell r="H1445">
            <v>-163517292.65000001</v>
          </cell>
          <cell r="I1445">
            <v>-163517292.65000001</v>
          </cell>
          <cell r="J1445">
            <v>0</v>
          </cell>
          <cell r="K1445">
            <v>0</v>
          </cell>
          <cell r="L1445">
            <v>0</v>
          </cell>
        </row>
        <row r="1446">
          <cell r="A1446">
            <v>4</v>
          </cell>
          <cell r="B1446">
            <v>0</v>
          </cell>
          <cell r="C1446">
            <v>108</v>
          </cell>
          <cell r="D1446" t="str">
            <v>X5</v>
          </cell>
          <cell r="E1446" t="str">
            <v xml:space="preserve">    </v>
          </cell>
          <cell r="F1446" t="str">
            <v xml:space="preserve">   </v>
          </cell>
          <cell r="G1446" t="str">
            <v xml:space="preserve">40108X5       </v>
          </cell>
          <cell r="H1446">
            <v>-160678758.38999999</v>
          </cell>
          <cell r="I1446">
            <v>-160678758.38999999</v>
          </cell>
          <cell r="J1446">
            <v>0</v>
          </cell>
          <cell r="K1446">
            <v>0</v>
          </cell>
          <cell r="L1446">
            <v>0</v>
          </cell>
        </row>
        <row r="1447">
          <cell r="A1447">
            <v>5</v>
          </cell>
          <cell r="B1447">
            <v>0</v>
          </cell>
          <cell r="C1447">
            <v>108</v>
          </cell>
          <cell r="D1447" t="str">
            <v>X5</v>
          </cell>
          <cell r="E1447" t="str">
            <v xml:space="preserve">    </v>
          </cell>
          <cell r="F1447" t="str">
            <v xml:space="preserve">   </v>
          </cell>
          <cell r="G1447" t="str">
            <v xml:space="preserve">50108X5       </v>
          </cell>
          <cell r="H1447">
            <v>-163965640.25999999</v>
          </cell>
          <cell r="I1447">
            <v>-163965640.25999999</v>
          </cell>
          <cell r="J1447">
            <v>0</v>
          </cell>
          <cell r="K1447">
            <v>0</v>
          </cell>
          <cell r="L1447">
            <v>0</v>
          </cell>
        </row>
        <row r="1448">
          <cell r="A1448">
            <v>3</v>
          </cell>
          <cell r="B1448">
            <v>0</v>
          </cell>
          <cell r="C1448">
            <v>108</v>
          </cell>
          <cell r="D1448" t="str">
            <v>X6</v>
          </cell>
          <cell r="E1448" t="str">
            <v xml:space="preserve">    </v>
          </cell>
          <cell r="F1448" t="str">
            <v xml:space="preserve">   </v>
          </cell>
          <cell r="G1448" t="str">
            <v xml:space="preserve">30108X6       </v>
          </cell>
          <cell r="H1448">
            <v>-9342100.1799999997</v>
          </cell>
          <cell r="I1448">
            <v>-9342100.1799999997</v>
          </cell>
          <cell r="J1448">
            <v>0</v>
          </cell>
          <cell r="K1448">
            <v>0</v>
          </cell>
          <cell r="L1448">
            <v>0</v>
          </cell>
        </row>
        <row r="1449">
          <cell r="A1449">
            <v>4</v>
          </cell>
          <cell r="B1449">
            <v>0</v>
          </cell>
          <cell r="C1449">
            <v>108</v>
          </cell>
          <cell r="D1449" t="str">
            <v>X6</v>
          </cell>
          <cell r="E1449" t="str">
            <v xml:space="preserve">    </v>
          </cell>
          <cell r="F1449" t="str">
            <v xml:space="preserve">   </v>
          </cell>
          <cell r="G1449" t="str">
            <v xml:space="preserve">40108X6       </v>
          </cell>
          <cell r="H1449">
            <v>-11027929.33</v>
          </cell>
          <cell r="I1449">
            <v>-11027929.33</v>
          </cell>
          <cell r="J1449">
            <v>0</v>
          </cell>
          <cell r="K1449">
            <v>0</v>
          </cell>
          <cell r="L1449">
            <v>0</v>
          </cell>
        </row>
        <row r="1450">
          <cell r="A1450">
            <v>5</v>
          </cell>
          <cell r="B1450">
            <v>0</v>
          </cell>
          <cell r="C1450">
            <v>108</v>
          </cell>
          <cell r="D1450" t="str">
            <v>X6</v>
          </cell>
          <cell r="E1450" t="str">
            <v xml:space="preserve">    </v>
          </cell>
          <cell r="F1450" t="str">
            <v xml:space="preserve">   </v>
          </cell>
          <cell r="G1450" t="str">
            <v xml:space="preserve">50108X6       </v>
          </cell>
          <cell r="H1450">
            <v>-9364056.4600000009</v>
          </cell>
          <cell r="I1450">
            <v>-9364056.4600000009</v>
          </cell>
          <cell r="J1450">
            <v>0</v>
          </cell>
          <cell r="K1450">
            <v>0</v>
          </cell>
          <cell r="L1450">
            <v>0</v>
          </cell>
        </row>
        <row r="1451">
          <cell r="A1451">
            <v>3</v>
          </cell>
          <cell r="B1451">
            <v>0</v>
          </cell>
          <cell r="C1451">
            <v>108</v>
          </cell>
          <cell r="D1451" t="str">
            <v>X7</v>
          </cell>
          <cell r="E1451" t="str">
            <v xml:space="preserve">    </v>
          </cell>
          <cell r="F1451" t="str">
            <v xml:space="preserve">   </v>
          </cell>
          <cell r="G1451" t="str">
            <v xml:space="preserve">30108X7       </v>
          </cell>
          <cell r="H1451">
            <v>-10961477.26</v>
          </cell>
          <cell r="I1451">
            <v>-10961477.26</v>
          </cell>
          <cell r="J1451">
            <v>0</v>
          </cell>
          <cell r="K1451">
            <v>0</v>
          </cell>
          <cell r="L1451">
            <v>0</v>
          </cell>
        </row>
        <row r="1452">
          <cell r="A1452">
            <v>4</v>
          </cell>
          <cell r="B1452">
            <v>0</v>
          </cell>
          <cell r="C1452">
            <v>108</v>
          </cell>
          <cell r="D1452" t="str">
            <v>X7</v>
          </cell>
          <cell r="E1452" t="str">
            <v xml:space="preserve">    </v>
          </cell>
          <cell r="F1452" t="str">
            <v xml:space="preserve">   </v>
          </cell>
          <cell r="G1452" t="str">
            <v xml:space="preserve">40108X7       </v>
          </cell>
          <cell r="H1452">
            <v>-10424286.800000001</v>
          </cell>
          <cell r="I1452">
            <v>-10424286.800000001</v>
          </cell>
          <cell r="J1452">
            <v>0</v>
          </cell>
          <cell r="K1452">
            <v>0</v>
          </cell>
          <cell r="L1452">
            <v>0</v>
          </cell>
        </row>
        <row r="1453">
          <cell r="A1453">
            <v>5</v>
          </cell>
          <cell r="B1453">
            <v>0</v>
          </cell>
          <cell r="C1453">
            <v>108</v>
          </cell>
          <cell r="D1453" t="str">
            <v>X7</v>
          </cell>
          <cell r="E1453" t="str">
            <v xml:space="preserve">    </v>
          </cell>
          <cell r="F1453" t="str">
            <v xml:space="preserve">   </v>
          </cell>
          <cell r="G1453" t="str">
            <v xml:space="preserve">50108X7       </v>
          </cell>
          <cell r="H1453">
            <v>-10906492.09</v>
          </cell>
          <cell r="I1453">
            <v>-10906492.09</v>
          </cell>
          <cell r="J1453">
            <v>0</v>
          </cell>
          <cell r="K1453">
            <v>0</v>
          </cell>
          <cell r="L1453">
            <v>0</v>
          </cell>
        </row>
        <row r="1454">
          <cell r="A1454">
            <v>3</v>
          </cell>
          <cell r="B1454">
            <v>1</v>
          </cell>
          <cell r="C1454">
            <v>119</v>
          </cell>
          <cell r="D1454" t="str">
            <v>X1</v>
          </cell>
          <cell r="E1454" t="str">
            <v xml:space="preserve">    </v>
          </cell>
          <cell r="F1454" t="str">
            <v xml:space="preserve">   </v>
          </cell>
          <cell r="G1454" t="str">
            <v xml:space="preserve">31119X1       </v>
          </cell>
          <cell r="H1454">
            <v>-8205040.5599999996</v>
          </cell>
          <cell r="I1454">
            <v>-8205040.5599999996</v>
          </cell>
          <cell r="J1454">
            <v>0</v>
          </cell>
          <cell r="K1454">
            <v>0</v>
          </cell>
          <cell r="L1454">
            <v>0</v>
          </cell>
        </row>
        <row r="1455">
          <cell r="A1455">
            <v>4</v>
          </cell>
          <cell r="B1455">
            <v>1</v>
          </cell>
          <cell r="C1455">
            <v>119</v>
          </cell>
          <cell r="D1455" t="str">
            <v>X1</v>
          </cell>
          <cell r="E1455" t="str">
            <v xml:space="preserve">    </v>
          </cell>
          <cell r="F1455" t="str">
            <v xml:space="preserve">   </v>
          </cell>
          <cell r="G1455" t="str">
            <v xml:space="preserve">41119X1       </v>
          </cell>
          <cell r="H1455">
            <v>-7983201.7300000004</v>
          </cell>
          <cell r="I1455">
            <v>-7983201.7300000004</v>
          </cell>
          <cell r="J1455">
            <v>0</v>
          </cell>
          <cell r="K1455">
            <v>0</v>
          </cell>
          <cell r="L1455">
            <v>0</v>
          </cell>
        </row>
        <row r="1456">
          <cell r="A1456">
            <v>5</v>
          </cell>
          <cell r="B1456">
            <v>1</v>
          </cell>
          <cell r="C1456">
            <v>119</v>
          </cell>
          <cell r="D1456" t="str">
            <v>X1</v>
          </cell>
          <cell r="E1456" t="str">
            <v xml:space="preserve">    </v>
          </cell>
          <cell r="F1456" t="str">
            <v xml:space="preserve">   </v>
          </cell>
          <cell r="G1456" t="str">
            <v xml:space="preserve">51119X1       </v>
          </cell>
          <cell r="H1456">
            <v>-8187650.5499999998</v>
          </cell>
          <cell r="I1456">
            <v>-8187650.5499999998</v>
          </cell>
          <cell r="J1456">
            <v>0</v>
          </cell>
          <cell r="K1456">
            <v>0</v>
          </cell>
          <cell r="L1456">
            <v>0</v>
          </cell>
        </row>
        <row r="1457">
          <cell r="A1457">
            <v>3</v>
          </cell>
          <cell r="B1457">
            <v>1</v>
          </cell>
          <cell r="C1457">
            <v>119</v>
          </cell>
          <cell r="D1457" t="str">
            <v>X5</v>
          </cell>
          <cell r="E1457" t="str">
            <v xml:space="preserve">    </v>
          </cell>
          <cell r="F1457" t="str">
            <v xml:space="preserve">   </v>
          </cell>
          <cell r="G1457" t="str">
            <v xml:space="preserve">31119X5       </v>
          </cell>
          <cell r="H1457">
            <v>-62411574.109999999</v>
          </cell>
          <cell r="I1457">
            <v>-62411574.109999999</v>
          </cell>
          <cell r="J1457">
            <v>0</v>
          </cell>
          <cell r="K1457">
            <v>0</v>
          </cell>
          <cell r="L1457">
            <v>0</v>
          </cell>
        </row>
        <row r="1458">
          <cell r="A1458">
            <v>4</v>
          </cell>
          <cell r="B1458">
            <v>1</v>
          </cell>
          <cell r="C1458">
            <v>119</v>
          </cell>
          <cell r="D1458" t="str">
            <v>X5</v>
          </cell>
          <cell r="E1458" t="str">
            <v xml:space="preserve">    </v>
          </cell>
          <cell r="F1458" t="str">
            <v xml:space="preserve">   </v>
          </cell>
          <cell r="G1458" t="str">
            <v xml:space="preserve">41119X5       </v>
          </cell>
          <cell r="H1458">
            <v>-60437905.420000002</v>
          </cell>
          <cell r="I1458">
            <v>-60437905.420000002</v>
          </cell>
          <cell r="J1458">
            <v>0</v>
          </cell>
          <cell r="K1458">
            <v>0</v>
          </cell>
          <cell r="L1458">
            <v>0</v>
          </cell>
        </row>
        <row r="1459">
          <cell r="A1459">
            <v>5</v>
          </cell>
          <cell r="B1459">
            <v>1</v>
          </cell>
          <cell r="C1459">
            <v>119</v>
          </cell>
          <cell r="D1459" t="str">
            <v>X5</v>
          </cell>
          <cell r="E1459" t="str">
            <v xml:space="preserve">    </v>
          </cell>
          <cell r="F1459" t="str">
            <v xml:space="preserve">   </v>
          </cell>
          <cell r="G1459" t="str">
            <v xml:space="preserve">51119X5       </v>
          </cell>
          <cell r="H1459">
            <v>-62385934.899999999</v>
          </cell>
          <cell r="I1459">
            <v>-62385934.899999999</v>
          </cell>
          <cell r="J1459">
            <v>0</v>
          </cell>
          <cell r="K1459">
            <v>0</v>
          </cell>
          <cell r="L1459">
            <v>0</v>
          </cell>
        </row>
        <row r="1460">
          <cell r="A1460">
            <v>3</v>
          </cell>
          <cell r="B1460">
            <v>1</v>
          </cell>
          <cell r="C1460">
            <v>119</v>
          </cell>
          <cell r="D1460" t="str">
            <v>X6</v>
          </cell>
          <cell r="E1460" t="str">
            <v xml:space="preserve">    </v>
          </cell>
          <cell r="F1460" t="str">
            <v xml:space="preserve">   </v>
          </cell>
          <cell r="G1460" t="str">
            <v xml:space="preserve">31119X6       </v>
          </cell>
          <cell r="H1460">
            <v>-1128089.07</v>
          </cell>
          <cell r="I1460">
            <v>-1128089.07</v>
          </cell>
          <cell r="J1460">
            <v>0</v>
          </cell>
          <cell r="K1460">
            <v>0</v>
          </cell>
          <cell r="L1460">
            <v>0</v>
          </cell>
        </row>
        <row r="1461">
          <cell r="A1461">
            <v>4</v>
          </cell>
          <cell r="B1461">
            <v>1</v>
          </cell>
          <cell r="C1461">
            <v>119</v>
          </cell>
          <cell r="D1461" t="str">
            <v>X6</v>
          </cell>
          <cell r="E1461" t="str">
            <v xml:space="preserve">    </v>
          </cell>
          <cell r="F1461" t="str">
            <v xml:space="preserve">   </v>
          </cell>
          <cell r="G1461" t="str">
            <v xml:space="preserve">41119X6       </v>
          </cell>
          <cell r="H1461">
            <v>-1079946.98</v>
          </cell>
          <cell r="I1461">
            <v>-1079946.98</v>
          </cell>
          <cell r="J1461">
            <v>0</v>
          </cell>
          <cell r="K1461">
            <v>0</v>
          </cell>
          <cell r="L1461">
            <v>0</v>
          </cell>
        </row>
        <row r="1462">
          <cell r="A1462">
            <v>5</v>
          </cell>
          <cell r="B1462">
            <v>1</v>
          </cell>
          <cell r="C1462">
            <v>119</v>
          </cell>
          <cell r="D1462" t="str">
            <v>X6</v>
          </cell>
          <cell r="E1462" t="str">
            <v xml:space="preserve">    </v>
          </cell>
          <cell r="F1462" t="str">
            <v xml:space="preserve">   </v>
          </cell>
          <cell r="G1462" t="str">
            <v xml:space="preserve">51119X6       </v>
          </cell>
          <cell r="H1462">
            <v>-1123440.05</v>
          </cell>
          <cell r="I1462">
            <v>-1123440.05</v>
          </cell>
          <cell r="J1462">
            <v>0</v>
          </cell>
          <cell r="K1462">
            <v>0</v>
          </cell>
          <cell r="L1462">
            <v>0</v>
          </cell>
        </row>
        <row r="1463">
          <cell r="A1463">
            <v>3</v>
          </cell>
          <cell r="B1463">
            <v>1</v>
          </cell>
          <cell r="C1463">
            <v>119</v>
          </cell>
          <cell r="D1463" t="str">
            <v>X7</v>
          </cell>
          <cell r="E1463" t="str">
            <v xml:space="preserve">    </v>
          </cell>
          <cell r="F1463" t="str">
            <v xml:space="preserve">   </v>
          </cell>
          <cell r="G1463" t="str">
            <v xml:space="preserve">31119X7       </v>
          </cell>
          <cell r="H1463">
            <v>-1488986.48</v>
          </cell>
          <cell r="I1463">
            <v>-1488986.48</v>
          </cell>
          <cell r="J1463">
            <v>0</v>
          </cell>
          <cell r="K1463">
            <v>0</v>
          </cell>
          <cell r="L1463">
            <v>0</v>
          </cell>
        </row>
        <row r="1464">
          <cell r="A1464">
            <v>4</v>
          </cell>
          <cell r="B1464">
            <v>1</v>
          </cell>
          <cell r="C1464">
            <v>119</v>
          </cell>
          <cell r="D1464" t="str">
            <v>X7</v>
          </cell>
          <cell r="E1464" t="str">
            <v xml:space="preserve">    </v>
          </cell>
          <cell r="F1464" t="str">
            <v xml:space="preserve">   </v>
          </cell>
          <cell r="G1464" t="str">
            <v xml:space="preserve">41119X7       </v>
          </cell>
          <cell r="H1464">
            <v>-1395657.12</v>
          </cell>
          <cell r="I1464">
            <v>-1395657.12</v>
          </cell>
          <cell r="J1464">
            <v>0</v>
          </cell>
          <cell r="K1464">
            <v>0</v>
          </cell>
          <cell r="L1464">
            <v>0</v>
          </cell>
        </row>
        <row r="1465">
          <cell r="A1465">
            <v>5</v>
          </cell>
          <cell r="B1465">
            <v>1</v>
          </cell>
          <cell r="C1465">
            <v>119</v>
          </cell>
          <cell r="D1465" t="str">
            <v>X7</v>
          </cell>
          <cell r="E1465" t="str">
            <v xml:space="preserve">    </v>
          </cell>
          <cell r="F1465" t="str">
            <v xml:space="preserve">   </v>
          </cell>
          <cell r="G1465" t="str">
            <v xml:space="preserve">51119X7       </v>
          </cell>
          <cell r="H1465">
            <v>-1482349.3</v>
          </cell>
          <cell r="I1465">
            <v>-1482349.3</v>
          </cell>
          <cell r="J1465">
            <v>0</v>
          </cell>
          <cell r="K1465">
            <v>0</v>
          </cell>
          <cell r="L1465">
            <v>0</v>
          </cell>
        </row>
        <row r="1466">
          <cell r="A1466">
            <v>3</v>
          </cell>
          <cell r="B1466">
            <v>2</v>
          </cell>
          <cell r="C1466">
            <v>119</v>
          </cell>
          <cell r="D1466" t="str">
            <v>X2</v>
          </cell>
          <cell r="E1466" t="str">
            <v xml:space="preserve">    </v>
          </cell>
          <cell r="F1466" t="str">
            <v xml:space="preserve">   </v>
          </cell>
          <cell r="G1466" t="str">
            <v xml:space="preserve">32119X2       </v>
          </cell>
          <cell r="H1466">
            <v>-100455.1</v>
          </cell>
          <cell r="I1466">
            <v>0</v>
          </cell>
          <cell r="J1466">
            <v>-100455.1</v>
          </cell>
          <cell r="K1466">
            <v>0</v>
          </cell>
          <cell r="L1466">
            <v>0</v>
          </cell>
        </row>
        <row r="1467">
          <cell r="A1467">
            <v>4</v>
          </cell>
          <cell r="B1467">
            <v>2</v>
          </cell>
          <cell r="C1467">
            <v>119</v>
          </cell>
          <cell r="D1467" t="str">
            <v>X2</v>
          </cell>
          <cell r="E1467" t="str">
            <v xml:space="preserve">    </v>
          </cell>
          <cell r="F1467" t="str">
            <v xml:space="preserve">   </v>
          </cell>
          <cell r="G1467" t="str">
            <v xml:space="preserve">42119X2       </v>
          </cell>
          <cell r="H1467">
            <v>-98340.62</v>
          </cell>
          <cell r="I1467">
            <v>0</v>
          </cell>
          <cell r="J1467">
            <v>-98340.62</v>
          </cell>
          <cell r="K1467">
            <v>0</v>
          </cell>
          <cell r="L1467">
            <v>0</v>
          </cell>
        </row>
        <row r="1468">
          <cell r="A1468">
            <v>5</v>
          </cell>
          <cell r="B1468">
            <v>2</v>
          </cell>
          <cell r="C1468">
            <v>119</v>
          </cell>
          <cell r="D1468" t="str">
            <v>X2</v>
          </cell>
          <cell r="E1468" t="str">
            <v xml:space="preserve">    </v>
          </cell>
          <cell r="F1468" t="str">
            <v xml:space="preserve">   </v>
          </cell>
          <cell r="G1468" t="str">
            <v xml:space="preserve">52119X2       </v>
          </cell>
          <cell r="H1468">
            <v>-100279.6</v>
          </cell>
          <cell r="I1468">
            <v>0</v>
          </cell>
          <cell r="J1468">
            <v>-100279.6</v>
          </cell>
          <cell r="K1468">
            <v>0</v>
          </cell>
          <cell r="L1468">
            <v>0</v>
          </cell>
        </row>
        <row r="1469">
          <cell r="A1469">
            <v>3</v>
          </cell>
          <cell r="B1469">
            <v>2</v>
          </cell>
          <cell r="C1469">
            <v>119</v>
          </cell>
          <cell r="D1469" t="str">
            <v>X4</v>
          </cell>
          <cell r="E1469" t="str">
            <v xml:space="preserve">    </v>
          </cell>
          <cell r="F1469" t="str">
            <v xml:space="preserve">   </v>
          </cell>
          <cell r="G1469" t="str">
            <v xml:space="preserve">32119X4       </v>
          </cell>
          <cell r="H1469">
            <v>-2289703.1</v>
          </cell>
          <cell r="I1469">
            <v>0</v>
          </cell>
          <cell r="J1469">
            <v>-2266360.87</v>
          </cell>
          <cell r="K1469">
            <v>-23342.23</v>
          </cell>
          <cell r="L1469">
            <v>0</v>
          </cell>
        </row>
        <row r="1470">
          <cell r="A1470">
            <v>4</v>
          </cell>
          <cell r="B1470">
            <v>2</v>
          </cell>
          <cell r="C1470">
            <v>119</v>
          </cell>
          <cell r="D1470" t="str">
            <v>X4</v>
          </cell>
          <cell r="E1470" t="str">
            <v xml:space="preserve">    </v>
          </cell>
          <cell r="F1470" t="str">
            <v xml:space="preserve">   </v>
          </cell>
          <cell r="G1470" t="str">
            <v xml:space="preserve">42119X4       </v>
          </cell>
          <cell r="H1470">
            <v>-2249792.7599999998</v>
          </cell>
          <cell r="I1470">
            <v>0</v>
          </cell>
          <cell r="J1470">
            <v>-2226450.62</v>
          </cell>
          <cell r="K1470">
            <v>-23342.14</v>
          </cell>
          <cell r="L1470">
            <v>0</v>
          </cell>
        </row>
        <row r="1471">
          <cell r="A1471">
            <v>5</v>
          </cell>
          <cell r="B1471">
            <v>2</v>
          </cell>
          <cell r="C1471">
            <v>119</v>
          </cell>
          <cell r="D1471" t="str">
            <v>X4</v>
          </cell>
          <cell r="E1471" t="str">
            <v xml:space="preserve">    </v>
          </cell>
          <cell r="F1471" t="str">
            <v xml:space="preserve">   </v>
          </cell>
          <cell r="G1471" t="str">
            <v xml:space="preserve">52119X4       </v>
          </cell>
          <cell r="H1471">
            <v>-2285965.08</v>
          </cell>
          <cell r="I1471">
            <v>0</v>
          </cell>
          <cell r="J1471">
            <v>-2262622.86</v>
          </cell>
          <cell r="K1471">
            <v>-23342.22</v>
          </cell>
          <cell r="L1471">
            <v>0</v>
          </cell>
        </row>
        <row r="1472">
          <cell r="A1472">
            <v>3</v>
          </cell>
          <cell r="B1472">
            <v>2</v>
          </cell>
          <cell r="C1472">
            <v>119</v>
          </cell>
          <cell r="D1472" t="str">
            <v>X5</v>
          </cell>
          <cell r="E1472" t="str">
            <v xml:space="preserve">    </v>
          </cell>
          <cell r="F1472" t="str">
            <v xml:space="preserve">   </v>
          </cell>
          <cell r="G1472" t="str">
            <v xml:space="preserve">32119X5       </v>
          </cell>
          <cell r="H1472">
            <v>-48221884.289999999</v>
          </cell>
          <cell r="I1472">
            <v>0</v>
          </cell>
          <cell r="J1472">
            <v>-39853660.630000003</v>
          </cell>
          <cell r="K1472">
            <v>-8368223.6600000001</v>
          </cell>
          <cell r="L1472">
            <v>0</v>
          </cell>
        </row>
        <row r="1473">
          <cell r="A1473">
            <v>4</v>
          </cell>
          <cell r="B1473">
            <v>2</v>
          </cell>
          <cell r="C1473">
            <v>119</v>
          </cell>
          <cell r="D1473" t="str">
            <v>X5</v>
          </cell>
          <cell r="E1473" t="str">
            <v xml:space="preserve">    </v>
          </cell>
          <cell r="F1473" t="str">
            <v xml:space="preserve">   </v>
          </cell>
          <cell r="G1473" t="str">
            <v xml:space="preserve">42119X5       </v>
          </cell>
          <cell r="H1473">
            <v>-46033715.270000003</v>
          </cell>
          <cell r="I1473">
            <v>0</v>
          </cell>
          <cell r="J1473">
            <v>-37982855.280000001</v>
          </cell>
          <cell r="K1473">
            <v>-8050859.9900000002</v>
          </cell>
          <cell r="L1473">
            <v>0</v>
          </cell>
        </row>
        <row r="1474">
          <cell r="A1474">
            <v>5</v>
          </cell>
          <cell r="B1474">
            <v>2</v>
          </cell>
          <cell r="C1474">
            <v>119</v>
          </cell>
          <cell r="D1474" t="str">
            <v>X5</v>
          </cell>
          <cell r="E1474" t="str">
            <v xml:space="preserve">    </v>
          </cell>
          <cell r="F1474" t="str">
            <v xml:space="preserve">   </v>
          </cell>
          <cell r="G1474" t="str">
            <v xml:space="preserve">52119X5       </v>
          </cell>
          <cell r="H1474">
            <v>-48035471.020000003</v>
          </cell>
          <cell r="I1474">
            <v>0</v>
          </cell>
          <cell r="J1474">
            <v>-39691965.07</v>
          </cell>
          <cell r="K1474">
            <v>-8343505.9500000002</v>
          </cell>
          <cell r="L1474">
            <v>0</v>
          </cell>
        </row>
        <row r="1475">
          <cell r="A1475">
            <v>3</v>
          </cell>
          <cell r="B1475">
            <v>2</v>
          </cell>
          <cell r="C1475">
            <v>119</v>
          </cell>
          <cell r="D1475" t="str">
            <v>X6</v>
          </cell>
          <cell r="E1475" t="str">
            <v xml:space="preserve">    </v>
          </cell>
          <cell r="F1475" t="str">
            <v xml:space="preserve">   </v>
          </cell>
          <cell r="G1475" t="str">
            <v xml:space="preserve">32119X6       </v>
          </cell>
          <cell r="H1475">
            <v>-1333575.76</v>
          </cell>
          <cell r="I1475">
            <v>-683909.12</v>
          </cell>
          <cell r="J1475">
            <v>-384620.72</v>
          </cell>
          <cell r="K1475">
            <v>-265045.92</v>
          </cell>
          <cell r="L1475">
            <v>0</v>
          </cell>
        </row>
        <row r="1476">
          <cell r="A1476">
            <v>4</v>
          </cell>
          <cell r="B1476">
            <v>2</v>
          </cell>
          <cell r="C1476">
            <v>119</v>
          </cell>
          <cell r="D1476" t="str">
            <v>X6</v>
          </cell>
          <cell r="E1476" t="str">
            <v xml:space="preserve">    </v>
          </cell>
          <cell r="F1476" t="str">
            <v xml:space="preserve">   </v>
          </cell>
          <cell r="G1476" t="str">
            <v xml:space="preserve">42119X6       </v>
          </cell>
          <cell r="H1476">
            <v>-1241086.26</v>
          </cell>
          <cell r="I1476">
            <v>-623405.48</v>
          </cell>
          <cell r="J1476">
            <v>-361193.48</v>
          </cell>
          <cell r="K1476">
            <v>-256487.3</v>
          </cell>
          <cell r="L1476">
            <v>0</v>
          </cell>
        </row>
        <row r="1477">
          <cell r="A1477">
            <v>5</v>
          </cell>
          <cell r="B1477">
            <v>2</v>
          </cell>
          <cell r="C1477">
            <v>119</v>
          </cell>
          <cell r="D1477" t="str">
            <v>X6</v>
          </cell>
          <cell r="E1477" t="str">
            <v xml:space="preserve">    </v>
          </cell>
          <cell r="F1477" t="str">
            <v xml:space="preserve">   </v>
          </cell>
          <cell r="G1477" t="str">
            <v xml:space="preserve">52119X6       </v>
          </cell>
          <cell r="H1477">
            <v>-1326094.75</v>
          </cell>
          <cell r="I1477">
            <v>-678451.61</v>
          </cell>
          <cell r="J1477">
            <v>-383190.22</v>
          </cell>
          <cell r="K1477">
            <v>-264452.92</v>
          </cell>
          <cell r="L1477">
            <v>0</v>
          </cell>
        </row>
        <row r="1478">
          <cell r="A1478">
            <v>3</v>
          </cell>
          <cell r="B1478">
            <v>2</v>
          </cell>
          <cell r="C1478">
            <v>119</v>
          </cell>
          <cell r="D1478" t="str">
            <v>X7</v>
          </cell>
          <cell r="E1478" t="str">
            <v xml:space="preserve">    </v>
          </cell>
          <cell r="F1478" t="str">
            <v xml:space="preserve">   </v>
          </cell>
          <cell r="G1478" t="str">
            <v xml:space="preserve">32119X7       </v>
          </cell>
          <cell r="H1478">
            <v>-425562.99</v>
          </cell>
          <cell r="I1478">
            <v>0</v>
          </cell>
          <cell r="J1478">
            <v>-358810.17</v>
          </cell>
          <cell r="K1478">
            <v>-66752.820000000007</v>
          </cell>
          <cell r="L1478">
            <v>0</v>
          </cell>
        </row>
        <row r="1479">
          <cell r="A1479">
            <v>4</v>
          </cell>
          <cell r="B1479">
            <v>2</v>
          </cell>
          <cell r="C1479">
            <v>119</v>
          </cell>
          <cell r="D1479" t="str">
            <v>X7</v>
          </cell>
          <cell r="E1479" t="str">
            <v xml:space="preserve">    </v>
          </cell>
          <cell r="F1479" t="str">
            <v xml:space="preserve">   </v>
          </cell>
          <cell r="G1479" t="str">
            <v xml:space="preserve">42119X7       </v>
          </cell>
          <cell r="H1479">
            <v>-380342.1</v>
          </cell>
          <cell r="I1479">
            <v>0</v>
          </cell>
          <cell r="J1479">
            <v>-317323.03000000003</v>
          </cell>
          <cell r="K1479">
            <v>-63019.07</v>
          </cell>
          <cell r="L1479">
            <v>0</v>
          </cell>
        </row>
        <row r="1480">
          <cell r="A1480">
            <v>5</v>
          </cell>
          <cell r="B1480">
            <v>2</v>
          </cell>
          <cell r="C1480">
            <v>119</v>
          </cell>
          <cell r="D1480" t="str">
            <v>X7</v>
          </cell>
          <cell r="E1480" t="str">
            <v xml:space="preserve">    </v>
          </cell>
          <cell r="F1480" t="str">
            <v xml:space="preserve">   </v>
          </cell>
          <cell r="G1480" t="str">
            <v xml:space="preserve">52119X7       </v>
          </cell>
          <cell r="H1480">
            <v>-422504.48</v>
          </cell>
          <cell r="I1480">
            <v>0</v>
          </cell>
          <cell r="J1480">
            <v>-356073.66</v>
          </cell>
          <cell r="K1480">
            <v>-66430.820000000007</v>
          </cell>
          <cell r="L1480">
            <v>0</v>
          </cell>
        </row>
        <row r="1481">
          <cell r="A1481">
            <v>3</v>
          </cell>
          <cell r="B1481">
            <v>7</v>
          </cell>
          <cell r="C1481">
            <v>119</v>
          </cell>
          <cell r="D1481" t="str">
            <v>X6</v>
          </cell>
          <cell r="E1481" t="str">
            <v xml:space="preserve">    </v>
          </cell>
          <cell r="F1481" t="str">
            <v xml:space="preserve">   </v>
          </cell>
          <cell r="G1481" t="str">
            <v xml:space="preserve">37119X6       </v>
          </cell>
          <cell r="H1481">
            <v>-299224.84000000003</v>
          </cell>
          <cell r="I1481">
            <v>-299224.84000000003</v>
          </cell>
          <cell r="J1481">
            <v>0</v>
          </cell>
          <cell r="K1481">
            <v>0</v>
          </cell>
          <cell r="L1481">
            <v>0</v>
          </cell>
        </row>
        <row r="1482">
          <cell r="A1482">
            <v>4</v>
          </cell>
          <cell r="B1482">
            <v>7</v>
          </cell>
          <cell r="C1482">
            <v>119</v>
          </cell>
          <cell r="D1482" t="str">
            <v>X6</v>
          </cell>
          <cell r="E1482" t="str">
            <v xml:space="preserve">    </v>
          </cell>
          <cell r="F1482" t="str">
            <v xml:space="preserve">   </v>
          </cell>
          <cell r="G1482" t="str">
            <v xml:space="preserve">47119X6       </v>
          </cell>
          <cell r="H1482">
            <v>-4012660.89</v>
          </cell>
          <cell r="I1482">
            <v>-4012660.89</v>
          </cell>
          <cell r="J1482">
            <v>0</v>
          </cell>
          <cell r="K1482">
            <v>0</v>
          </cell>
          <cell r="L1482">
            <v>0</v>
          </cell>
        </row>
        <row r="1483">
          <cell r="A1483">
            <v>5</v>
          </cell>
          <cell r="B1483">
            <v>7</v>
          </cell>
          <cell r="C1483">
            <v>119</v>
          </cell>
          <cell r="D1483" t="str">
            <v>X6</v>
          </cell>
          <cell r="E1483" t="str">
            <v xml:space="preserve">    </v>
          </cell>
          <cell r="F1483" t="str">
            <v xml:space="preserve">   </v>
          </cell>
          <cell r="G1483" t="str">
            <v xml:space="preserve">57119X6       </v>
          </cell>
          <cell r="H1483">
            <v>-234859.85</v>
          </cell>
          <cell r="I1483">
            <v>-234859.85</v>
          </cell>
          <cell r="J1483">
            <v>0</v>
          </cell>
          <cell r="K1483">
            <v>0</v>
          </cell>
          <cell r="L1483">
            <v>0</v>
          </cell>
        </row>
        <row r="1484">
          <cell r="A1484">
            <v>3</v>
          </cell>
          <cell r="B1484">
            <v>7</v>
          </cell>
          <cell r="C1484">
            <v>119</v>
          </cell>
          <cell r="D1484" t="str">
            <v>X7</v>
          </cell>
          <cell r="E1484" t="str">
            <v xml:space="preserve">    </v>
          </cell>
          <cell r="F1484" t="str">
            <v xml:space="preserve">   </v>
          </cell>
          <cell r="G1484" t="str">
            <v xml:space="preserve">37119X7       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A1485">
            <v>4</v>
          </cell>
          <cell r="B1485">
            <v>7</v>
          </cell>
          <cell r="C1485">
            <v>119</v>
          </cell>
          <cell r="D1485" t="str">
            <v>X7</v>
          </cell>
          <cell r="E1485" t="str">
            <v xml:space="preserve">    </v>
          </cell>
          <cell r="F1485" t="str">
            <v xml:space="preserve">   </v>
          </cell>
          <cell r="G1485" t="str">
            <v xml:space="preserve">47119X7       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A1486">
            <v>5</v>
          </cell>
          <cell r="B1486">
            <v>7</v>
          </cell>
          <cell r="C1486">
            <v>119</v>
          </cell>
          <cell r="D1486" t="str">
            <v>X7</v>
          </cell>
          <cell r="E1486" t="str">
            <v xml:space="preserve">    </v>
          </cell>
          <cell r="F1486" t="str">
            <v xml:space="preserve">   </v>
          </cell>
          <cell r="G1486" t="str">
            <v xml:space="preserve">57119X7       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A1487">
            <v>3</v>
          </cell>
          <cell r="B1487">
            <v>8</v>
          </cell>
          <cell r="C1487">
            <v>119</v>
          </cell>
          <cell r="D1487" t="str">
            <v>X6</v>
          </cell>
          <cell r="E1487" t="str">
            <v xml:space="preserve">    </v>
          </cell>
          <cell r="F1487" t="str">
            <v xml:space="preserve">   </v>
          </cell>
          <cell r="G1487" t="str">
            <v xml:space="preserve">38119X6       </v>
          </cell>
          <cell r="H1487">
            <v>-55033.72</v>
          </cell>
          <cell r="I1487">
            <v>-55033.72</v>
          </cell>
          <cell r="J1487">
            <v>0</v>
          </cell>
          <cell r="K1487">
            <v>0</v>
          </cell>
          <cell r="L1487">
            <v>0</v>
          </cell>
        </row>
        <row r="1488">
          <cell r="A1488">
            <v>4</v>
          </cell>
          <cell r="B1488">
            <v>8</v>
          </cell>
          <cell r="C1488">
            <v>119</v>
          </cell>
          <cell r="D1488" t="str">
            <v>X6</v>
          </cell>
          <cell r="E1488" t="str">
            <v xml:space="preserve">    </v>
          </cell>
          <cell r="F1488" t="str">
            <v xml:space="preserve">   </v>
          </cell>
          <cell r="G1488" t="str">
            <v xml:space="preserve">48119X6       </v>
          </cell>
          <cell r="H1488">
            <v>-49551.19</v>
          </cell>
          <cell r="I1488">
            <v>-49551.19</v>
          </cell>
          <cell r="J1488">
            <v>0</v>
          </cell>
          <cell r="K1488">
            <v>0</v>
          </cell>
          <cell r="L1488">
            <v>0</v>
          </cell>
        </row>
        <row r="1489">
          <cell r="A1489">
            <v>5</v>
          </cell>
          <cell r="B1489">
            <v>8</v>
          </cell>
          <cell r="C1489">
            <v>119</v>
          </cell>
          <cell r="D1489" t="str">
            <v>X6</v>
          </cell>
          <cell r="E1489" t="str">
            <v xml:space="preserve">    </v>
          </cell>
          <cell r="F1489" t="str">
            <v xml:space="preserve">   </v>
          </cell>
          <cell r="G1489" t="str">
            <v xml:space="preserve">58119X6       </v>
          </cell>
          <cell r="H1489">
            <v>-54577.21</v>
          </cell>
          <cell r="I1489">
            <v>-54577.21</v>
          </cell>
          <cell r="J1489">
            <v>0</v>
          </cell>
          <cell r="K1489">
            <v>0</v>
          </cell>
          <cell r="L1489">
            <v>0</v>
          </cell>
        </row>
        <row r="1490">
          <cell r="A1490">
            <v>3</v>
          </cell>
          <cell r="B1490">
            <v>9</v>
          </cell>
          <cell r="C1490">
            <v>119</v>
          </cell>
          <cell r="D1490" t="str">
            <v>X6</v>
          </cell>
          <cell r="E1490" t="str">
            <v xml:space="preserve">    </v>
          </cell>
          <cell r="F1490" t="str">
            <v xml:space="preserve">   </v>
          </cell>
          <cell r="G1490" t="str">
            <v xml:space="preserve">39119X6       </v>
          </cell>
          <cell r="H1490">
            <v>-10377646.15</v>
          </cell>
          <cell r="I1490">
            <v>-10377646.15</v>
          </cell>
          <cell r="J1490">
            <v>0</v>
          </cell>
          <cell r="K1490">
            <v>0</v>
          </cell>
          <cell r="L1490">
            <v>0</v>
          </cell>
        </row>
        <row r="1491">
          <cell r="A1491">
            <v>4</v>
          </cell>
          <cell r="B1491">
            <v>9</v>
          </cell>
          <cell r="C1491">
            <v>119</v>
          </cell>
          <cell r="D1491" t="str">
            <v>X6</v>
          </cell>
          <cell r="E1491" t="str">
            <v xml:space="preserve">    </v>
          </cell>
          <cell r="F1491" t="str">
            <v xml:space="preserve">   </v>
          </cell>
          <cell r="G1491" t="str">
            <v xml:space="preserve">49119X6       </v>
          </cell>
          <cell r="H1491">
            <v>-10145887.539999999</v>
          </cell>
          <cell r="I1491">
            <v>-10145887.539999999</v>
          </cell>
          <cell r="J1491">
            <v>0</v>
          </cell>
          <cell r="K1491">
            <v>0</v>
          </cell>
          <cell r="L1491">
            <v>0</v>
          </cell>
        </row>
        <row r="1492">
          <cell r="A1492">
            <v>5</v>
          </cell>
          <cell r="B1492">
            <v>9</v>
          </cell>
          <cell r="C1492">
            <v>119</v>
          </cell>
          <cell r="D1492" t="str">
            <v>X6</v>
          </cell>
          <cell r="E1492" t="str">
            <v xml:space="preserve">    </v>
          </cell>
          <cell r="F1492" t="str">
            <v xml:space="preserve">   </v>
          </cell>
          <cell r="G1492" t="str">
            <v xml:space="preserve">59119X6       </v>
          </cell>
          <cell r="H1492">
            <v>-10347158.140000001</v>
          </cell>
          <cell r="I1492">
            <v>-10347158.140000001</v>
          </cell>
          <cell r="J1492">
            <v>0</v>
          </cell>
          <cell r="K1492">
            <v>0</v>
          </cell>
          <cell r="L1492">
            <v>0</v>
          </cell>
        </row>
        <row r="1493">
          <cell r="A1493">
            <v>3</v>
          </cell>
          <cell r="B1493">
            <v>9</v>
          </cell>
          <cell r="C1493">
            <v>119</v>
          </cell>
          <cell r="D1493" t="str">
            <v>X7</v>
          </cell>
          <cell r="E1493" t="str">
            <v xml:space="preserve">    </v>
          </cell>
          <cell r="F1493" t="str">
            <v xml:space="preserve">   </v>
          </cell>
          <cell r="G1493" t="str">
            <v xml:space="preserve">39119X7       </v>
          </cell>
          <cell r="H1493">
            <v>-1435348.2</v>
          </cell>
          <cell r="I1493">
            <v>-1435348.2</v>
          </cell>
          <cell r="J1493">
            <v>0</v>
          </cell>
          <cell r="K1493">
            <v>0</v>
          </cell>
          <cell r="L1493">
            <v>0</v>
          </cell>
        </row>
        <row r="1494">
          <cell r="A1494">
            <v>4</v>
          </cell>
          <cell r="B1494">
            <v>9</v>
          </cell>
          <cell r="C1494">
            <v>119</v>
          </cell>
          <cell r="D1494" t="str">
            <v>X7</v>
          </cell>
          <cell r="E1494" t="str">
            <v xml:space="preserve">    </v>
          </cell>
          <cell r="F1494" t="str">
            <v xml:space="preserve">   </v>
          </cell>
          <cell r="G1494" t="str">
            <v xml:space="preserve">49119X7       </v>
          </cell>
          <cell r="H1494">
            <v>-1338535.26</v>
          </cell>
          <cell r="I1494">
            <v>-1338535.26</v>
          </cell>
          <cell r="J1494">
            <v>0</v>
          </cell>
          <cell r="K1494">
            <v>0</v>
          </cell>
          <cell r="L1494">
            <v>0</v>
          </cell>
        </row>
        <row r="1495">
          <cell r="A1495">
            <v>5</v>
          </cell>
          <cell r="B1495">
            <v>9</v>
          </cell>
          <cell r="C1495">
            <v>119</v>
          </cell>
          <cell r="D1495" t="str">
            <v>X7</v>
          </cell>
          <cell r="E1495" t="str">
            <v xml:space="preserve">    </v>
          </cell>
          <cell r="F1495" t="str">
            <v xml:space="preserve">   </v>
          </cell>
          <cell r="G1495" t="str">
            <v xml:space="preserve">59119X7       </v>
          </cell>
          <cell r="H1495">
            <v>-1428074.83</v>
          </cell>
          <cell r="I1495">
            <v>-1428074.83</v>
          </cell>
          <cell r="J1495">
            <v>0</v>
          </cell>
          <cell r="K1495">
            <v>0</v>
          </cell>
          <cell r="L1495">
            <v>0</v>
          </cell>
        </row>
        <row r="1496">
          <cell r="A1496">
            <v>3</v>
          </cell>
          <cell r="B1496">
            <v>0</v>
          </cell>
          <cell r="C1496">
            <v>108</v>
          </cell>
          <cell r="D1496">
            <v>2</v>
          </cell>
          <cell r="E1496" t="str">
            <v xml:space="preserve">    </v>
          </cell>
          <cell r="F1496" t="str">
            <v xml:space="preserve">   </v>
          </cell>
          <cell r="G1496">
            <v>3010802</v>
          </cell>
          <cell r="H1496">
            <v>564000</v>
          </cell>
          <cell r="I1496">
            <v>564000</v>
          </cell>
          <cell r="J1496">
            <v>0</v>
          </cell>
          <cell r="K1496">
            <v>0</v>
          </cell>
          <cell r="L1496">
            <v>0</v>
          </cell>
        </row>
        <row r="1497">
          <cell r="A1497">
            <v>4</v>
          </cell>
          <cell r="B1497">
            <v>0</v>
          </cell>
          <cell r="C1497">
            <v>108</v>
          </cell>
          <cell r="D1497">
            <v>2</v>
          </cell>
          <cell r="E1497" t="str">
            <v xml:space="preserve">    </v>
          </cell>
          <cell r="F1497" t="str">
            <v xml:space="preserve">   </v>
          </cell>
          <cell r="G1497">
            <v>4010802</v>
          </cell>
          <cell r="H1497">
            <v>564000</v>
          </cell>
          <cell r="I1497">
            <v>564000</v>
          </cell>
          <cell r="J1497">
            <v>0</v>
          </cell>
          <cell r="K1497">
            <v>0</v>
          </cell>
          <cell r="L1497">
            <v>0</v>
          </cell>
        </row>
        <row r="1498">
          <cell r="A1498">
            <v>5</v>
          </cell>
          <cell r="B1498">
            <v>0</v>
          </cell>
          <cell r="C1498">
            <v>108</v>
          </cell>
          <cell r="D1498">
            <v>2</v>
          </cell>
          <cell r="E1498" t="str">
            <v xml:space="preserve">    </v>
          </cell>
          <cell r="F1498" t="str">
            <v xml:space="preserve">   </v>
          </cell>
          <cell r="G1498">
            <v>5010802</v>
          </cell>
          <cell r="H1498">
            <v>564000</v>
          </cell>
          <cell r="I1498">
            <v>564000</v>
          </cell>
          <cell r="J1498">
            <v>0</v>
          </cell>
          <cell r="K1498">
            <v>0</v>
          </cell>
          <cell r="L1498">
            <v>0</v>
          </cell>
        </row>
        <row r="1499">
          <cell r="A1499">
            <v>3</v>
          </cell>
          <cell r="B1499">
            <v>0</v>
          </cell>
          <cell r="C1499">
            <v>111</v>
          </cell>
          <cell r="D1499">
            <v>10</v>
          </cell>
          <cell r="E1499" t="str">
            <v xml:space="preserve">    </v>
          </cell>
          <cell r="F1499" t="str">
            <v xml:space="preserve">   </v>
          </cell>
          <cell r="G1499">
            <v>3011110</v>
          </cell>
          <cell r="H1499">
            <v>-167888.43</v>
          </cell>
          <cell r="I1499">
            <v>-167888.43</v>
          </cell>
          <cell r="J1499">
            <v>0</v>
          </cell>
          <cell r="K1499">
            <v>0</v>
          </cell>
          <cell r="L1499">
            <v>0</v>
          </cell>
        </row>
        <row r="1500">
          <cell r="A1500">
            <v>4</v>
          </cell>
          <cell r="B1500">
            <v>0</v>
          </cell>
          <cell r="C1500">
            <v>111</v>
          </cell>
          <cell r="D1500">
            <v>10</v>
          </cell>
          <cell r="E1500" t="str">
            <v xml:space="preserve">    </v>
          </cell>
          <cell r="F1500" t="str">
            <v xml:space="preserve">   </v>
          </cell>
          <cell r="G1500">
            <v>4011110</v>
          </cell>
          <cell r="H1500">
            <v>-165788.31</v>
          </cell>
          <cell r="I1500">
            <v>-165788.31</v>
          </cell>
          <cell r="J1500">
            <v>0</v>
          </cell>
          <cell r="K1500">
            <v>0</v>
          </cell>
          <cell r="L1500">
            <v>0</v>
          </cell>
        </row>
        <row r="1501">
          <cell r="A1501">
            <v>5</v>
          </cell>
          <cell r="B1501">
            <v>0</v>
          </cell>
          <cell r="C1501">
            <v>111</v>
          </cell>
          <cell r="D1501">
            <v>10</v>
          </cell>
          <cell r="E1501" t="str">
            <v xml:space="preserve">    </v>
          </cell>
          <cell r="F1501" t="str">
            <v xml:space="preserve">   </v>
          </cell>
          <cell r="G1501">
            <v>5011110</v>
          </cell>
          <cell r="H1501">
            <v>-167713.42000000001</v>
          </cell>
          <cell r="I1501">
            <v>-167713.42000000001</v>
          </cell>
          <cell r="J1501">
            <v>0</v>
          </cell>
          <cell r="K1501">
            <v>0</v>
          </cell>
          <cell r="L1501">
            <v>0</v>
          </cell>
        </row>
        <row r="1502">
          <cell r="A1502">
            <v>3</v>
          </cell>
          <cell r="B1502">
            <v>0</v>
          </cell>
          <cell r="C1502">
            <v>111</v>
          </cell>
          <cell r="D1502">
            <v>20</v>
          </cell>
          <cell r="E1502" t="str">
            <v xml:space="preserve">    </v>
          </cell>
          <cell r="F1502" t="str">
            <v xml:space="preserve">   </v>
          </cell>
          <cell r="G1502">
            <v>3011120</v>
          </cell>
          <cell r="H1502">
            <v>-120340</v>
          </cell>
          <cell r="I1502">
            <v>-120340</v>
          </cell>
          <cell r="J1502">
            <v>0</v>
          </cell>
          <cell r="K1502">
            <v>0</v>
          </cell>
          <cell r="L1502">
            <v>0</v>
          </cell>
        </row>
        <row r="1503">
          <cell r="A1503">
            <v>4</v>
          </cell>
          <cell r="B1503">
            <v>0</v>
          </cell>
          <cell r="C1503">
            <v>111</v>
          </cell>
          <cell r="D1503">
            <v>20</v>
          </cell>
          <cell r="E1503" t="str">
            <v xml:space="preserve">    </v>
          </cell>
          <cell r="F1503" t="str">
            <v xml:space="preserve">   </v>
          </cell>
          <cell r="G1503">
            <v>4011120</v>
          </cell>
          <cell r="H1503">
            <v>-115527.95</v>
          </cell>
          <cell r="I1503">
            <v>-115527.95</v>
          </cell>
          <cell r="J1503">
            <v>0</v>
          </cell>
          <cell r="K1503">
            <v>0</v>
          </cell>
          <cell r="L1503">
            <v>0</v>
          </cell>
        </row>
        <row r="1504">
          <cell r="A1504">
            <v>5</v>
          </cell>
          <cell r="B1504">
            <v>0</v>
          </cell>
          <cell r="C1504">
            <v>111</v>
          </cell>
          <cell r="D1504">
            <v>20</v>
          </cell>
          <cell r="E1504" t="str">
            <v xml:space="preserve">    </v>
          </cell>
          <cell r="F1504" t="str">
            <v xml:space="preserve">   </v>
          </cell>
          <cell r="G1504">
            <v>5011120</v>
          </cell>
          <cell r="H1504">
            <v>-119939</v>
          </cell>
          <cell r="I1504">
            <v>-119939</v>
          </cell>
          <cell r="J1504">
            <v>0</v>
          </cell>
          <cell r="K1504">
            <v>0</v>
          </cell>
          <cell r="L1504">
            <v>0</v>
          </cell>
        </row>
        <row r="1505">
          <cell r="A1505">
            <v>3</v>
          </cell>
          <cell r="B1505">
            <v>0</v>
          </cell>
          <cell r="C1505">
            <v>111</v>
          </cell>
          <cell r="D1505">
            <v>36</v>
          </cell>
          <cell r="E1505" t="str">
            <v xml:space="preserve">    </v>
          </cell>
          <cell r="F1505" t="str">
            <v xml:space="preserve">   </v>
          </cell>
          <cell r="G1505">
            <v>3011136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A1506">
            <v>4</v>
          </cell>
          <cell r="B1506">
            <v>0</v>
          </cell>
          <cell r="C1506">
            <v>111</v>
          </cell>
          <cell r="D1506">
            <v>36</v>
          </cell>
          <cell r="E1506" t="str">
            <v xml:space="preserve">    </v>
          </cell>
          <cell r="F1506" t="str">
            <v xml:space="preserve">   </v>
          </cell>
          <cell r="G1506">
            <v>4011136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A1507">
            <v>5</v>
          </cell>
          <cell r="B1507">
            <v>0</v>
          </cell>
          <cell r="C1507">
            <v>111</v>
          </cell>
          <cell r="D1507">
            <v>36</v>
          </cell>
          <cell r="E1507" t="str">
            <v xml:space="preserve">    </v>
          </cell>
          <cell r="F1507" t="str">
            <v xml:space="preserve">   </v>
          </cell>
          <cell r="G1507">
            <v>5011136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A1508">
            <v>3</v>
          </cell>
          <cell r="B1508">
            <v>0</v>
          </cell>
          <cell r="C1508">
            <v>111</v>
          </cell>
          <cell r="D1508">
            <v>40</v>
          </cell>
          <cell r="E1508" t="str">
            <v xml:space="preserve">    </v>
          </cell>
          <cell r="F1508" t="str">
            <v xml:space="preserve">   </v>
          </cell>
          <cell r="G1508">
            <v>3011140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A1509">
            <v>4</v>
          </cell>
          <cell r="B1509">
            <v>0</v>
          </cell>
          <cell r="C1509">
            <v>111</v>
          </cell>
          <cell r="D1509">
            <v>40</v>
          </cell>
          <cell r="E1509" t="str">
            <v xml:space="preserve">    </v>
          </cell>
          <cell r="F1509" t="str">
            <v xml:space="preserve">   </v>
          </cell>
          <cell r="G1509">
            <v>4011140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A1510">
            <v>5</v>
          </cell>
          <cell r="B1510">
            <v>0</v>
          </cell>
          <cell r="C1510">
            <v>111</v>
          </cell>
          <cell r="D1510">
            <v>40</v>
          </cell>
          <cell r="E1510" t="str">
            <v xml:space="preserve">    </v>
          </cell>
          <cell r="F1510" t="str">
            <v xml:space="preserve">   </v>
          </cell>
          <cell r="G1510">
            <v>5011140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A1511">
            <v>3</v>
          </cell>
          <cell r="B1511">
            <v>0</v>
          </cell>
          <cell r="C1511">
            <v>111</v>
          </cell>
          <cell r="D1511">
            <v>46</v>
          </cell>
          <cell r="E1511" t="str">
            <v xml:space="preserve">    </v>
          </cell>
          <cell r="F1511" t="str">
            <v xml:space="preserve">   </v>
          </cell>
          <cell r="G1511">
            <v>3011146</v>
          </cell>
          <cell r="H1511">
            <v>-6808</v>
          </cell>
          <cell r="I1511">
            <v>-6808</v>
          </cell>
          <cell r="J1511">
            <v>0</v>
          </cell>
          <cell r="K1511">
            <v>0</v>
          </cell>
          <cell r="L1511">
            <v>0</v>
          </cell>
        </row>
        <row r="1512">
          <cell r="A1512">
            <v>4</v>
          </cell>
          <cell r="B1512">
            <v>0</v>
          </cell>
          <cell r="C1512">
            <v>111</v>
          </cell>
          <cell r="D1512">
            <v>46</v>
          </cell>
          <cell r="E1512" t="str">
            <v xml:space="preserve">    </v>
          </cell>
          <cell r="F1512" t="str">
            <v xml:space="preserve">   </v>
          </cell>
          <cell r="G1512">
            <v>4011146</v>
          </cell>
          <cell r="H1512">
            <v>-6807.95</v>
          </cell>
          <cell r="I1512">
            <v>-6807.95</v>
          </cell>
          <cell r="J1512">
            <v>0</v>
          </cell>
          <cell r="K1512">
            <v>0</v>
          </cell>
          <cell r="L1512">
            <v>0</v>
          </cell>
        </row>
        <row r="1513">
          <cell r="A1513">
            <v>5</v>
          </cell>
          <cell r="B1513">
            <v>0</v>
          </cell>
          <cell r="C1513">
            <v>111</v>
          </cell>
          <cell r="D1513">
            <v>46</v>
          </cell>
          <cell r="E1513" t="str">
            <v xml:space="preserve">    </v>
          </cell>
          <cell r="F1513" t="str">
            <v xml:space="preserve">   </v>
          </cell>
          <cell r="G1513">
            <v>5011146</v>
          </cell>
          <cell r="H1513">
            <v>-6808</v>
          </cell>
          <cell r="I1513">
            <v>-6808</v>
          </cell>
          <cell r="J1513">
            <v>0</v>
          </cell>
          <cell r="K1513">
            <v>0</v>
          </cell>
          <cell r="L1513">
            <v>0</v>
          </cell>
        </row>
        <row r="1514">
          <cell r="A1514">
            <v>3</v>
          </cell>
          <cell r="B1514">
            <v>0</v>
          </cell>
          <cell r="C1514">
            <v>111</v>
          </cell>
          <cell r="D1514">
            <v>48</v>
          </cell>
          <cell r="E1514" t="str">
            <v xml:space="preserve">    </v>
          </cell>
          <cell r="F1514" t="str">
            <v xml:space="preserve">   </v>
          </cell>
          <cell r="G1514">
            <v>3011148</v>
          </cell>
          <cell r="H1514">
            <v>-201247</v>
          </cell>
          <cell r="I1514">
            <v>-201247</v>
          </cell>
          <cell r="J1514">
            <v>0</v>
          </cell>
          <cell r="K1514">
            <v>0</v>
          </cell>
          <cell r="L1514">
            <v>0</v>
          </cell>
        </row>
        <row r="1515">
          <cell r="A1515">
            <v>4</v>
          </cell>
          <cell r="B1515">
            <v>0</v>
          </cell>
          <cell r="C1515">
            <v>111</v>
          </cell>
          <cell r="D1515">
            <v>48</v>
          </cell>
          <cell r="E1515" t="str">
            <v xml:space="preserve">    </v>
          </cell>
          <cell r="F1515" t="str">
            <v xml:space="preserve">   </v>
          </cell>
          <cell r="G1515">
            <v>4011148</v>
          </cell>
          <cell r="H1515">
            <v>-219517.14</v>
          </cell>
          <cell r="I1515">
            <v>-219517.14</v>
          </cell>
          <cell r="J1515">
            <v>0</v>
          </cell>
          <cell r="K1515">
            <v>0</v>
          </cell>
          <cell r="L1515">
            <v>0</v>
          </cell>
        </row>
        <row r="1516">
          <cell r="A1516">
            <v>5</v>
          </cell>
          <cell r="B1516">
            <v>0</v>
          </cell>
          <cell r="C1516">
            <v>111</v>
          </cell>
          <cell r="D1516">
            <v>48</v>
          </cell>
          <cell r="E1516" t="str">
            <v xml:space="preserve">    </v>
          </cell>
          <cell r="F1516" t="str">
            <v xml:space="preserve">   </v>
          </cell>
          <cell r="G1516">
            <v>5011148</v>
          </cell>
          <cell r="H1516">
            <v>-222953</v>
          </cell>
          <cell r="I1516">
            <v>-222953</v>
          </cell>
          <cell r="J1516">
            <v>0</v>
          </cell>
          <cell r="K1516">
            <v>0</v>
          </cell>
          <cell r="L1516">
            <v>0</v>
          </cell>
        </row>
        <row r="1517">
          <cell r="A1517">
            <v>3</v>
          </cell>
          <cell r="B1517">
            <v>0</v>
          </cell>
          <cell r="C1517">
            <v>303</v>
          </cell>
          <cell r="D1517">
            <v>0</v>
          </cell>
          <cell r="E1517" t="str">
            <v xml:space="preserve">    </v>
          </cell>
          <cell r="F1517" t="str">
            <v xml:space="preserve">   </v>
          </cell>
          <cell r="G1517">
            <v>3030300</v>
          </cell>
          <cell r="H1517">
            <v>994335.87</v>
          </cell>
          <cell r="I1517">
            <v>994335.87</v>
          </cell>
          <cell r="J1517">
            <v>0</v>
          </cell>
          <cell r="K1517">
            <v>0</v>
          </cell>
          <cell r="L1517">
            <v>0</v>
          </cell>
        </row>
        <row r="1518">
          <cell r="A1518">
            <v>4</v>
          </cell>
          <cell r="B1518">
            <v>0</v>
          </cell>
          <cell r="C1518">
            <v>303</v>
          </cell>
          <cell r="D1518">
            <v>0</v>
          </cell>
          <cell r="E1518" t="str">
            <v xml:space="preserve">    </v>
          </cell>
          <cell r="F1518" t="str">
            <v xml:space="preserve">   </v>
          </cell>
          <cell r="G1518">
            <v>4030300</v>
          </cell>
          <cell r="H1518">
            <v>816799.17</v>
          </cell>
          <cell r="I1518">
            <v>816799.17</v>
          </cell>
          <cell r="J1518">
            <v>0</v>
          </cell>
          <cell r="K1518">
            <v>0</v>
          </cell>
          <cell r="L1518">
            <v>0</v>
          </cell>
        </row>
        <row r="1519">
          <cell r="A1519">
            <v>5</v>
          </cell>
          <cell r="B1519">
            <v>0</v>
          </cell>
          <cell r="C1519">
            <v>303</v>
          </cell>
          <cell r="D1519">
            <v>0</v>
          </cell>
          <cell r="E1519" t="str">
            <v xml:space="preserve">    </v>
          </cell>
          <cell r="F1519" t="str">
            <v xml:space="preserve">   </v>
          </cell>
          <cell r="G1519">
            <v>5030300</v>
          </cell>
          <cell r="H1519">
            <v>994335.86</v>
          </cell>
          <cell r="I1519">
            <v>994335.86</v>
          </cell>
          <cell r="J1519">
            <v>0</v>
          </cell>
          <cell r="K1519">
            <v>0</v>
          </cell>
          <cell r="L1519">
            <v>0</v>
          </cell>
        </row>
        <row r="1520">
          <cell r="A1520">
            <v>3</v>
          </cell>
          <cell r="B1520">
            <v>0</v>
          </cell>
          <cell r="C1520">
            <v>303</v>
          </cell>
          <cell r="D1520">
            <v>10</v>
          </cell>
          <cell r="E1520" t="str">
            <v xml:space="preserve">    </v>
          </cell>
          <cell r="F1520" t="str">
            <v xml:space="preserve">   </v>
          </cell>
          <cell r="G1520">
            <v>3030310</v>
          </cell>
          <cell r="H1520">
            <v>65989.48</v>
          </cell>
          <cell r="I1520">
            <v>-159020.63</v>
          </cell>
          <cell r="J1520">
            <v>225010.11</v>
          </cell>
          <cell r="K1520">
            <v>0</v>
          </cell>
          <cell r="L1520">
            <v>0</v>
          </cell>
        </row>
        <row r="1521">
          <cell r="A1521">
            <v>4</v>
          </cell>
          <cell r="B1521">
            <v>0</v>
          </cell>
          <cell r="C1521">
            <v>303</v>
          </cell>
          <cell r="D1521">
            <v>10</v>
          </cell>
          <cell r="E1521" t="str">
            <v xml:space="preserve">    </v>
          </cell>
          <cell r="F1521" t="str">
            <v xml:space="preserve">   </v>
          </cell>
          <cell r="G1521">
            <v>4030310</v>
          </cell>
          <cell r="H1521">
            <v>199725.94</v>
          </cell>
          <cell r="I1521">
            <v>-25283.78</v>
          </cell>
          <cell r="J1521">
            <v>225010.07</v>
          </cell>
          <cell r="K1521">
            <v>0</v>
          </cell>
          <cell r="L1521">
            <v>0</v>
          </cell>
        </row>
        <row r="1522">
          <cell r="A1522">
            <v>5</v>
          </cell>
          <cell r="B1522">
            <v>0</v>
          </cell>
          <cell r="C1522">
            <v>303</v>
          </cell>
          <cell r="D1522">
            <v>10</v>
          </cell>
          <cell r="E1522" t="str">
            <v xml:space="preserve">    </v>
          </cell>
          <cell r="F1522" t="str">
            <v xml:space="preserve">   </v>
          </cell>
          <cell r="G1522">
            <v>5030310</v>
          </cell>
          <cell r="H1522">
            <v>63405.49</v>
          </cell>
          <cell r="I1522">
            <v>-161604.57</v>
          </cell>
          <cell r="J1522">
            <v>225010.12</v>
          </cell>
          <cell r="K1522">
            <v>0</v>
          </cell>
          <cell r="L1522">
            <v>0</v>
          </cell>
        </row>
        <row r="1523">
          <cell r="A1523">
            <v>3</v>
          </cell>
          <cell r="B1523">
            <v>0</v>
          </cell>
          <cell r="C1523">
            <v>303</v>
          </cell>
          <cell r="D1523">
            <v>11</v>
          </cell>
          <cell r="E1523" t="str">
            <v xml:space="preserve">    </v>
          </cell>
          <cell r="F1523" t="str">
            <v xml:space="preserve">   </v>
          </cell>
          <cell r="G1523">
            <v>3030311</v>
          </cell>
          <cell r="H1523">
            <v>292433.09000000003</v>
          </cell>
          <cell r="I1523">
            <v>292433.09000000003</v>
          </cell>
          <cell r="J1523">
            <v>0</v>
          </cell>
          <cell r="K1523">
            <v>0</v>
          </cell>
          <cell r="L1523">
            <v>0</v>
          </cell>
        </row>
        <row r="1524">
          <cell r="A1524">
            <v>4</v>
          </cell>
          <cell r="B1524">
            <v>0</v>
          </cell>
          <cell r="C1524">
            <v>303</v>
          </cell>
          <cell r="D1524">
            <v>11</v>
          </cell>
          <cell r="E1524" t="str">
            <v xml:space="preserve">    </v>
          </cell>
          <cell r="F1524" t="str">
            <v xml:space="preserve">   </v>
          </cell>
          <cell r="G1524">
            <v>4030311</v>
          </cell>
          <cell r="H1524">
            <v>281675.27</v>
          </cell>
          <cell r="I1524">
            <v>281675.38</v>
          </cell>
          <cell r="J1524">
            <v>0</v>
          </cell>
          <cell r="K1524">
            <v>0</v>
          </cell>
          <cell r="L1524">
            <v>0</v>
          </cell>
        </row>
        <row r="1525">
          <cell r="A1525">
            <v>5</v>
          </cell>
          <cell r="B1525">
            <v>0</v>
          </cell>
          <cell r="C1525">
            <v>303</v>
          </cell>
          <cell r="D1525">
            <v>11</v>
          </cell>
          <cell r="E1525" t="str">
            <v xml:space="preserve">    </v>
          </cell>
          <cell r="F1525" t="str">
            <v xml:space="preserve">   </v>
          </cell>
          <cell r="G1525">
            <v>5030311</v>
          </cell>
          <cell r="H1525">
            <v>292433.05</v>
          </cell>
          <cell r="I1525">
            <v>292433.06</v>
          </cell>
          <cell r="J1525">
            <v>0</v>
          </cell>
          <cell r="K1525">
            <v>0</v>
          </cell>
          <cell r="L1525">
            <v>0</v>
          </cell>
        </row>
        <row r="1526">
          <cell r="A1526">
            <v>3</v>
          </cell>
          <cell r="B1526">
            <v>1</v>
          </cell>
          <cell r="C1526">
            <v>111</v>
          </cell>
          <cell r="D1526">
            <v>38</v>
          </cell>
          <cell r="E1526" t="str">
            <v xml:space="preserve">    </v>
          </cell>
          <cell r="F1526" t="str">
            <v xml:space="preserve">   </v>
          </cell>
          <cell r="G1526">
            <v>3111138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A1527">
            <v>4</v>
          </cell>
          <cell r="B1527">
            <v>1</v>
          </cell>
          <cell r="C1527">
            <v>111</v>
          </cell>
          <cell r="D1527">
            <v>38</v>
          </cell>
          <cell r="E1527" t="str">
            <v xml:space="preserve">    </v>
          </cell>
          <cell r="F1527" t="str">
            <v xml:space="preserve">   </v>
          </cell>
          <cell r="G1527">
            <v>4111138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A1528">
            <v>5</v>
          </cell>
          <cell r="B1528">
            <v>1</v>
          </cell>
          <cell r="C1528">
            <v>111</v>
          </cell>
          <cell r="D1528">
            <v>38</v>
          </cell>
          <cell r="E1528" t="str">
            <v xml:space="preserve">    </v>
          </cell>
          <cell r="F1528" t="str">
            <v xml:space="preserve">   </v>
          </cell>
          <cell r="G1528">
            <v>5111138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A1529">
            <v>3</v>
          </cell>
          <cell r="B1529">
            <v>1</v>
          </cell>
          <cell r="C1529">
            <v>111</v>
          </cell>
          <cell r="D1529">
            <v>48</v>
          </cell>
          <cell r="E1529" t="str">
            <v xml:space="preserve">    </v>
          </cell>
          <cell r="F1529" t="str">
            <v xml:space="preserve">   </v>
          </cell>
          <cell r="G1529">
            <v>3111148</v>
          </cell>
          <cell r="H1529">
            <v>-1299580.33</v>
          </cell>
          <cell r="I1529">
            <v>-1299580.33</v>
          </cell>
          <cell r="J1529">
            <v>0</v>
          </cell>
          <cell r="K1529">
            <v>0</v>
          </cell>
          <cell r="L1529">
            <v>0</v>
          </cell>
        </row>
        <row r="1530">
          <cell r="A1530">
            <v>4</v>
          </cell>
          <cell r="B1530">
            <v>1</v>
          </cell>
          <cell r="C1530">
            <v>111</v>
          </cell>
          <cell r="D1530">
            <v>48</v>
          </cell>
          <cell r="E1530" t="str">
            <v xml:space="preserve">    </v>
          </cell>
          <cell r="F1530" t="str">
            <v xml:space="preserve">   </v>
          </cell>
          <cell r="G1530">
            <v>4111148</v>
          </cell>
          <cell r="H1530">
            <v>-1075074.94</v>
          </cell>
          <cell r="I1530">
            <v>-1075074.94</v>
          </cell>
          <cell r="J1530">
            <v>0</v>
          </cell>
          <cell r="K1530">
            <v>0</v>
          </cell>
          <cell r="L1530">
            <v>0</v>
          </cell>
        </row>
        <row r="1531">
          <cell r="A1531">
            <v>5</v>
          </cell>
          <cell r="B1531">
            <v>1</v>
          </cell>
          <cell r="C1531">
            <v>111</v>
          </cell>
          <cell r="D1531">
            <v>48</v>
          </cell>
          <cell r="E1531" t="str">
            <v xml:space="preserve">    </v>
          </cell>
          <cell r="F1531" t="str">
            <v xml:space="preserve">   </v>
          </cell>
          <cell r="G1531">
            <v>5111148</v>
          </cell>
          <cell r="H1531">
            <v>-1262049.32</v>
          </cell>
          <cell r="I1531">
            <v>-1262049.32</v>
          </cell>
          <cell r="J1531">
            <v>0</v>
          </cell>
          <cell r="K1531">
            <v>0</v>
          </cell>
          <cell r="L1531">
            <v>0</v>
          </cell>
        </row>
        <row r="1532">
          <cell r="A1532">
            <v>3</v>
          </cell>
          <cell r="B1532">
            <v>1</v>
          </cell>
          <cell r="C1532">
            <v>303</v>
          </cell>
          <cell r="D1532">
            <v>10</v>
          </cell>
          <cell r="E1532" t="str">
            <v xml:space="preserve">    </v>
          </cell>
          <cell r="F1532" t="str">
            <v xml:space="preserve">   </v>
          </cell>
          <cell r="G1532">
            <v>3130310</v>
          </cell>
          <cell r="H1532">
            <v>1767835.91</v>
          </cell>
          <cell r="I1532">
            <v>1767835.91</v>
          </cell>
          <cell r="J1532">
            <v>0</v>
          </cell>
          <cell r="K1532">
            <v>0</v>
          </cell>
          <cell r="L1532">
            <v>0</v>
          </cell>
        </row>
        <row r="1533">
          <cell r="A1533">
            <v>4</v>
          </cell>
          <cell r="B1533">
            <v>1</v>
          </cell>
          <cell r="C1533">
            <v>303</v>
          </cell>
          <cell r="D1533">
            <v>10</v>
          </cell>
          <cell r="E1533" t="str">
            <v xml:space="preserve">    </v>
          </cell>
          <cell r="F1533" t="str">
            <v xml:space="preserve">   </v>
          </cell>
          <cell r="G1533">
            <v>4130310</v>
          </cell>
          <cell r="H1533">
            <v>1581605.41</v>
          </cell>
          <cell r="I1533">
            <v>1581605.41</v>
          </cell>
          <cell r="J1533">
            <v>0</v>
          </cell>
          <cell r="K1533">
            <v>0</v>
          </cell>
          <cell r="L1533">
            <v>0</v>
          </cell>
        </row>
        <row r="1534">
          <cell r="A1534">
            <v>5</v>
          </cell>
          <cell r="B1534">
            <v>1</v>
          </cell>
          <cell r="C1534">
            <v>303</v>
          </cell>
          <cell r="D1534">
            <v>10</v>
          </cell>
          <cell r="E1534" t="str">
            <v xml:space="preserve">    </v>
          </cell>
          <cell r="F1534" t="str">
            <v xml:space="preserve">   </v>
          </cell>
          <cell r="G1534">
            <v>5130310</v>
          </cell>
          <cell r="H1534">
            <v>1767835.91</v>
          </cell>
          <cell r="I1534">
            <v>1767835.91</v>
          </cell>
          <cell r="J1534">
            <v>0</v>
          </cell>
          <cell r="K1534">
            <v>0</v>
          </cell>
          <cell r="L1534">
            <v>0</v>
          </cell>
        </row>
        <row r="1535">
          <cell r="A1535">
            <v>3</v>
          </cell>
          <cell r="B1535">
            <v>2</v>
          </cell>
          <cell r="C1535">
            <v>111</v>
          </cell>
          <cell r="D1535">
            <v>8</v>
          </cell>
          <cell r="E1535" t="str">
            <v xml:space="preserve">    </v>
          </cell>
          <cell r="F1535" t="str">
            <v xml:space="preserve">   </v>
          </cell>
          <cell r="G1535">
            <v>3211108</v>
          </cell>
          <cell r="H1535">
            <v>6780.35</v>
          </cell>
          <cell r="I1535">
            <v>0</v>
          </cell>
          <cell r="J1535">
            <v>0</v>
          </cell>
          <cell r="K1535">
            <v>6780.35</v>
          </cell>
          <cell r="L1535">
            <v>0</v>
          </cell>
        </row>
        <row r="1536">
          <cell r="A1536">
            <v>4</v>
          </cell>
          <cell r="B1536">
            <v>2</v>
          </cell>
          <cell r="C1536">
            <v>111</v>
          </cell>
          <cell r="D1536">
            <v>8</v>
          </cell>
          <cell r="E1536" t="str">
            <v xml:space="preserve">    </v>
          </cell>
          <cell r="F1536" t="str">
            <v xml:space="preserve">   </v>
          </cell>
          <cell r="G1536">
            <v>4211108</v>
          </cell>
          <cell r="H1536">
            <v>-5139.82</v>
          </cell>
          <cell r="I1536">
            <v>0</v>
          </cell>
          <cell r="J1536">
            <v>0</v>
          </cell>
          <cell r="K1536">
            <v>-5139.82</v>
          </cell>
          <cell r="L1536">
            <v>0</v>
          </cell>
        </row>
        <row r="1537">
          <cell r="A1537">
            <v>5</v>
          </cell>
          <cell r="B1537">
            <v>2</v>
          </cell>
          <cell r="C1537">
            <v>111</v>
          </cell>
          <cell r="D1537">
            <v>8</v>
          </cell>
          <cell r="E1537" t="str">
            <v xml:space="preserve">    </v>
          </cell>
          <cell r="F1537" t="str">
            <v xml:space="preserve">   </v>
          </cell>
          <cell r="G1537">
            <v>5211108</v>
          </cell>
          <cell r="H1537">
            <v>6780.34</v>
          </cell>
          <cell r="I1537">
            <v>0</v>
          </cell>
          <cell r="J1537">
            <v>0</v>
          </cell>
          <cell r="K1537">
            <v>6780.34</v>
          </cell>
          <cell r="L1537">
            <v>0</v>
          </cell>
        </row>
        <row r="1538">
          <cell r="A1538">
            <v>3</v>
          </cell>
          <cell r="B1538">
            <v>2</v>
          </cell>
          <cell r="C1538">
            <v>111</v>
          </cell>
          <cell r="D1538">
            <v>11</v>
          </cell>
          <cell r="E1538" t="str">
            <v xml:space="preserve">    </v>
          </cell>
          <cell r="F1538" t="str">
            <v xml:space="preserve">   </v>
          </cell>
          <cell r="G1538">
            <v>3211111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A1539">
            <v>4</v>
          </cell>
          <cell r="B1539">
            <v>2</v>
          </cell>
          <cell r="C1539">
            <v>111</v>
          </cell>
          <cell r="D1539">
            <v>11</v>
          </cell>
          <cell r="E1539" t="str">
            <v xml:space="preserve">    </v>
          </cell>
          <cell r="F1539" t="str">
            <v xml:space="preserve">   </v>
          </cell>
          <cell r="G1539">
            <v>4211111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A1540">
            <v>5</v>
          </cell>
          <cell r="B1540">
            <v>2</v>
          </cell>
          <cell r="C1540">
            <v>111</v>
          </cell>
          <cell r="D1540">
            <v>11</v>
          </cell>
          <cell r="E1540" t="str">
            <v xml:space="preserve">    </v>
          </cell>
          <cell r="F1540" t="str">
            <v xml:space="preserve">   </v>
          </cell>
          <cell r="G1540">
            <v>5211111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A1541">
            <v>3</v>
          </cell>
          <cell r="B1541">
            <v>2</v>
          </cell>
          <cell r="C1541">
            <v>111</v>
          </cell>
          <cell r="D1541">
            <v>48</v>
          </cell>
          <cell r="E1541" t="str">
            <v xml:space="preserve">    </v>
          </cell>
          <cell r="F1541" t="str">
            <v xml:space="preserve">   </v>
          </cell>
          <cell r="G1541">
            <v>3211148</v>
          </cell>
          <cell r="H1541">
            <v>-1505352.26</v>
          </cell>
          <cell r="I1541">
            <v>-1505352.26</v>
          </cell>
          <cell r="J1541">
            <v>0</v>
          </cell>
          <cell r="K1541">
            <v>0</v>
          </cell>
          <cell r="L1541">
            <v>0</v>
          </cell>
        </row>
        <row r="1542">
          <cell r="A1542">
            <v>4</v>
          </cell>
          <cell r="B1542">
            <v>2</v>
          </cell>
          <cell r="C1542">
            <v>111</v>
          </cell>
          <cell r="D1542">
            <v>48</v>
          </cell>
          <cell r="E1542" t="str">
            <v xml:space="preserve">    </v>
          </cell>
          <cell r="F1542" t="str">
            <v xml:space="preserve">   </v>
          </cell>
          <cell r="G1542">
            <v>4211148</v>
          </cell>
          <cell r="H1542">
            <v>-1504852.15</v>
          </cell>
          <cell r="I1542">
            <v>-1504852.15</v>
          </cell>
          <cell r="J1542">
            <v>0</v>
          </cell>
          <cell r="K1542">
            <v>0</v>
          </cell>
          <cell r="L1542">
            <v>0</v>
          </cell>
        </row>
        <row r="1543">
          <cell r="A1543">
            <v>5</v>
          </cell>
          <cell r="B1543">
            <v>2</v>
          </cell>
          <cell r="C1543">
            <v>111</v>
          </cell>
          <cell r="D1543">
            <v>48</v>
          </cell>
          <cell r="E1543" t="str">
            <v xml:space="preserve">    </v>
          </cell>
          <cell r="F1543" t="str">
            <v xml:space="preserve">   </v>
          </cell>
          <cell r="G1543">
            <v>5211148</v>
          </cell>
          <cell r="H1543">
            <v>-1505310.6</v>
          </cell>
          <cell r="I1543">
            <v>-1505310.6</v>
          </cell>
          <cell r="J1543">
            <v>0</v>
          </cell>
          <cell r="K1543">
            <v>0</v>
          </cell>
          <cell r="L1543">
            <v>0</v>
          </cell>
        </row>
        <row r="1544">
          <cell r="A1544">
            <v>3</v>
          </cell>
          <cell r="B1544">
            <v>2</v>
          </cell>
          <cell r="C1544">
            <v>114</v>
          </cell>
          <cell r="D1544">
            <v>68</v>
          </cell>
          <cell r="E1544" t="str">
            <v xml:space="preserve">    </v>
          </cell>
          <cell r="F1544" t="str">
            <v xml:space="preserve">   </v>
          </cell>
          <cell r="G1544">
            <v>3211468</v>
          </cell>
          <cell r="H1544">
            <v>22456902.800000001</v>
          </cell>
          <cell r="I1544">
            <v>0</v>
          </cell>
          <cell r="J1544">
            <v>22456902.800000001</v>
          </cell>
          <cell r="K1544">
            <v>0</v>
          </cell>
          <cell r="L1544">
            <v>0</v>
          </cell>
        </row>
        <row r="1545">
          <cell r="A1545">
            <v>4</v>
          </cell>
          <cell r="B1545">
            <v>2</v>
          </cell>
          <cell r="C1545">
            <v>114</v>
          </cell>
          <cell r="D1545">
            <v>68</v>
          </cell>
          <cell r="E1545" t="str">
            <v xml:space="preserve">    </v>
          </cell>
          <cell r="F1545" t="str">
            <v xml:space="preserve">   </v>
          </cell>
          <cell r="G1545">
            <v>4211468</v>
          </cell>
          <cell r="H1545">
            <v>22456902.719999999</v>
          </cell>
          <cell r="I1545">
            <v>0</v>
          </cell>
          <cell r="J1545">
            <v>22456902.719999999</v>
          </cell>
          <cell r="K1545">
            <v>0</v>
          </cell>
          <cell r="L1545">
            <v>0</v>
          </cell>
        </row>
        <row r="1546">
          <cell r="A1546">
            <v>5</v>
          </cell>
          <cell r="B1546">
            <v>2</v>
          </cell>
          <cell r="C1546">
            <v>114</v>
          </cell>
          <cell r="D1546">
            <v>68</v>
          </cell>
          <cell r="E1546" t="str">
            <v xml:space="preserve">    </v>
          </cell>
          <cell r="F1546" t="str">
            <v xml:space="preserve">   </v>
          </cell>
          <cell r="G1546">
            <v>5211468</v>
          </cell>
          <cell r="H1546">
            <v>22456902.800000001</v>
          </cell>
          <cell r="I1546">
            <v>0</v>
          </cell>
          <cell r="J1546">
            <v>22456902.800000001</v>
          </cell>
          <cell r="K1546">
            <v>0</v>
          </cell>
          <cell r="L1546">
            <v>0</v>
          </cell>
        </row>
        <row r="1547">
          <cell r="A1547">
            <v>3</v>
          </cell>
          <cell r="B1547">
            <v>2</v>
          </cell>
          <cell r="C1547">
            <v>114</v>
          </cell>
          <cell r="D1547">
            <v>78</v>
          </cell>
          <cell r="E1547" t="str">
            <v xml:space="preserve">    </v>
          </cell>
          <cell r="F1547" t="str">
            <v xml:space="preserve">   </v>
          </cell>
          <cell r="G1547">
            <v>3211478</v>
          </cell>
          <cell r="H1547">
            <v>4123170.26</v>
          </cell>
          <cell r="I1547">
            <v>0</v>
          </cell>
          <cell r="J1547">
            <v>0</v>
          </cell>
          <cell r="K1547">
            <v>4123170.26</v>
          </cell>
          <cell r="L1547">
            <v>0</v>
          </cell>
        </row>
        <row r="1548">
          <cell r="A1548">
            <v>4</v>
          </cell>
          <cell r="B1548">
            <v>2</v>
          </cell>
          <cell r="C1548">
            <v>114</v>
          </cell>
          <cell r="D1548">
            <v>78</v>
          </cell>
          <cell r="E1548" t="str">
            <v xml:space="preserve">    </v>
          </cell>
          <cell r="F1548" t="str">
            <v xml:space="preserve">   </v>
          </cell>
          <cell r="G1548">
            <v>4211478</v>
          </cell>
          <cell r="H1548">
            <v>4123170.24</v>
          </cell>
          <cell r="I1548">
            <v>0</v>
          </cell>
          <cell r="J1548">
            <v>0</v>
          </cell>
          <cell r="K1548">
            <v>4123170.24</v>
          </cell>
          <cell r="L1548">
            <v>0</v>
          </cell>
        </row>
        <row r="1549">
          <cell r="A1549">
            <v>5</v>
          </cell>
          <cell r="B1549">
            <v>2</v>
          </cell>
          <cell r="C1549">
            <v>114</v>
          </cell>
          <cell r="D1549">
            <v>78</v>
          </cell>
          <cell r="E1549" t="str">
            <v xml:space="preserve">    </v>
          </cell>
          <cell r="F1549" t="str">
            <v xml:space="preserve">   </v>
          </cell>
          <cell r="G1549">
            <v>5211478</v>
          </cell>
          <cell r="H1549">
            <v>4123170.26</v>
          </cell>
          <cell r="I1549">
            <v>0</v>
          </cell>
          <cell r="J1549">
            <v>0</v>
          </cell>
          <cell r="K1549">
            <v>4123170.26</v>
          </cell>
          <cell r="L1549">
            <v>0</v>
          </cell>
        </row>
        <row r="1550">
          <cell r="A1550">
            <v>3</v>
          </cell>
          <cell r="B1550">
            <v>2</v>
          </cell>
          <cell r="C1550">
            <v>115</v>
          </cell>
          <cell r="D1550">
            <v>68</v>
          </cell>
          <cell r="E1550" t="str">
            <v xml:space="preserve">    </v>
          </cell>
          <cell r="F1550" t="str">
            <v xml:space="preserve">   </v>
          </cell>
          <cell r="G1550">
            <v>3211568</v>
          </cell>
          <cell r="H1550">
            <v>-8211889.3700000001</v>
          </cell>
          <cell r="I1550">
            <v>0</v>
          </cell>
          <cell r="J1550">
            <v>-8211889.3700000001</v>
          </cell>
          <cell r="K1550">
            <v>0</v>
          </cell>
          <cell r="L1550">
            <v>0</v>
          </cell>
        </row>
        <row r="1551">
          <cell r="A1551">
            <v>4</v>
          </cell>
          <cell r="B1551">
            <v>2</v>
          </cell>
          <cell r="C1551">
            <v>115</v>
          </cell>
          <cell r="D1551">
            <v>68</v>
          </cell>
          <cell r="E1551" t="str">
            <v xml:space="preserve">    </v>
          </cell>
          <cell r="F1551" t="str">
            <v xml:space="preserve">   </v>
          </cell>
          <cell r="G1551">
            <v>4211568</v>
          </cell>
          <cell r="H1551">
            <v>-7653261.2800000003</v>
          </cell>
          <cell r="I1551">
            <v>0</v>
          </cell>
          <cell r="J1551">
            <v>-7653261.2800000003</v>
          </cell>
          <cell r="K1551">
            <v>0</v>
          </cell>
          <cell r="L1551">
            <v>0</v>
          </cell>
        </row>
        <row r="1552">
          <cell r="A1552">
            <v>5</v>
          </cell>
          <cell r="B1552">
            <v>2</v>
          </cell>
          <cell r="C1552">
            <v>115</v>
          </cell>
          <cell r="D1552">
            <v>68</v>
          </cell>
          <cell r="E1552" t="str">
            <v xml:space="preserve">    </v>
          </cell>
          <cell r="F1552" t="str">
            <v xml:space="preserve">   </v>
          </cell>
          <cell r="G1552">
            <v>5211568</v>
          </cell>
          <cell r="H1552">
            <v>-8165337.0300000003</v>
          </cell>
          <cell r="I1552">
            <v>0</v>
          </cell>
          <cell r="J1552">
            <v>-8165337.0300000003</v>
          </cell>
          <cell r="K1552">
            <v>0</v>
          </cell>
          <cell r="L1552">
            <v>0</v>
          </cell>
        </row>
        <row r="1553">
          <cell r="A1553">
            <v>3</v>
          </cell>
          <cell r="B1553">
            <v>2</v>
          </cell>
          <cell r="C1553">
            <v>115</v>
          </cell>
          <cell r="D1553">
            <v>78</v>
          </cell>
          <cell r="E1553" t="str">
            <v xml:space="preserve">    </v>
          </cell>
          <cell r="F1553" t="str">
            <v xml:space="preserve">   </v>
          </cell>
          <cell r="G1553">
            <v>3211578</v>
          </cell>
          <cell r="H1553">
            <v>-1494660</v>
          </cell>
          <cell r="I1553">
            <v>0</v>
          </cell>
          <cell r="J1553">
            <v>0</v>
          </cell>
          <cell r="K1553">
            <v>-1494660</v>
          </cell>
          <cell r="L1553">
            <v>0</v>
          </cell>
        </row>
        <row r="1554">
          <cell r="A1554">
            <v>4</v>
          </cell>
          <cell r="B1554">
            <v>2</v>
          </cell>
          <cell r="C1554">
            <v>115</v>
          </cell>
          <cell r="D1554">
            <v>78</v>
          </cell>
          <cell r="E1554" t="str">
            <v xml:space="preserve">    </v>
          </cell>
          <cell r="F1554" t="str">
            <v xml:space="preserve">   </v>
          </cell>
          <cell r="G1554">
            <v>4211578</v>
          </cell>
          <cell r="H1554">
            <v>-1391579.96</v>
          </cell>
          <cell r="I1554">
            <v>0</v>
          </cell>
          <cell r="J1554">
            <v>0</v>
          </cell>
          <cell r="K1554">
            <v>-1391579.96</v>
          </cell>
          <cell r="L1554">
            <v>0</v>
          </cell>
        </row>
        <row r="1555">
          <cell r="A1555">
            <v>5</v>
          </cell>
          <cell r="B1555">
            <v>2</v>
          </cell>
          <cell r="C1555">
            <v>115</v>
          </cell>
          <cell r="D1555">
            <v>78</v>
          </cell>
          <cell r="E1555" t="str">
            <v xml:space="preserve">    </v>
          </cell>
          <cell r="F1555" t="str">
            <v xml:space="preserve">   </v>
          </cell>
          <cell r="G1555">
            <v>5211578</v>
          </cell>
          <cell r="H1555">
            <v>-1486070</v>
          </cell>
          <cell r="I1555">
            <v>0</v>
          </cell>
          <cell r="J1555">
            <v>0</v>
          </cell>
          <cell r="K1555">
            <v>-1486070</v>
          </cell>
          <cell r="L1555">
            <v>0</v>
          </cell>
        </row>
        <row r="1556">
          <cell r="A1556">
            <v>3</v>
          </cell>
          <cell r="B1556">
            <v>2</v>
          </cell>
          <cell r="C1556">
            <v>303</v>
          </cell>
          <cell r="D1556">
            <v>10</v>
          </cell>
          <cell r="E1556" t="str">
            <v xml:space="preserve">    </v>
          </cell>
          <cell r="F1556" t="str">
            <v xml:space="preserve">   </v>
          </cell>
          <cell r="G1556">
            <v>3230310</v>
          </cell>
          <cell r="H1556">
            <v>1506852.34</v>
          </cell>
          <cell r="I1556">
            <v>1501852.34</v>
          </cell>
          <cell r="J1556">
            <v>5000</v>
          </cell>
          <cell r="K1556">
            <v>0</v>
          </cell>
          <cell r="L1556">
            <v>0</v>
          </cell>
        </row>
        <row r="1557">
          <cell r="A1557">
            <v>4</v>
          </cell>
          <cell r="B1557">
            <v>2</v>
          </cell>
          <cell r="C1557">
            <v>303</v>
          </cell>
          <cell r="D1557">
            <v>10</v>
          </cell>
          <cell r="E1557" t="str">
            <v xml:space="preserve">    </v>
          </cell>
          <cell r="F1557" t="str">
            <v xml:space="preserve">   </v>
          </cell>
          <cell r="G1557">
            <v>4230310</v>
          </cell>
          <cell r="H1557">
            <v>1506852.24</v>
          </cell>
          <cell r="I1557">
            <v>1501852.32</v>
          </cell>
          <cell r="J1557">
            <v>4999.92</v>
          </cell>
          <cell r="K1557">
            <v>0</v>
          </cell>
          <cell r="L1557">
            <v>0</v>
          </cell>
        </row>
        <row r="1558">
          <cell r="A1558">
            <v>5</v>
          </cell>
          <cell r="B1558">
            <v>2</v>
          </cell>
          <cell r="C1558">
            <v>303</v>
          </cell>
          <cell r="D1558">
            <v>10</v>
          </cell>
          <cell r="E1558" t="str">
            <v xml:space="preserve">    </v>
          </cell>
          <cell r="F1558" t="str">
            <v xml:space="preserve">   </v>
          </cell>
          <cell r="G1558">
            <v>5230310</v>
          </cell>
          <cell r="H1558">
            <v>1506852.34</v>
          </cell>
          <cell r="I1558">
            <v>1501852.34</v>
          </cell>
          <cell r="J1558">
            <v>5000</v>
          </cell>
          <cell r="K1558">
            <v>0</v>
          </cell>
          <cell r="L1558">
            <v>0</v>
          </cell>
        </row>
        <row r="1559">
          <cell r="A1559">
            <v>3</v>
          </cell>
          <cell r="B1559">
            <v>2</v>
          </cell>
          <cell r="C1559">
            <v>303</v>
          </cell>
          <cell r="D1559">
            <v>12</v>
          </cell>
          <cell r="E1559" t="str">
            <v xml:space="preserve">    </v>
          </cell>
          <cell r="F1559" t="str">
            <v xml:space="preserve">   </v>
          </cell>
          <cell r="G1559">
            <v>3230312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A1560">
            <v>4</v>
          </cell>
          <cell r="B1560">
            <v>2</v>
          </cell>
          <cell r="C1560">
            <v>303</v>
          </cell>
          <cell r="D1560">
            <v>12</v>
          </cell>
          <cell r="E1560" t="str">
            <v xml:space="preserve">    </v>
          </cell>
          <cell r="F1560" t="str">
            <v xml:space="preserve">   </v>
          </cell>
          <cell r="G1560">
            <v>4230312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A1561">
            <v>5</v>
          </cell>
          <cell r="B1561">
            <v>2</v>
          </cell>
          <cell r="C1561">
            <v>303</v>
          </cell>
          <cell r="D1561">
            <v>12</v>
          </cell>
          <cell r="E1561" t="str">
            <v xml:space="preserve">    </v>
          </cell>
          <cell r="F1561" t="str">
            <v xml:space="preserve">   </v>
          </cell>
          <cell r="G1561">
            <v>5230312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A1562">
            <v>3</v>
          </cell>
          <cell r="B1562">
            <v>7</v>
          </cell>
          <cell r="C1562">
            <v>111</v>
          </cell>
          <cell r="D1562">
            <v>16</v>
          </cell>
          <cell r="E1562" t="str">
            <v xml:space="preserve">    </v>
          </cell>
          <cell r="F1562" t="str">
            <v xml:space="preserve">   </v>
          </cell>
          <cell r="G1562">
            <v>3711116</v>
          </cell>
          <cell r="H1562">
            <v>3885.07</v>
          </cell>
          <cell r="I1562">
            <v>3885.07</v>
          </cell>
          <cell r="J1562">
            <v>0</v>
          </cell>
          <cell r="K1562">
            <v>0</v>
          </cell>
          <cell r="L1562">
            <v>0</v>
          </cell>
        </row>
        <row r="1563">
          <cell r="A1563">
            <v>4</v>
          </cell>
          <cell r="B1563">
            <v>7</v>
          </cell>
          <cell r="C1563">
            <v>111</v>
          </cell>
          <cell r="D1563">
            <v>16</v>
          </cell>
          <cell r="E1563" t="str">
            <v xml:space="preserve">    </v>
          </cell>
          <cell r="F1563" t="str">
            <v xml:space="preserve">   </v>
          </cell>
          <cell r="G1563">
            <v>4711116</v>
          </cell>
          <cell r="H1563">
            <v>3884.99</v>
          </cell>
          <cell r="I1563">
            <v>3884.99</v>
          </cell>
          <cell r="J1563">
            <v>0</v>
          </cell>
          <cell r="K1563">
            <v>0</v>
          </cell>
          <cell r="L1563">
            <v>0</v>
          </cell>
        </row>
        <row r="1564">
          <cell r="A1564">
            <v>5</v>
          </cell>
          <cell r="B1564">
            <v>7</v>
          </cell>
          <cell r="C1564">
            <v>111</v>
          </cell>
          <cell r="D1564">
            <v>16</v>
          </cell>
          <cell r="E1564" t="str">
            <v xml:space="preserve">    </v>
          </cell>
          <cell r="F1564" t="str">
            <v xml:space="preserve">   </v>
          </cell>
          <cell r="G1564">
            <v>5711116</v>
          </cell>
          <cell r="H1564">
            <v>3885.06</v>
          </cell>
          <cell r="I1564">
            <v>3885.06</v>
          </cell>
          <cell r="J1564">
            <v>0</v>
          </cell>
          <cell r="K1564">
            <v>0</v>
          </cell>
          <cell r="L1564">
            <v>0</v>
          </cell>
        </row>
        <row r="1565">
          <cell r="A1565">
            <v>3</v>
          </cell>
          <cell r="B1565">
            <v>7</v>
          </cell>
          <cell r="C1565">
            <v>111</v>
          </cell>
          <cell r="D1565">
            <v>36</v>
          </cell>
          <cell r="E1565" t="str">
            <v xml:space="preserve">    </v>
          </cell>
          <cell r="F1565" t="str">
            <v xml:space="preserve">   </v>
          </cell>
          <cell r="G1565">
            <v>3711136</v>
          </cell>
          <cell r="H1565">
            <v>14650.42</v>
          </cell>
          <cell r="I1565">
            <v>14650.42</v>
          </cell>
          <cell r="J1565">
            <v>0</v>
          </cell>
          <cell r="K1565">
            <v>0</v>
          </cell>
          <cell r="L1565">
            <v>0</v>
          </cell>
        </row>
        <row r="1566">
          <cell r="A1566">
            <v>4</v>
          </cell>
          <cell r="B1566">
            <v>7</v>
          </cell>
          <cell r="C1566">
            <v>111</v>
          </cell>
          <cell r="D1566">
            <v>36</v>
          </cell>
          <cell r="E1566" t="str">
            <v xml:space="preserve">    </v>
          </cell>
          <cell r="F1566" t="str">
            <v xml:space="preserve">   </v>
          </cell>
          <cell r="G1566">
            <v>4711136</v>
          </cell>
          <cell r="H1566">
            <v>13271.81</v>
          </cell>
          <cell r="I1566">
            <v>13271.81</v>
          </cell>
          <cell r="J1566">
            <v>0</v>
          </cell>
          <cell r="K1566">
            <v>0</v>
          </cell>
          <cell r="L1566">
            <v>0</v>
          </cell>
        </row>
        <row r="1567">
          <cell r="A1567">
            <v>5</v>
          </cell>
          <cell r="B1567">
            <v>7</v>
          </cell>
          <cell r="C1567">
            <v>111</v>
          </cell>
          <cell r="D1567">
            <v>36</v>
          </cell>
          <cell r="E1567" t="str">
            <v xml:space="preserve">    </v>
          </cell>
          <cell r="F1567" t="str">
            <v xml:space="preserve">   </v>
          </cell>
          <cell r="G1567">
            <v>5711136</v>
          </cell>
          <cell r="H1567">
            <v>13931.19</v>
          </cell>
          <cell r="I1567">
            <v>13931.19</v>
          </cell>
          <cell r="J1567">
            <v>0</v>
          </cell>
          <cell r="K1567">
            <v>0</v>
          </cell>
          <cell r="L1567">
            <v>0</v>
          </cell>
        </row>
        <row r="1568">
          <cell r="A1568">
            <v>3</v>
          </cell>
          <cell r="B1568">
            <v>7</v>
          </cell>
          <cell r="C1568">
            <v>111</v>
          </cell>
          <cell r="D1568">
            <v>38</v>
          </cell>
          <cell r="E1568" t="str">
            <v xml:space="preserve">    </v>
          </cell>
          <cell r="F1568" t="str">
            <v xml:space="preserve">   </v>
          </cell>
          <cell r="G1568">
            <v>3711138</v>
          </cell>
          <cell r="H1568">
            <v>7863032.7800000003</v>
          </cell>
          <cell r="I1568">
            <v>7863032.7800000003</v>
          </cell>
          <cell r="J1568">
            <v>0</v>
          </cell>
          <cell r="K1568">
            <v>0</v>
          </cell>
          <cell r="L1568">
            <v>0</v>
          </cell>
        </row>
        <row r="1569">
          <cell r="A1569">
            <v>4</v>
          </cell>
          <cell r="B1569">
            <v>7</v>
          </cell>
          <cell r="C1569">
            <v>111</v>
          </cell>
          <cell r="D1569">
            <v>38</v>
          </cell>
          <cell r="E1569" t="str">
            <v xml:space="preserve">    </v>
          </cell>
          <cell r="F1569" t="str">
            <v xml:space="preserve">   </v>
          </cell>
          <cell r="G1569">
            <v>4711138</v>
          </cell>
          <cell r="H1569">
            <v>7863032.6299999999</v>
          </cell>
          <cell r="I1569">
            <v>7863032.6299999999</v>
          </cell>
          <cell r="J1569">
            <v>0</v>
          </cell>
          <cell r="K1569">
            <v>0</v>
          </cell>
          <cell r="L1569">
            <v>0</v>
          </cell>
        </row>
        <row r="1570">
          <cell r="A1570">
            <v>5</v>
          </cell>
          <cell r="B1570">
            <v>7</v>
          </cell>
          <cell r="C1570">
            <v>111</v>
          </cell>
          <cell r="D1570">
            <v>38</v>
          </cell>
          <cell r="E1570" t="str">
            <v xml:space="preserve">    </v>
          </cell>
          <cell r="F1570" t="str">
            <v xml:space="preserve">   </v>
          </cell>
          <cell r="G1570">
            <v>5711138</v>
          </cell>
          <cell r="H1570">
            <v>7863032.7800000003</v>
          </cell>
          <cell r="I1570">
            <v>7863032.7800000003</v>
          </cell>
          <cell r="J1570">
            <v>0</v>
          </cell>
          <cell r="K1570">
            <v>0</v>
          </cell>
          <cell r="L1570">
            <v>0</v>
          </cell>
        </row>
        <row r="1571">
          <cell r="A1571">
            <v>3</v>
          </cell>
          <cell r="B1571">
            <v>7</v>
          </cell>
          <cell r="C1571">
            <v>111</v>
          </cell>
          <cell r="D1571">
            <v>46</v>
          </cell>
          <cell r="E1571" t="str">
            <v xml:space="preserve">    </v>
          </cell>
          <cell r="F1571" t="str">
            <v xml:space="preserve">   </v>
          </cell>
          <cell r="G1571">
            <v>3711146</v>
          </cell>
          <cell r="H1571">
            <v>-2955706</v>
          </cell>
          <cell r="I1571">
            <v>-2955706</v>
          </cell>
          <cell r="J1571">
            <v>0</v>
          </cell>
          <cell r="K1571">
            <v>0</v>
          </cell>
          <cell r="L1571">
            <v>0</v>
          </cell>
        </row>
        <row r="1572">
          <cell r="A1572">
            <v>4</v>
          </cell>
          <cell r="B1572">
            <v>7</v>
          </cell>
          <cell r="C1572">
            <v>111</v>
          </cell>
          <cell r="D1572">
            <v>46</v>
          </cell>
          <cell r="E1572" t="str">
            <v xml:space="preserve">    </v>
          </cell>
          <cell r="F1572" t="str">
            <v xml:space="preserve">   </v>
          </cell>
          <cell r="G1572">
            <v>4711146</v>
          </cell>
          <cell r="H1572">
            <v>-2649344</v>
          </cell>
          <cell r="I1572">
            <v>-2649344</v>
          </cell>
          <cell r="J1572">
            <v>0</v>
          </cell>
          <cell r="K1572">
            <v>0</v>
          </cell>
          <cell r="L1572">
            <v>0</v>
          </cell>
        </row>
        <row r="1573">
          <cell r="A1573">
            <v>5</v>
          </cell>
          <cell r="B1573">
            <v>7</v>
          </cell>
          <cell r="C1573">
            <v>111</v>
          </cell>
          <cell r="D1573">
            <v>46</v>
          </cell>
          <cell r="E1573" t="str">
            <v xml:space="preserve">    </v>
          </cell>
          <cell r="F1573" t="str">
            <v xml:space="preserve">   </v>
          </cell>
          <cell r="G1573">
            <v>5711146</v>
          </cell>
          <cell r="H1573">
            <v>-2921671</v>
          </cell>
          <cell r="I1573">
            <v>-2921671</v>
          </cell>
          <cell r="J1573">
            <v>0</v>
          </cell>
          <cell r="K1573">
            <v>0</v>
          </cell>
          <cell r="L1573">
            <v>0</v>
          </cell>
        </row>
        <row r="1574">
          <cell r="A1574">
            <v>3</v>
          </cell>
          <cell r="B1574">
            <v>7</v>
          </cell>
          <cell r="C1574">
            <v>111</v>
          </cell>
          <cell r="D1574">
            <v>48</v>
          </cell>
          <cell r="E1574" t="str">
            <v xml:space="preserve">    </v>
          </cell>
          <cell r="F1574" t="str">
            <v xml:space="preserve">   </v>
          </cell>
          <cell r="G1574">
            <v>3711148</v>
          </cell>
          <cell r="H1574">
            <v>-10773833.140000001</v>
          </cell>
          <cell r="I1574">
            <v>-10773833.140000001</v>
          </cell>
          <cell r="J1574">
            <v>0</v>
          </cell>
          <cell r="K1574">
            <v>0</v>
          </cell>
          <cell r="L1574">
            <v>0</v>
          </cell>
        </row>
        <row r="1575">
          <cell r="A1575">
            <v>4</v>
          </cell>
          <cell r="B1575">
            <v>7</v>
          </cell>
          <cell r="C1575">
            <v>111</v>
          </cell>
          <cell r="D1575">
            <v>48</v>
          </cell>
          <cell r="E1575" t="str">
            <v xml:space="preserve">    </v>
          </cell>
          <cell r="F1575" t="str">
            <v xml:space="preserve">   </v>
          </cell>
          <cell r="G1575">
            <v>4711148</v>
          </cell>
          <cell r="H1575">
            <v>-10445227.369999999</v>
          </cell>
          <cell r="I1575">
            <v>-10445227.369999999</v>
          </cell>
          <cell r="J1575">
            <v>0</v>
          </cell>
          <cell r="K1575">
            <v>0</v>
          </cell>
          <cell r="L1575">
            <v>0</v>
          </cell>
        </row>
        <row r="1576">
          <cell r="A1576">
            <v>5</v>
          </cell>
          <cell r="B1576">
            <v>7</v>
          </cell>
          <cell r="C1576">
            <v>111</v>
          </cell>
          <cell r="D1576">
            <v>48</v>
          </cell>
          <cell r="E1576" t="str">
            <v xml:space="preserve">    </v>
          </cell>
          <cell r="F1576" t="str">
            <v xml:space="preserve">   </v>
          </cell>
          <cell r="G1576">
            <v>5711148</v>
          </cell>
          <cell r="H1576">
            <v>-10787679.140000001</v>
          </cell>
          <cell r="I1576">
            <v>-10787679.140000001</v>
          </cell>
          <cell r="J1576">
            <v>0</v>
          </cell>
          <cell r="K1576">
            <v>0</v>
          </cell>
          <cell r="L1576">
            <v>0</v>
          </cell>
        </row>
        <row r="1577">
          <cell r="A1577">
            <v>3</v>
          </cell>
          <cell r="B1577">
            <v>7</v>
          </cell>
          <cell r="C1577">
            <v>303</v>
          </cell>
          <cell r="D1577">
            <v>10</v>
          </cell>
          <cell r="E1577" t="str">
            <v xml:space="preserve">    </v>
          </cell>
          <cell r="F1577" t="str">
            <v xml:space="preserve">   </v>
          </cell>
          <cell r="G1577">
            <v>3730310</v>
          </cell>
          <cell r="H1577">
            <v>2131545.5</v>
          </cell>
          <cell r="I1577">
            <v>2131545.5</v>
          </cell>
          <cell r="J1577">
            <v>0</v>
          </cell>
          <cell r="K1577">
            <v>0</v>
          </cell>
          <cell r="L1577">
            <v>0</v>
          </cell>
        </row>
        <row r="1578">
          <cell r="A1578">
            <v>4</v>
          </cell>
          <cell r="B1578">
            <v>7</v>
          </cell>
          <cell r="C1578">
            <v>303</v>
          </cell>
          <cell r="D1578">
            <v>10</v>
          </cell>
          <cell r="E1578" t="str">
            <v xml:space="preserve">    </v>
          </cell>
          <cell r="F1578" t="str">
            <v xml:space="preserve">   </v>
          </cell>
          <cell r="G1578">
            <v>4730310</v>
          </cell>
          <cell r="H1578">
            <v>1948299.17</v>
          </cell>
          <cell r="I1578">
            <v>1948299.17</v>
          </cell>
          <cell r="J1578">
            <v>0</v>
          </cell>
          <cell r="K1578">
            <v>0</v>
          </cell>
          <cell r="L1578">
            <v>0</v>
          </cell>
        </row>
        <row r="1579">
          <cell r="A1579">
            <v>5</v>
          </cell>
          <cell r="B1579">
            <v>7</v>
          </cell>
          <cell r="C1579">
            <v>303</v>
          </cell>
          <cell r="D1579">
            <v>10</v>
          </cell>
          <cell r="E1579" t="str">
            <v xml:space="preserve">    </v>
          </cell>
          <cell r="F1579" t="str">
            <v xml:space="preserve">   </v>
          </cell>
          <cell r="G1579">
            <v>5730310</v>
          </cell>
          <cell r="H1579">
            <v>2124351.87</v>
          </cell>
          <cell r="I1579">
            <v>2124351.87</v>
          </cell>
          <cell r="J1579">
            <v>0</v>
          </cell>
          <cell r="K1579">
            <v>0</v>
          </cell>
          <cell r="L1579">
            <v>0</v>
          </cell>
        </row>
        <row r="1580">
          <cell r="A1580">
            <v>3</v>
          </cell>
          <cell r="B1580">
            <v>7</v>
          </cell>
          <cell r="C1580">
            <v>303</v>
          </cell>
          <cell r="D1580">
            <v>11</v>
          </cell>
          <cell r="E1580" t="str">
            <v xml:space="preserve">    </v>
          </cell>
          <cell r="F1580" t="str">
            <v xml:space="preserve">   </v>
          </cell>
          <cell r="G1580">
            <v>3730311</v>
          </cell>
          <cell r="H1580">
            <v>3751454.19</v>
          </cell>
          <cell r="I1580">
            <v>3751454.19</v>
          </cell>
          <cell r="J1580">
            <v>0</v>
          </cell>
          <cell r="K1580">
            <v>0</v>
          </cell>
          <cell r="L1580">
            <v>0</v>
          </cell>
        </row>
        <row r="1581">
          <cell r="A1581">
            <v>4</v>
          </cell>
          <cell r="B1581">
            <v>7</v>
          </cell>
          <cell r="C1581">
            <v>303</v>
          </cell>
          <cell r="D1581">
            <v>11</v>
          </cell>
          <cell r="E1581" t="str">
            <v xml:space="preserve">    </v>
          </cell>
          <cell r="F1581" t="str">
            <v xml:space="preserve">   </v>
          </cell>
          <cell r="G1581">
            <v>4730311</v>
          </cell>
          <cell r="H1581">
            <v>2597272.15</v>
          </cell>
          <cell r="I1581">
            <v>2597272.15</v>
          </cell>
          <cell r="J1581">
            <v>0</v>
          </cell>
          <cell r="K1581">
            <v>0</v>
          </cell>
          <cell r="L1581">
            <v>0</v>
          </cell>
        </row>
        <row r="1582">
          <cell r="A1582">
            <v>5</v>
          </cell>
          <cell r="B1582">
            <v>7</v>
          </cell>
          <cell r="C1582">
            <v>303</v>
          </cell>
          <cell r="D1582">
            <v>11</v>
          </cell>
          <cell r="E1582" t="str">
            <v xml:space="preserve">    </v>
          </cell>
          <cell r="F1582" t="str">
            <v xml:space="preserve">   </v>
          </cell>
          <cell r="G1582">
            <v>5730311</v>
          </cell>
          <cell r="H1582">
            <v>3213457.64</v>
          </cell>
          <cell r="I1582">
            <v>3213457.64</v>
          </cell>
          <cell r="J1582">
            <v>0</v>
          </cell>
          <cell r="K1582">
            <v>0</v>
          </cell>
          <cell r="L1582">
            <v>0</v>
          </cell>
        </row>
        <row r="1583">
          <cell r="A1583">
            <v>3</v>
          </cell>
          <cell r="B1583">
            <v>8</v>
          </cell>
          <cell r="C1583">
            <v>111</v>
          </cell>
          <cell r="D1583">
            <v>48</v>
          </cell>
          <cell r="E1583" t="str">
            <v xml:space="preserve">    </v>
          </cell>
          <cell r="F1583" t="str">
            <v xml:space="preserve">   </v>
          </cell>
          <cell r="G1583">
            <v>3811148</v>
          </cell>
          <cell r="H1583">
            <v>-81000</v>
          </cell>
          <cell r="I1583">
            <v>-81000</v>
          </cell>
          <cell r="J1583">
            <v>0</v>
          </cell>
          <cell r="K1583">
            <v>0</v>
          </cell>
          <cell r="L1583">
            <v>0</v>
          </cell>
        </row>
        <row r="1584">
          <cell r="A1584">
            <v>4</v>
          </cell>
          <cell r="B1584">
            <v>8</v>
          </cell>
          <cell r="C1584">
            <v>111</v>
          </cell>
          <cell r="D1584">
            <v>48</v>
          </cell>
          <cell r="E1584" t="str">
            <v xml:space="preserve">    </v>
          </cell>
          <cell r="F1584" t="str">
            <v xml:space="preserve">   </v>
          </cell>
          <cell r="G1584">
            <v>4811148</v>
          </cell>
          <cell r="H1584">
            <v>-81000</v>
          </cell>
          <cell r="I1584">
            <v>-81000</v>
          </cell>
          <cell r="J1584">
            <v>0</v>
          </cell>
          <cell r="K1584">
            <v>0</v>
          </cell>
          <cell r="L1584">
            <v>0</v>
          </cell>
        </row>
        <row r="1585">
          <cell r="A1585">
            <v>5</v>
          </cell>
          <cell r="B1585">
            <v>8</v>
          </cell>
          <cell r="C1585">
            <v>111</v>
          </cell>
          <cell r="D1585">
            <v>48</v>
          </cell>
          <cell r="E1585" t="str">
            <v xml:space="preserve">    </v>
          </cell>
          <cell r="F1585" t="str">
            <v xml:space="preserve">   </v>
          </cell>
          <cell r="G1585">
            <v>5811148</v>
          </cell>
          <cell r="H1585">
            <v>-81000</v>
          </cell>
          <cell r="I1585">
            <v>-81000</v>
          </cell>
          <cell r="J1585">
            <v>0</v>
          </cell>
          <cell r="K1585">
            <v>0</v>
          </cell>
          <cell r="L1585">
            <v>0</v>
          </cell>
        </row>
        <row r="1586">
          <cell r="A1586">
            <v>3</v>
          </cell>
          <cell r="B1586">
            <v>8</v>
          </cell>
          <cell r="C1586">
            <v>303</v>
          </cell>
          <cell r="D1586">
            <v>12</v>
          </cell>
          <cell r="E1586" t="str">
            <v xml:space="preserve">    </v>
          </cell>
          <cell r="F1586" t="str">
            <v xml:space="preserve">   </v>
          </cell>
          <cell r="G1586">
            <v>3830312</v>
          </cell>
          <cell r="H1586">
            <v>81000</v>
          </cell>
          <cell r="I1586">
            <v>81000</v>
          </cell>
          <cell r="J1586">
            <v>0</v>
          </cell>
          <cell r="K1586">
            <v>0</v>
          </cell>
          <cell r="L1586">
            <v>0</v>
          </cell>
        </row>
        <row r="1587">
          <cell r="A1587">
            <v>4</v>
          </cell>
          <cell r="B1587">
            <v>8</v>
          </cell>
          <cell r="C1587">
            <v>303</v>
          </cell>
          <cell r="D1587">
            <v>12</v>
          </cell>
          <cell r="E1587" t="str">
            <v xml:space="preserve">    </v>
          </cell>
          <cell r="F1587" t="str">
            <v xml:space="preserve">   </v>
          </cell>
          <cell r="G1587">
            <v>4830312</v>
          </cell>
          <cell r="H1587">
            <v>81000</v>
          </cell>
          <cell r="I1587">
            <v>81000</v>
          </cell>
          <cell r="J1587">
            <v>0</v>
          </cell>
          <cell r="K1587">
            <v>0</v>
          </cell>
          <cell r="L1587">
            <v>0</v>
          </cell>
        </row>
        <row r="1588">
          <cell r="A1588">
            <v>5</v>
          </cell>
          <cell r="B1588">
            <v>8</v>
          </cell>
          <cell r="C1588">
            <v>303</v>
          </cell>
          <cell r="D1588">
            <v>12</v>
          </cell>
          <cell r="E1588" t="str">
            <v xml:space="preserve">    </v>
          </cell>
          <cell r="F1588" t="str">
            <v xml:space="preserve">   </v>
          </cell>
          <cell r="G1588">
            <v>5830312</v>
          </cell>
          <cell r="H1588">
            <v>81000</v>
          </cell>
          <cell r="I1588">
            <v>81000</v>
          </cell>
          <cell r="J1588">
            <v>0</v>
          </cell>
          <cell r="K1588">
            <v>0</v>
          </cell>
          <cell r="L1588">
            <v>0</v>
          </cell>
        </row>
        <row r="1589">
          <cell r="A1589">
            <v>3</v>
          </cell>
          <cell r="B1589">
            <v>9</v>
          </cell>
          <cell r="C1589">
            <v>111</v>
          </cell>
          <cell r="D1589">
            <v>46</v>
          </cell>
          <cell r="E1589" t="str">
            <v xml:space="preserve">    </v>
          </cell>
          <cell r="F1589" t="str">
            <v xml:space="preserve">   </v>
          </cell>
          <cell r="G1589">
            <v>3911146</v>
          </cell>
          <cell r="H1589">
            <v>-160886</v>
          </cell>
          <cell r="I1589">
            <v>0</v>
          </cell>
          <cell r="J1589">
            <v>0</v>
          </cell>
          <cell r="K1589">
            <v>-160886</v>
          </cell>
          <cell r="L1589">
            <v>0</v>
          </cell>
        </row>
        <row r="1590">
          <cell r="A1590">
            <v>4</v>
          </cell>
          <cell r="B1590">
            <v>9</v>
          </cell>
          <cell r="C1590">
            <v>111</v>
          </cell>
          <cell r="D1590">
            <v>46</v>
          </cell>
          <cell r="E1590" t="str">
            <v xml:space="preserve">    </v>
          </cell>
          <cell r="F1590" t="str">
            <v xml:space="preserve">   </v>
          </cell>
          <cell r="G1590">
            <v>4911146</v>
          </cell>
          <cell r="H1590">
            <v>-133742.79</v>
          </cell>
          <cell r="I1590">
            <v>0</v>
          </cell>
          <cell r="J1590">
            <v>0</v>
          </cell>
          <cell r="K1590">
            <v>-133742.79</v>
          </cell>
          <cell r="L1590">
            <v>0</v>
          </cell>
        </row>
        <row r="1591">
          <cell r="A1591">
            <v>5</v>
          </cell>
          <cell r="B1591">
            <v>9</v>
          </cell>
          <cell r="C1591">
            <v>111</v>
          </cell>
          <cell r="D1591">
            <v>46</v>
          </cell>
          <cell r="E1591" t="str">
            <v xml:space="preserve">    </v>
          </cell>
          <cell r="F1591" t="str">
            <v xml:space="preserve">   </v>
          </cell>
          <cell r="G1591">
            <v>5911146</v>
          </cell>
          <cell r="H1591">
            <v>-157601.5</v>
          </cell>
          <cell r="I1591">
            <v>0</v>
          </cell>
          <cell r="J1591">
            <v>0</v>
          </cell>
          <cell r="K1591">
            <v>-157601.5</v>
          </cell>
          <cell r="L1591">
            <v>0</v>
          </cell>
        </row>
        <row r="1592">
          <cell r="A1592">
            <v>3</v>
          </cell>
          <cell r="B1592">
            <v>9</v>
          </cell>
          <cell r="C1592">
            <v>111</v>
          </cell>
          <cell r="D1592">
            <v>56</v>
          </cell>
          <cell r="E1592" t="str">
            <v xml:space="preserve">    </v>
          </cell>
          <cell r="F1592" t="str">
            <v xml:space="preserve">   </v>
          </cell>
          <cell r="G1592">
            <v>3911156</v>
          </cell>
          <cell r="H1592">
            <v>-79442.259999999995</v>
          </cell>
          <cell r="I1592">
            <v>0</v>
          </cell>
          <cell r="J1592">
            <v>0</v>
          </cell>
          <cell r="K1592">
            <v>-79442.259999999995</v>
          </cell>
          <cell r="L1592">
            <v>0</v>
          </cell>
        </row>
        <row r="1593">
          <cell r="A1593">
            <v>4</v>
          </cell>
          <cell r="B1593">
            <v>9</v>
          </cell>
          <cell r="C1593">
            <v>111</v>
          </cell>
          <cell r="D1593">
            <v>56</v>
          </cell>
          <cell r="E1593" t="str">
            <v xml:space="preserve">    </v>
          </cell>
          <cell r="F1593" t="str">
            <v xml:space="preserve">   </v>
          </cell>
          <cell r="G1593">
            <v>4911156</v>
          </cell>
          <cell r="H1593">
            <v>-79442.16</v>
          </cell>
          <cell r="I1593">
            <v>0</v>
          </cell>
          <cell r="J1593">
            <v>0</v>
          </cell>
          <cell r="K1593">
            <v>-79442.16</v>
          </cell>
          <cell r="L1593">
            <v>0</v>
          </cell>
        </row>
        <row r="1594">
          <cell r="A1594">
            <v>5</v>
          </cell>
          <cell r="B1594">
            <v>9</v>
          </cell>
          <cell r="C1594">
            <v>111</v>
          </cell>
          <cell r="D1594">
            <v>56</v>
          </cell>
          <cell r="E1594" t="str">
            <v xml:space="preserve">    </v>
          </cell>
          <cell r="F1594" t="str">
            <v xml:space="preserve">   </v>
          </cell>
          <cell r="G1594">
            <v>5911156</v>
          </cell>
          <cell r="H1594">
            <v>-79442.259999999995</v>
          </cell>
          <cell r="I1594">
            <v>0</v>
          </cell>
          <cell r="J1594">
            <v>0</v>
          </cell>
          <cell r="K1594">
            <v>-79442.259999999995</v>
          </cell>
          <cell r="L1594">
            <v>0</v>
          </cell>
        </row>
        <row r="1595">
          <cell r="A1595">
            <v>3</v>
          </cell>
          <cell r="B1595">
            <v>9</v>
          </cell>
          <cell r="C1595">
            <v>124</v>
          </cell>
          <cell r="D1595">
            <v>30</v>
          </cell>
          <cell r="E1595" t="str">
            <v xml:space="preserve">    </v>
          </cell>
          <cell r="F1595" t="str">
            <v xml:space="preserve">   </v>
          </cell>
          <cell r="G1595">
            <v>3912430</v>
          </cell>
          <cell r="H1595">
            <v>1332.92</v>
          </cell>
          <cell r="I1595">
            <v>1332.92</v>
          </cell>
          <cell r="J1595">
            <v>0</v>
          </cell>
          <cell r="K1595">
            <v>0</v>
          </cell>
          <cell r="L1595">
            <v>0</v>
          </cell>
        </row>
        <row r="1596">
          <cell r="A1596">
            <v>4</v>
          </cell>
          <cell r="B1596">
            <v>9</v>
          </cell>
          <cell r="C1596">
            <v>124</v>
          </cell>
          <cell r="D1596">
            <v>30</v>
          </cell>
          <cell r="E1596" t="str">
            <v xml:space="preserve">    </v>
          </cell>
          <cell r="F1596" t="str">
            <v xml:space="preserve">   </v>
          </cell>
          <cell r="G1596">
            <v>4912430</v>
          </cell>
          <cell r="H1596">
            <v>7803.51</v>
          </cell>
          <cell r="I1596">
            <v>7803.51</v>
          </cell>
          <cell r="J1596">
            <v>0</v>
          </cell>
          <cell r="K1596">
            <v>0</v>
          </cell>
          <cell r="L1596">
            <v>0</v>
          </cell>
        </row>
        <row r="1597">
          <cell r="A1597">
            <v>5</v>
          </cell>
          <cell r="B1597">
            <v>9</v>
          </cell>
          <cell r="C1597">
            <v>124</v>
          </cell>
          <cell r="D1597">
            <v>30</v>
          </cell>
          <cell r="E1597" t="str">
            <v xml:space="preserve">    </v>
          </cell>
          <cell r="F1597" t="str">
            <v xml:space="preserve">   </v>
          </cell>
          <cell r="G1597">
            <v>5912430</v>
          </cell>
          <cell r="H1597">
            <v>1332.9</v>
          </cell>
          <cell r="I1597">
            <v>1332.9</v>
          </cell>
          <cell r="J1597">
            <v>0</v>
          </cell>
          <cell r="K1597">
            <v>0</v>
          </cell>
          <cell r="L1597">
            <v>0</v>
          </cell>
        </row>
        <row r="1598">
          <cell r="A1598">
            <v>3</v>
          </cell>
          <cell r="B1598">
            <v>9</v>
          </cell>
          <cell r="C1598">
            <v>124</v>
          </cell>
          <cell r="D1598">
            <v>35</v>
          </cell>
          <cell r="E1598" t="str">
            <v xml:space="preserve">    </v>
          </cell>
          <cell r="F1598" t="str">
            <v xml:space="preserve">   </v>
          </cell>
          <cell r="G1598">
            <v>3912435</v>
          </cell>
          <cell r="H1598">
            <v>113081.43</v>
          </cell>
          <cell r="I1598">
            <v>0</v>
          </cell>
          <cell r="J1598">
            <v>0</v>
          </cell>
          <cell r="K1598">
            <v>113081.43</v>
          </cell>
          <cell r="L1598">
            <v>0</v>
          </cell>
        </row>
        <row r="1599">
          <cell r="A1599">
            <v>4</v>
          </cell>
          <cell r="B1599">
            <v>9</v>
          </cell>
          <cell r="C1599">
            <v>124</v>
          </cell>
          <cell r="D1599">
            <v>35</v>
          </cell>
          <cell r="E1599" t="str">
            <v xml:space="preserve">    </v>
          </cell>
          <cell r="F1599" t="str">
            <v xml:space="preserve">   </v>
          </cell>
          <cell r="G1599">
            <v>4912435</v>
          </cell>
          <cell r="H1599">
            <v>116759.91</v>
          </cell>
          <cell r="I1599">
            <v>0</v>
          </cell>
          <cell r="J1599">
            <v>0</v>
          </cell>
          <cell r="K1599">
            <v>116759.91</v>
          </cell>
          <cell r="L1599">
            <v>0</v>
          </cell>
        </row>
        <row r="1600">
          <cell r="A1600">
            <v>5</v>
          </cell>
          <cell r="B1600">
            <v>9</v>
          </cell>
          <cell r="C1600">
            <v>124</v>
          </cell>
          <cell r="D1600">
            <v>35</v>
          </cell>
          <cell r="E1600" t="str">
            <v xml:space="preserve">    </v>
          </cell>
          <cell r="F1600" t="str">
            <v xml:space="preserve">   </v>
          </cell>
          <cell r="G1600">
            <v>5912435</v>
          </cell>
          <cell r="H1600">
            <v>114200.82</v>
          </cell>
          <cell r="I1600">
            <v>0</v>
          </cell>
          <cell r="J1600">
            <v>0</v>
          </cell>
          <cell r="K1600">
            <v>114200.82</v>
          </cell>
          <cell r="L1600">
            <v>0</v>
          </cell>
        </row>
        <row r="1601">
          <cell r="A1601">
            <v>3</v>
          </cell>
          <cell r="B1601">
            <v>9</v>
          </cell>
          <cell r="C1601">
            <v>124</v>
          </cell>
          <cell r="D1601">
            <v>40</v>
          </cell>
          <cell r="E1601" t="str">
            <v xml:space="preserve">    </v>
          </cell>
          <cell r="F1601" t="str">
            <v xml:space="preserve">   </v>
          </cell>
          <cell r="G1601">
            <v>3912440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A1602">
            <v>4</v>
          </cell>
          <cell r="B1602">
            <v>9</v>
          </cell>
          <cell r="C1602">
            <v>124</v>
          </cell>
          <cell r="D1602">
            <v>40</v>
          </cell>
          <cell r="E1602" t="str">
            <v xml:space="preserve">    </v>
          </cell>
          <cell r="F1602" t="str">
            <v xml:space="preserve">   </v>
          </cell>
          <cell r="G1602">
            <v>4912440</v>
          </cell>
          <cell r="H1602">
            <v>3704.82</v>
          </cell>
          <cell r="I1602">
            <v>3704.82</v>
          </cell>
          <cell r="J1602">
            <v>0</v>
          </cell>
          <cell r="K1602">
            <v>0</v>
          </cell>
          <cell r="L1602">
            <v>0</v>
          </cell>
        </row>
        <row r="1603">
          <cell r="A1603">
            <v>5</v>
          </cell>
          <cell r="B1603">
            <v>9</v>
          </cell>
          <cell r="C1603">
            <v>124</v>
          </cell>
          <cell r="D1603">
            <v>40</v>
          </cell>
          <cell r="E1603" t="str">
            <v xml:space="preserve">    </v>
          </cell>
          <cell r="F1603" t="str">
            <v xml:space="preserve">   </v>
          </cell>
          <cell r="G1603">
            <v>5912440</v>
          </cell>
          <cell r="H1603">
            <v>0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A1604">
            <v>3</v>
          </cell>
          <cell r="B1604">
            <v>9</v>
          </cell>
          <cell r="C1604">
            <v>124</v>
          </cell>
          <cell r="D1604">
            <v>50</v>
          </cell>
          <cell r="E1604" t="str">
            <v xml:space="preserve">    </v>
          </cell>
          <cell r="F1604" t="str">
            <v xml:space="preserve">   </v>
          </cell>
          <cell r="G1604">
            <v>3912450</v>
          </cell>
          <cell r="H1604">
            <v>5898.49</v>
          </cell>
          <cell r="I1604">
            <v>5898.49</v>
          </cell>
          <cell r="J1604">
            <v>0</v>
          </cell>
          <cell r="K1604">
            <v>0</v>
          </cell>
          <cell r="L1604">
            <v>0</v>
          </cell>
        </row>
        <row r="1605">
          <cell r="A1605">
            <v>4</v>
          </cell>
          <cell r="B1605">
            <v>9</v>
          </cell>
          <cell r="C1605">
            <v>124</v>
          </cell>
          <cell r="D1605">
            <v>50</v>
          </cell>
          <cell r="E1605" t="str">
            <v xml:space="preserve">    </v>
          </cell>
          <cell r="F1605" t="str">
            <v xml:space="preserve">   </v>
          </cell>
          <cell r="G1605">
            <v>4912450</v>
          </cell>
          <cell r="H1605">
            <v>10016.69</v>
          </cell>
          <cell r="I1605">
            <v>10016.69</v>
          </cell>
          <cell r="J1605">
            <v>0</v>
          </cell>
          <cell r="K1605">
            <v>0</v>
          </cell>
          <cell r="L1605">
            <v>0</v>
          </cell>
        </row>
        <row r="1606">
          <cell r="A1606">
            <v>5</v>
          </cell>
          <cell r="B1606">
            <v>9</v>
          </cell>
          <cell r="C1606">
            <v>124</v>
          </cell>
          <cell r="D1606">
            <v>50</v>
          </cell>
          <cell r="E1606" t="str">
            <v xml:space="preserve">    </v>
          </cell>
          <cell r="F1606" t="str">
            <v xml:space="preserve">   </v>
          </cell>
          <cell r="G1606">
            <v>5912450</v>
          </cell>
          <cell r="H1606">
            <v>6209.95</v>
          </cell>
          <cell r="I1606">
            <v>6209.95</v>
          </cell>
          <cell r="J1606">
            <v>0</v>
          </cell>
          <cell r="K1606">
            <v>0</v>
          </cell>
          <cell r="L1606">
            <v>0</v>
          </cell>
        </row>
        <row r="1607">
          <cell r="A1607">
            <v>3</v>
          </cell>
          <cell r="B1607">
            <v>9</v>
          </cell>
          <cell r="C1607">
            <v>124</v>
          </cell>
          <cell r="D1607">
            <v>90</v>
          </cell>
          <cell r="E1607" t="str">
            <v xml:space="preserve">    </v>
          </cell>
          <cell r="F1607" t="str">
            <v xml:space="preserve">   </v>
          </cell>
          <cell r="G1607">
            <v>3912490</v>
          </cell>
          <cell r="H1607">
            <v>113340000</v>
          </cell>
          <cell r="I1607">
            <v>0</v>
          </cell>
          <cell r="J1607">
            <v>82378952</v>
          </cell>
          <cell r="K1607">
            <v>30961048</v>
          </cell>
          <cell r="L1607">
            <v>0</v>
          </cell>
        </row>
        <row r="1608">
          <cell r="A1608">
            <v>4</v>
          </cell>
          <cell r="B1608">
            <v>9</v>
          </cell>
          <cell r="C1608">
            <v>124</v>
          </cell>
          <cell r="D1608">
            <v>90</v>
          </cell>
          <cell r="E1608" t="str">
            <v xml:space="preserve">    </v>
          </cell>
          <cell r="F1608" t="str">
            <v xml:space="preserve">   </v>
          </cell>
          <cell r="G1608">
            <v>4912490</v>
          </cell>
          <cell r="H1608">
            <v>113339999.87</v>
          </cell>
          <cell r="I1608">
            <v>0</v>
          </cell>
          <cell r="J1608">
            <v>82378951.920000002</v>
          </cell>
          <cell r="K1608">
            <v>30961047.949999999</v>
          </cell>
          <cell r="L1608">
            <v>0</v>
          </cell>
        </row>
        <row r="1609">
          <cell r="A1609">
            <v>5</v>
          </cell>
          <cell r="B1609">
            <v>9</v>
          </cell>
          <cell r="C1609">
            <v>124</v>
          </cell>
          <cell r="D1609">
            <v>90</v>
          </cell>
          <cell r="E1609" t="str">
            <v xml:space="preserve">    </v>
          </cell>
          <cell r="F1609" t="str">
            <v xml:space="preserve">   </v>
          </cell>
          <cell r="G1609">
            <v>5912490</v>
          </cell>
          <cell r="H1609">
            <v>113340000</v>
          </cell>
          <cell r="I1609">
            <v>0</v>
          </cell>
          <cell r="J1609">
            <v>82378952</v>
          </cell>
          <cell r="K1609">
            <v>30961048</v>
          </cell>
          <cell r="L1609">
            <v>0</v>
          </cell>
        </row>
        <row r="1610">
          <cell r="A1610">
            <v>3</v>
          </cell>
          <cell r="B1610">
            <v>9</v>
          </cell>
          <cell r="C1610">
            <v>124</v>
          </cell>
          <cell r="D1610">
            <v>93</v>
          </cell>
          <cell r="E1610" t="str">
            <v xml:space="preserve">    </v>
          </cell>
          <cell r="F1610" t="str">
            <v xml:space="preserve">   </v>
          </cell>
          <cell r="G1610">
            <v>3912493</v>
          </cell>
          <cell r="H1610">
            <v>-29986302</v>
          </cell>
          <cell r="I1610">
            <v>0</v>
          </cell>
          <cell r="J1610">
            <v>-29986302</v>
          </cell>
          <cell r="K1610">
            <v>0</v>
          </cell>
          <cell r="L1610">
            <v>0</v>
          </cell>
        </row>
        <row r="1611">
          <cell r="A1611">
            <v>4</v>
          </cell>
          <cell r="B1611">
            <v>9</v>
          </cell>
          <cell r="C1611">
            <v>124</v>
          </cell>
          <cell r="D1611">
            <v>93</v>
          </cell>
          <cell r="E1611" t="str">
            <v xml:space="preserve">    </v>
          </cell>
          <cell r="F1611" t="str">
            <v xml:space="preserve">   </v>
          </cell>
          <cell r="G1611">
            <v>4912493</v>
          </cell>
          <cell r="H1611">
            <v>-28720337.960000001</v>
          </cell>
          <cell r="I1611">
            <v>0</v>
          </cell>
          <cell r="J1611">
            <v>-28720337.960000001</v>
          </cell>
          <cell r="K1611">
            <v>0</v>
          </cell>
          <cell r="L1611">
            <v>0</v>
          </cell>
        </row>
        <row r="1612">
          <cell r="A1612">
            <v>5</v>
          </cell>
          <cell r="B1612">
            <v>9</v>
          </cell>
          <cell r="C1612">
            <v>124</v>
          </cell>
          <cell r="D1612">
            <v>93</v>
          </cell>
          <cell r="E1612" t="str">
            <v xml:space="preserve">    </v>
          </cell>
          <cell r="F1612" t="str">
            <v xml:space="preserve">   </v>
          </cell>
          <cell r="G1612">
            <v>5912493</v>
          </cell>
          <cell r="H1612">
            <v>-29880805</v>
          </cell>
          <cell r="I1612">
            <v>0</v>
          </cell>
          <cell r="J1612">
            <v>-29880805</v>
          </cell>
          <cell r="K1612">
            <v>0</v>
          </cell>
          <cell r="L1612">
            <v>0</v>
          </cell>
        </row>
        <row r="1613">
          <cell r="A1613">
            <v>3</v>
          </cell>
          <cell r="B1613">
            <v>9</v>
          </cell>
          <cell r="C1613">
            <v>124</v>
          </cell>
          <cell r="D1613">
            <v>94</v>
          </cell>
          <cell r="E1613" t="str">
            <v xml:space="preserve">    </v>
          </cell>
          <cell r="F1613" t="str">
            <v xml:space="preserve">   </v>
          </cell>
          <cell r="G1613">
            <v>3912494</v>
          </cell>
          <cell r="H1613">
            <v>2739667</v>
          </cell>
          <cell r="I1613">
            <v>0</v>
          </cell>
          <cell r="J1613">
            <v>0</v>
          </cell>
          <cell r="K1613">
            <v>2739667</v>
          </cell>
          <cell r="L1613">
            <v>0</v>
          </cell>
        </row>
        <row r="1614">
          <cell r="A1614">
            <v>4</v>
          </cell>
          <cell r="B1614">
            <v>9</v>
          </cell>
          <cell r="C1614">
            <v>124</v>
          </cell>
          <cell r="D1614">
            <v>94</v>
          </cell>
          <cell r="E1614" t="str">
            <v xml:space="preserve">    </v>
          </cell>
          <cell r="F1614" t="str">
            <v xml:space="preserve">   </v>
          </cell>
          <cell r="G1614">
            <v>4912494</v>
          </cell>
          <cell r="H1614">
            <v>3129785.46</v>
          </cell>
          <cell r="I1614">
            <v>0</v>
          </cell>
          <cell r="J1614">
            <v>0</v>
          </cell>
          <cell r="K1614">
            <v>3129785.46</v>
          </cell>
          <cell r="L1614">
            <v>0</v>
          </cell>
        </row>
        <row r="1615">
          <cell r="A1615">
            <v>5</v>
          </cell>
          <cell r="B1615">
            <v>9</v>
          </cell>
          <cell r="C1615">
            <v>124</v>
          </cell>
          <cell r="D1615">
            <v>94</v>
          </cell>
          <cell r="E1615" t="str">
            <v xml:space="preserve">    </v>
          </cell>
          <cell r="F1615" t="str">
            <v xml:space="preserve">   </v>
          </cell>
          <cell r="G1615">
            <v>5912494</v>
          </cell>
          <cell r="H1615">
            <v>2775238.5</v>
          </cell>
          <cell r="I1615">
            <v>0</v>
          </cell>
          <cell r="J1615">
            <v>0</v>
          </cell>
          <cell r="K1615">
            <v>2775238.5</v>
          </cell>
          <cell r="L1615">
            <v>0</v>
          </cell>
        </row>
        <row r="1616">
          <cell r="A1616">
            <v>3</v>
          </cell>
          <cell r="B1616">
            <v>9</v>
          </cell>
          <cell r="C1616">
            <v>124</v>
          </cell>
          <cell r="D1616">
            <v>95</v>
          </cell>
          <cell r="E1616" t="str">
            <v xml:space="preserve">    </v>
          </cell>
          <cell r="F1616" t="str">
            <v xml:space="preserve">   </v>
          </cell>
          <cell r="G1616">
            <v>3912495</v>
          </cell>
          <cell r="H1616">
            <v>-25304049</v>
          </cell>
          <cell r="I1616">
            <v>0</v>
          </cell>
          <cell r="J1616">
            <v>0</v>
          </cell>
          <cell r="K1616">
            <v>-25304049</v>
          </cell>
          <cell r="L1616">
            <v>0</v>
          </cell>
        </row>
        <row r="1617">
          <cell r="A1617">
            <v>4</v>
          </cell>
          <cell r="B1617">
            <v>9</v>
          </cell>
          <cell r="C1617">
            <v>124</v>
          </cell>
          <cell r="D1617">
            <v>95</v>
          </cell>
          <cell r="E1617" t="str">
            <v xml:space="preserve">    </v>
          </cell>
          <cell r="F1617" t="str">
            <v xml:space="preserve">   </v>
          </cell>
          <cell r="G1617">
            <v>4912495</v>
          </cell>
          <cell r="H1617">
            <v>-24047594.989999998</v>
          </cell>
          <cell r="I1617">
            <v>0</v>
          </cell>
          <cell r="J1617">
            <v>0</v>
          </cell>
          <cell r="K1617">
            <v>-24047594.989999998</v>
          </cell>
          <cell r="L1617">
            <v>0</v>
          </cell>
        </row>
        <row r="1618">
          <cell r="A1618">
            <v>5</v>
          </cell>
          <cell r="B1618">
            <v>9</v>
          </cell>
          <cell r="C1618">
            <v>124</v>
          </cell>
          <cell r="D1618">
            <v>95</v>
          </cell>
          <cell r="E1618" t="str">
            <v xml:space="preserve">    </v>
          </cell>
          <cell r="F1618" t="str">
            <v xml:space="preserve">   </v>
          </cell>
          <cell r="G1618">
            <v>5912495</v>
          </cell>
          <cell r="H1618">
            <v>-25199344.5</v>
          </cell>
          <cell r="I1618">
            <v>0</v>
          </cell>
          <cell r="J1618">
            <v>0</v>
          </cell>
          <cell r="K1618">
            <v>-25199344.5</v>
          </cell>
          <cell r="L1618">
            <v>0</v>
          </cell>
        </row>
        <row r="1619">
          <cell r="A1619">
            <v>3</v>
          </cell>
          <cell r="B1619">
            <v>9</v>
          </cell>
          <cell r="C1619">
            <v>164</v>
          </cell>
          <cell r="D1619">
            <v>10</v>
          </cell>
          <cell r="E1619" t="str">
            <v xml:space="preserve">    </v>
          </cell>
          <cell r="F1619" t="str">
            <v xml:space="preserve">   </v>
          </cell>
          <cell r="G1619">
            <v>3916410</v>
          </cell>
          <cell r="H1619">
            <v>2385871.37</v>
          </cell>
          <cell r="I1619">
            <v>2385871.37</v>
          </cell>
          <cell r="J1619">
            <v>0</v>
          </cell>
          <cell r="K1619">
            <v>0</v>
          </cell>
          <cell r="L1619">
            <v>0</v>
          </cell>
        </row>
        <row r="1620">
          <cell r="A1620">
            <v>4</v>
          </cell>
          <cell r="B1620">
            <v>9</v>
          </cell>
          <cell r="C1620">
            <v>164</v>
          </cell>
          <cell r="D1620">
            <v>10</v>
          </cell>
          <cell r="E1620" t="str">
            <v xml:space="preserve">    </v>
          </cell>
          <cell r="F1620" t="str">
            <v xml:space="preserve">   </v>
          </cell>
          <cell r="G1620">
            <v>4916410</v>
          </cell>
          <cell r="H1620">
            <v>1745626.56</v>
          </cell>
          <cell r="I1620">
            <v>1745626.56</v>
          </cell>
          <cell r="J1620">
            <v>0</v>
          </cell>
          <cell r="K1620">
            <v>0</v>
          </cell>
          <cell r="L1620">
            <v>0</v>
          </cell>
        </row>
        <row r="1621">
          <cell r="A1621">
            <v>5</v>
          </cell>
          <cell r="B1621">
            <v>9</v>
          </cell>
          <cell r="C1621">
            <v>164</v>
          </cell>
          <cell r="D1621">
            <v>10</v>
          </cell>
          <cell r="E1621" t="str">
            <v xml:space="preserve">    </v>
          </cell>
          <cell r="F1621" t="str">
            <v xml:space="preserve">   </v>
          </cell>
          <cell r="G1621">
            <v>5916410</v>
          </cell>
          <cell r="H1621">
            <v>2987217.44</v>
          </cell>
          <cell r="I1621">
            <v>2987217.44</v>
          </cell>
          <cell r="J1621">
            <v>0</v>
          </cell>
          <cell r="K1621">
            <v>0</v>
          </cell>
          <cell r="L1621">
            <v>0</v>
          </cell>
        </row>
        <row r="1622">
          <cell r="A1622">
            <v>3</v>
          </cell>
          <cell r="B1622">
            <v>9</v>
          </cell>
          <cell r="C1622">
            <v>164</v>
          </cell>
          <cell r="D1622">
            <v>16</v>
          </cell>
          <cell r="E1622" t="str">
            <v xml:space="preserve">    </v>
          </cell>
          <cell r="F1622" t="str">
            <v xml:space="preserve">   </v>
          </cell>
          <cell r="G1622">
            <v>3916416</v>
          </cell>
          <cell r="H1622">
            <v>91265.23</v>
          </cell>
          <cell r="I1622">
            <v>0</v>
          </cell>
          <cell r="J1622">
            <v>91265.23</v>
          </cell>
          <cell r="K1622">
            <v>0</v>
          </cell>
          <cell r="L1622">
            <v>0</v>
          </cell>
        </row>
        <row r="1623">
          <cell r="A1623">
            <v>4</v>
          </cell>
          <cell r="B1623">
            <v>9</v>
          </cell>
          <cell r="C1623">
            <v>164</v>
          </cell>
          <cell r="D1623">
            <v>16</v>
          </cell>
          <cell r="E1623" t="str">
            <v xml:space="preserve">    </v>
          </cell>
          <cell r="F1623" t="str">
            <v xml:space="preserve">   </v>
          </cell>
          <cell r="G1623">
            <v>4916416</v>
          </cell>
          <cell r="H1623">
            <v>94941.41</v>
          </cell>
          <cell r="I1623">
            <v>0</v>
          </cell>
          <cell r="J1623">
            <v>94941.41</v>
          </cell>
          <cell r="K1623">
            <v>0</v>
          </cell>
          <cell r="L1623">
            <v>0</v>
          </cell>
        </row>
        <row r="1624">
          <cell r="A1624">
            <v>5</v>
          </cell>
          <cell r="B1624">
            <v>9</v>
          </cell>
          <cell r="C1624">
            <v>164</v>
          </cell>
          <cell r="D1624">
            <v>16</v>
          </cell>
          <cell r="E1624" t="str">
            <v xml:space="preserve">    </v>
          </cell>
          <cell r="F1624" t="str">
            <v xml:space="preserve">   </v>
          </cell>
          <cell r="G1624">
            <v>5916416</v>
          </cell>
          <cell r="H1624">
            <v>112340.16</v>
          </cell>
          <cell r="I1624">
            <v>0</v>
          </cell>
          <cell r="J1624">
            <v>112340.16</v>
          </cell>
          <cell r="K1624">
            <v>0</v>
          </cell>
          <cell r="L1624">
            <v>0</v>
          </cell>
        </row>
        <row r="1625">
          <cell r="A1625">
            <v>3</v>
          </cell>
          <cell r="B1625">
            <v>9</v>
          </cell>
          <cell r="C1625">
            <v>164</v>
          </cell>
          <cell r="D1625">
            <v>21</v>
          </cell>
          <cell r="E1625" t="str">
            <v xml:space="preserve">    </v>
          </cell>
          <cell r="F1625" t="str">
            <v xml:space="preserve">   </v>
          </cell>
          <cell r="G1625">
            <v>3916421</v>
          </cell>
          <cell r="H1625">
            <v>87242.15</v>
          </cell>
          <cell r="I1625">
            <v>87242.15</v>
          </cell>
          <cell r="J1625">
            <v>0</v>
          </cell>
          <cell r="K1625">
            <v>0</v>
          </cell>
          <cell r="L1625">
            <v>0</v>
          </cell>
        </row>
        <row r="1626">
          <cell r="A1626">
            <v>4</v>
          </cell>
          <cell r="B1626">
            <v>9</v>
          </cell>
          <cell r="C1626">
            <v>164</v>
          </cell>
          <cell r="D1626">
            <v>21</v>
          </cell>
          <cell r="E1626" t="str">
            <v xml:space="preserve">    </v>
          </cell>
          <cell r="F1626" t="str">
            <v xml:space="preserve">   </v>
          </cell>
          <cell r="G1626">
            <v>4916421</v>
          </cell>
          <cell r="H1626">
            <v>215290.33</v>
          </cell>
          <cell r="I1626">
            <v>215290.33</v>
          </cell>
          <cell r="J1626">
            <v>0</v>
          </cell>
          <cell r="K1626">
            <v>0</v>
          </cell>
          <cell r="L1626">
            <v>0</v>
          </cell>
        </row>
        <row r="1627">
          <cell r="A1627">
            <v>5</v>
          </cell>
          <cell r="B1627">
            <v>9</v>
          </cell>
          <cell r="C1627">
            <v>164</v>
          </cell>
          <cell r="D1627">
            <v>21</v>
          </cell>
          <cell r="E1627" t="str">
            <v xml:space="preserve">    </v>
          </cell>
          <cell r="F1627" t="str">
            <v xml:space="preserve">   </v>
          </cell>
          <cell r="G1627">
            <v>5916421</v>
          </cell>
          <cell r="H1627">
            <v>164524.94</v>
          </cell>
          <cell r="I1627">
            <v>164524.94</v>
          </cell>
          <cell r="J1627">
            <v>0</v>
          </cell>
          <cell r="K1627">
            <v>0</v>
          </cell>
          <cell r="L1627">
            <v>0</v>
          </cell>
        </row>
        <row r="1628">
          <cell r="A1628">
            <v>3</v>
          </cell>
          <cell r="B1628">
            <v>9</v>
          </cell>
          <cell r="C1628">
            <v>164</v>
          </cell>
          <cell r="D1628">
            <v>23</v>
          </cell>
          <cell r="E1628" t="str">
            <v xml:space="preserve">    </v>
          </cell>
          <cell r="F1628" t="str">
            <v xml:space="preserve">   </v>
          </cell>
          <cell r="G1628">
            <v>3916423</v>
          </cell>
          <cell r="H1628">
            <v>74712.94</v>
          </cell>
          <cell r="I1628">
            <v>0</v>
          </cell>
          <cell r="J1628">
            <v>0</v>
          </cell>
          <cell r="K1628">
            <v>74712.94</v>
          </cell>
          <cell r="L1628">
            <v>0</v>
          </cell>
        </row>
        <row r="1629">
          <cell r="A1629">
            <v>4</v>
          </cell>
          <cell r="B1629">
            <v>9</v>
          </cell>
          <cell r="C1629">
            <v>164</v>
          </cell>
          <cell r="D1629">
            <v>23</v>
          </cell>
          <cell r="E1629" t="str">
            <v xml:space="preserve">    </v>
          </cell>
          <cell r="F1629" t="str">
            <v xml:space="preserve">   </v>
          </cell>
          <cell r="G1629">
            <v>4916423</v>
          </cell>
          <cell r="H1629">
            <v>119694.93</v>
          </cell>
          <cell r="I1629">
            <v>0</v>
          </cell>
          <cell r="J1629">
            <v>0</v>
          </cell>
          <cell r="K1629">
            <v>119694.93</v>
          </cell>
          <cell r="L1629">
            <v>0</v>
          </cell>
        </row>
        <row r="1630">
          <cell r="A1630">
            <v>5</v>
          </cell>
          <cell r="B1630">
            <v>9</v>
          </cell>
          <cell r="C1630">
            <v>164</v>
          </cell>
          <cell r="D1630">
            <v>23</v>
          </cell>
          <cell r="E1630" t="str">
            <v xml:space="preserve">    </v>
          </cell>
          <cell r="F1630" t="str">
            <v xml:space="preserve">   </v>
          </cell>
          <cell r="G1630">
            <v>5916423</v>
          </cell>
          <cell r="H1630">
            <v>127432.19</v>
          </cell>
          <cell r="I1630">
            <v>0</v>
          </cell>
          <cell r="J1630">
            <v>0</v>
          </cell>
          <cell r="K1630">
            <v>127432.19</v>
          </cell>
          <cell r="L1630">
            <v>0</v>
          </cell>
        </row>
        <row r="1631">
          <cell r="A1631">
            <v>3</v>
          </cell>
          <cell r="B1631">
            <v>9</v>
          </cell>
          <cell r="C1631">
            <v>164</v>
          </cell>
          <cell r="D1631">
            <v>28</v>
          </cell>
          <cell r="E1631" t="str">
            <v xml:space="preserve">    </v>
          </cell>
          <cell r="F1631" t="str">
            <v xml:space="preserve">   </v>
          </cell>
          <cell r="G1631">
            <v>3916428</v>
          </cell>
          <cell r="H1631">
            <v>142743.47</v>
          </cell>
          <cell r="I1631">
            <v>0</v>
          </cell>
          <cell r="J1631">
            <v>142743.47</v>
          </cell>
          <cell r="K1631">
            <v>0</v>
          </cell>
          <cell r="L1631">
            <v>0</v>
          </cell>
        </row>
        <row r="1632">
          <cell r="A1632">
            <v>4</v>
          </cell>
          <cell r="B1632">
            <v>9</v>
          </cell>
          <cell r="C1632">
            <v>164</v>
          </cell>
          <cell r="D1632">
            <v>28</v>
          </cell>
          <cell r="E1632" t="str">
            <v xml:space="preserve">    </v>
          </cell>
          <cell r="F1632" t="str">
            <v xml:space="preserve">   </v>
          </cell>
          <cell r="G1632">
            <v>4916428</v>
          </cell>
          <cell r="H1632">
            <v>258302.81</v>
          </cell>
          <cell r="I1632">
            <v>0</v>
          </cell>
          <cell r="J1632">
            <v>258302.81</v>
          </cell>
          <cell r="K1632">
            <v>0</v>
          </cell>
          <cell r="L1632">
            <v>0</v>
          </cell>
        </row>
        <row r="1633">
          <cell r="A1633">
            <v>5</v>
          </cell>
          <cell r="B1633">
            <v>9</v>
          </cell>
          <cell r="C1633">
            <v>164</v>
          </cell>
          <cell r="D1633">
            <v>28</v>
          </cell>
          <cell r="E1633" t="str">
            <v xml:space="preserve">    </v>
          </cell>
          <cell r="F1633" t="str">
            <v xml:space="preserve">   </v>
          </cell>
          <cell r="G1633">
            <v>5916428</v>
          </cell>
          <cell r="H1633">
            <v>225952.58</v>
          </cell>
          <cell r="I1633">
            <v>0</v>
          </cell>
          <cell r="J1633">
            <v>225952.58</v>
          </cell>
          <cell r="K1633">
            <v>0</v>
          </cell>
          <cell r="L1633">
            <v>0</v>
          </cell>
        </row>
        <row r="1634">
          <cell r="A1634">
            <v>3</v>
          </cell>
          <cell r="B1634">
            <v>9</v>
          </cell>
          <cell r="C1634">
            <v>182</v>
          </cell>
          <cell r="D1634">
            <v>31</v>
          </cell>
          <cell r="E1634" t="str">
            <v xml:space="preserve">    </v>
          </cell>
          <cell r="F1634" t="str">
            <v xml:space="preserve">   </v>
          </cell>
          <cell r="G1634">
            <v>3918231</v>
          </cell>
          <cell r="H1634">
            <v>142137150</v>
          </cell>
          <cell r="I1634">
            <v>142137150</v>
          </cell>
          <cell r="J1634">
            <v>0</v>
          </cell>
          <cell r="K1634">
            <v>0</v>
          </cell>
          <cell r="L1634">
            <v>0</v>
          </cell>
        </row>
        <row r="1635">
          <cell r="A1635">
            <v>4</v>
          </cell>
          <cell r="B1635">
            <v>9</v>
          </cell>
          <cell r="C1635">
            <v>182</v>
          </cell>
          <cell r="D1635">
            <v>31</v>
          </cell>
          <cell r="E1635" t="str">
            <v xml:space="preserve">    </v>
          </cell>
          <cell r="F1635" t="str">
            <v xml:space="preserve">   </v>
          </cell>
          <cell r="G1635">
            <v>4918231</v>
          </cell>
          <cell r="H1635">
            <v>144358880.36000001</v>
          </cell>
          <cell r="I1635">
            <v>144358880.36000001</v>
          </cell>
          <cell r="J1635">
            <v>0</v>
          </cell>
          <cell r="K1635">
            <v>0</v>
          </cell>
          <cell r="L1635">
            <v>0</v>
          </cell>
        </row>
        <row r="1636">
          <cell r="A1636">
            <v>5</v>
          </cell>
          <cell r="B1636">
            <v>9</v>
          </cell>
          <cell r="C1636">
            <v>182</v>
          </cell>
          <cell r="D1636">
            <v>31</v>
          </cell>
          <cell r="E1636" t="str">
            <v xml:space="preserve">    </v>
          </cell>
          <cell r="F1636" t="str">
            <v xml:space="preserve">   </v>
          </cell>
          <cell r="G1636">
            <v>5918231</v>
          </cell>
          <cell r="H1636">
            <v>142483186</v>
          </cell>
          <cell r="I1636">
            <v>142483186</v>
          </cell>
          <cell r="J1636">
            <v>0</v>
          </cell>
          <cell r="K1636">
            <v>0</v>
          </cell>
          <cell r="L1636">
            <v>0</v>
          </cell>
        </row>
        <row r="1637">
          <cell r="A1637">
            <v>3</v>
          </cell>
          <cell r="B1637">
            <v>9</v>
          </cell>
          <cell r="C1637">
            <v>182</v>
          </cell>
          <cell r="D1637">
            <v>32</v>
          </cell>
          <cell r="E1637" t="str">
            <v xml:space="preserve">    </v>
          </cell>
          <cell r="F1637" t="str">
            <v xml:space="preserve">   </v>
          </cell>
          <cell r="G1637">
            <v>3918232</v>
          </cell>
          <cell r="H1637">
            <v>20230674</v>
          </cell>
          <cell r="I1637">
            <v>20230674</v>
          </cell>
          <cell r="J1637">
            <v>0</v>
          </cell>
          <cell r="K1637">
            <v>0</v>
          </cell>
          <cell r="L1637">
            <v>0</v>
          </cell>
        </row>
        <row r="1638">
          <cell r="A1638">
            <v>4</v>
          </cell>
          <cell r="B1638">
            <v>9</v>
          </cell>
          <cell r="C1638">
            <v>182</v>
          </cell>
          <cell r="D1638">
            <v>32</v>
          </cell>
          <cell r="E1638" t="str">
            <v xml:space="preserve">    </v>
          </cell>
          <cell r="F1638" t="str">
            <v xml:space="preserve">   </v>
          </cell>
          <cell r="G1638">
            <v>4918232</v>
          </cell>
          <cell r="H1638">
            <v>21415332.309999999</v>
          </cell>
          <cell r="I1638">
            <v>21415332.309999999</v>
          </cell>
          <cell r="J1638">
            <v>0</v>
          </cell>
          <cell r="K1638">
            <v>0</v>
          </cell>
          <cell r="L1638">
            <v>0</v>
          </cell>
        </row>
        <row r="1639">
          <cell r="A1639">
            <v>5</v>
          </cell>
          <cell r="B1639">
            <v>9</v>
          </cell>
          <cell r="C1639">
            <v>182</v>
          </cell>
          <cell r="D1639">
            <v>32</v>
          </cell>
          <cell r="E1639" t="str">
            <v xml:space="preserve">    </v>
          </cell>
          <cell r="F1639" t="str">
            <v xml:space="preserve">   </v>
          </cell>
          <cell r="G1639">
            <v>5918232</v>
          </cell>
          <cell r="H1639">
            <v>20545224.5</v>
          </cell>
          <cell r="I1639">
            <v>20545224.5</v>
          </cell>
          <cell r="J1639">
            <v>0</v>
          </cell>
          <cell r="K1639">
            <v>0</v>
          </cell>
          <cell r="L1639">
            <v>0</v>
          </cell>
        </row>
        <row r="1640">
          <cell r="A1640">
            <v>3</v>
          </cell>
          <cell r="B1640">
            <v>9</v>
          </cell>
          <cell r="C1640">
            <v>182</v>
          </cell>
          <cell r="D1640">
            <v>33</v>
          </cell>
          <cell r="E1640" t="str">
            <v xml:space="preserve">    </v>
          </cell>
          <cell r="F1640" t="str">
            <v xml:space="preserve">   </v>
          </cell>
          <cell r="G1640">
            <v>3918233</v>
          </cell>
          <cell r="H1640">
            <v>10485434</v>
          </cell>
          <cell r="I1640">
            <v>10485434</v>
          </cell>
          <cell r="J1640">
            <v>0</v>
          </cell>
          <cell r="K1640">
            <v>0</v>
          </cell>
          <cell r="L1640">
            <v>0</v>
          </cell>
        </row>
        <row r="1641">
          <cell r="A1641">
            <v>4</v>
          </cell>
          <cell r="B1641">
            <v>9</v>
          </cell>
          <cell r="C1641">
            <v>182</v>
          </cell>
          <cell r="D1641">
            <v>33</v>
          </cell>
          <cell r="E1641" t="str">
            <v xml:space="preserve">    </v>
          </cell>
          <cell r="F1641" t="str">
            <v xml:space="preserve">   </v>
          </cell>
          <cell r="G1641">
            <v>4918233</v>
          </cell>
          <cell r="H1641">
            <v>10485433.92</v>
          </cell>
          <cell r="I1641">
            <v>10485433.92</v>
          </cell>
          <cell r="J1641">
            <v>0</v>
          </cell>
          <cell r="K1641">
            <v>0</v>
          </cell>
          <cell r="L1641">
            <v>0</v>
          </cell>
        </row>
        <row r="1642">
          <cell r="A1642">
            <v>5</v>
          </cell>
          <cell r="B1642">
            <v>9</v>
          </cell>
          <cell r="C1642">
            <v>182</v>
          </cell>
          <cell r="D1642">
            <v>33</v>
          </cell>
          <cell r="E1642" t="str">
            <v xml:space="preserve">    </v>
          </cell>
          <cell r="F1642" t="str">
            <v xml:space="preserve">   </v>
          </cell>
          <cell r="G1642">
            <v>5918233</v>
          </cell>
          <cell r="H1642">
            <v>10485434</v>
          </cell>
          <cell r="I1642">
            <v>10485434</v>
          </cell>
          <cell r="J1642">
            <v>0</v>
          </cell>
          <cell r="K1642">
            <v>0</v>
          </cell>
          <cell r="L1642">
            <v>0</v>
          </cell>
        </row>
        <row r="1643">
          <cell r="A1643">
            <v>3</v>
          </cell>
          <cell r="B1643">
            <v>9</v>
          </cell>
          <cell r="C1643">
            <v>186</v>
          </cell>
          <cell r="D1643">
            <v>10</v>
          </cell>
          <cell r="E1643" t="str">
            <v xml:space="preserve">    </v>
          </cell>
          <cell r="F1643" t="str">
            <v xml:space="preserve">   </v>
          </cell>
          <cell r="G1643">
            <v>3918610</v>
          </cell>
          <cell r="H1643">
            <v>730020</v>
          </cell>
          <cell r="I1643">
            <v>0</v>
          </cell>
          <cell r="J1643">
            <v>730020</v>
          </cell>
          <cell r="K1643">
            <v>0</v>
          </cell>
          <cell r="L1643">
            <v>0</v>
          </cell>
        </row>
        <row r="1644">
          <cell r="A1644">
            <v>4</v>
          </cell>
          <cell r="B1644">
            <v>9</v>
          </cell>
          <cell r="C1644">
            <v>186</v>
          </cell>
          <cell r="D1644">
            <v>10</v>
          </cell>
          <cell r="E1644" t="str">
            <v xml:space="preserve">    </v>
          </cell>
          <cell r="F1644" t="str">
            <v xml:space="preserve">   </v>
          </cell>
          <cell r="G1644">
            <v>4918610</v>
          </cell>
          <cell r="H1644">
            <v>745889.96</v>
          </cell>
          <cell r="I1644">
            <v>0</v>
          </cell>
          <cell r="J1644">
            <v>745889.96</v>
          </cell>
          <cell r="K1644">
            <v>0</v>
          </cell>
          <cell r="L1644">
            <v>0</v>
          </cell>
        </row>
        <row r="1645">
          <cell r="A1645">
            <v>5</v>
          </cell>
          <cell r="B1645">
            <v>9</v>
          </cell>
          <cell r="C1645">
            <v>186</v>
          </cell>
          <cell r="D1645">
            <v>10</v>
          </cell>
          <cell r="E1645" t="str">
            <v xml:space="preserve">    </v>
          </cell>
          <cell r="F1645" t="str">
            <v xml:space="preserve">   </v>
          </cell>
          <cell r="G1645">
            <v>5918610</v>
          </cell>
          <cell r="H1645">
            <v>731342.5</v>
          </cell>
          <cell r="I1645">
            <v>0</v>
          </cell>
          <cell r="J1645">
            <v>731342.5</v>
          </cell>
          <cell r="K1645">
            <v>0</v>
          </cell>
          <cell r="L1645">
            <v>0</v>
          </cell>
        </row>
        <row r="1646">
          <cell r="A1646">
            <v>3</v>
          </cell>
          <cell r="B1646">
            <v>9</v>
          </cell>
          <cell r="C1646">
            <v>186</v>
          </cell>
          <cell r="D1646">
            <v>11</v>
          </cell>
          <cell r="E1646" t="str">
            <v xml:space="preserve">    </v>
          </cell>
          <cell r="F1646" t="str">
            <v xml:space="preserve">   </v>
          </cell>
          <cell r="G1646">
            <v>3918611</v>
          </cell>
          <cell r="H1646">
            <v>1548084</v>
          </cell>
          <cell r="I1646">
            <v>0</v>
          </cell>
          <cell r="J1646">
            <v>0</v>
          </cell>
          <cell r="K1646">
            <v>1548084</v>
          </cell>
          <cell r="L1646">
            <v>0</v>
          </cell>
        </row>
        <row r="1647">
          <cell r="A1647">
            <v>4</v>
          </cell>
          <cell r="B1647">
            <v>9</v>
          </cell>
          <cell r="C1647">
            <v>186</v>
          </cell>
          <cell r="D1647">
            <v>11</v>
          </cell>
          <cell r="E1647" t="str">
            <v xml:space="preserve">    </v>
          </cell>
          <cell r="F1647" t="str">
            <v xml:space="preserve">   </v>
          </cell>
          <cell r="G1647">
            <v>4918611</v>
          </cell>
          <cell r="H1647">
            <v>1581737.96</v>
          </cell>
          <cell r="I1647">
            <v>0</v>
          </cell>
          <cell r="J1647">
            <v>0</v>
          </cell>
          <cell r="K1647">
            <v>1581737.96</v>
          </cell>
          <cell r="L1647">
            <v>0</v>
          </cell>
        </row>
        <row r="1648">
          <cell r="A1648">
            <v>5</v>
          </cell>
          <cell r="B1648">
            <v>9</v>
          </cell>
          <cell r="C1648">
            <v>186</v>
          </cell>
          <cell r="D1648">
            <v>11</v>
          </cell>
          <cell r="E1648" t="str">
            <v xml:space="preserve">    </v>
          </cell>
          <cell r="F1648" t="str">
            <v xml:space="preserve">   </v>
          </cell>
          <cell r="G1648">
            <v>5918611</v>
          </cell>
          <cell r="H1648">
            <v>1550888.5</v>
          </cell>
          <cell r="I1648">
            <v>0</v>
          </cell>
          <cell r="J1648">
            <v>0</v>
          </cell>
          <cell r="K1648">
            <v>1550888.5</v>
          </cell>
          <cell r="L1648">
            <v>0</v>
          </cell>
        </row>
        <row r="1649">
          <cell r="A1649">
            <v>3</v>
          </cell>
          <cell r="B1649">
            <v>9</v>
          </cell>
          <cell r="C1649">
            <v>186</v>
          </cell>
          <cell r="D1649">
            <v>28</v>
          </cell>
          <cell r="E1649" t="str">
            <v xml:space="preserve">    </v>
          </cell>
          <cell r="F1649" t="str">
            <v xml:space="preserve">   </v>
          </cell>
          <cell r="G1649">
            <v>3918628</v>
          </cell>
          <cell r="H1649">
            <v>41400</v>
          </cell>
          <cell r="I1649">
            <v>0</v>
          </cell>
          <cell r="J1649">
            <v>41400</v>
          </cell>
          <cell r="K1649">
            <v>0</v>
          </cell>
          <cell r="L1649">
            <v>0</v>
          </cell>
        </row>
        <row r="1650">
          <cell r="A1650">
            <v>4</v>
          </cell>
          <cell r="B1650">
            <v>9</v>
          </cell>
          <cell r="C1650">
            <v>186</v>
          </cell>
          <cell r="D1650">
            <v>28</v>
          </cell>
          <cell r="E1650" t="str">
            <v xml:space="preserve">    </v>
          </cell>
          <cell r="F1650" t="str">
            <v xml:space="preserve">   </v>
          </cell>
          <cell r="G1650">
            <v>4918628</v>
          </cell>
          <cell r="H1650">
            <v>43124.91</v>
          </cell>
          <cell r="I1650">
            <v>0</v>
          </cell>
          <cell r="J1650">
            <v>43124.91</v>
          </cell>
          <cell r="K1650">
            <v>0</v>
          </cell>
          <cell r="L1650">
            <v>0</v>
          </cell>
        </row>
        <row r="1651">
          <cell r="A1651">
            <v>5</v>
          </cell>
          <cell r="B1651">
            <v>9</v>
          </cell>
          <cell r="C1651">
            <v>186</v>
          </cell>
          <cell r="D1651">
            <v>28</v>
          </cell>
          <cell r="E1651" t="str">
            <v xml:space="preserve">    </v>
          </cell>
          <cell r="F1651" t="str">
            <v xml:space="preserve">   </v>
          </cell>
          <cell r="G1651">
            <v>5918628</v>
          </cell>
          <cell r="H1651">
            <v>41400</v>
          </cell>
          <cell r="I1651">
            <v>0</v>
          </cell>
          <cell r="J1651">
            <v>41400</v>
          </cell>
          <cell r="K1651">
            <v>0</v>
          </cell>
          <cell r="L1651">
            <v>0</v>
          </cell>
        </row>
        <row r="1652">
          <cell r="A1652">
            <v>3</v>
          </cell>
          <cell r="B1652">
            <v>9</v>
          </cell>
          <cell r="C1652">
            <v>186</v>
          </cell>
          <cell r="D1652">
            <v>45</v>
          </cell>
          <cell r="E1652" t="str">
            <v xml:space="preserve">    </v>
          </cell>
          <cell r="F1652" t="str">
            <v xml:space="preserve">   </v>
          </cell>
          <cell r="G1652">
            <v>3918645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A1653">
            <v>4</v>
          </cell>
          <cell r="B1653">
            <v>9</v>
          </cell>
          <cell r="C1653">
            <v>186</v>
          </cell>
          <cell r="D1653">
            <v>45</v>
          </cell>
          <cell r="E1653" t="str">
            <v xml:space="preserve">    </v>
          </cell>
          <cell r="F1653" t="str">
            <v xml:space="preserve">   </v>
          </cell>
          <cell r="G1653">
            <v>4918645</v>
          </cell>
          <cell r="H1653">
            <v>0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A1654">
            <v>5</v>
          </cell>
          <cell r="B1654">
            <v>9</v>
          </cell>
          <cell r="C1654">
            <v>186</v>
          </cell>
          <cell r="D1654">
            <v>45</v>
          </cell>
          <cell r="E1654" t="str">
            <v xml:space="preserve">    </v>
          </cell>
          <cell r="F1654" t="str">
            <v xml:space="preserve">   </v>
          </cell>
          <cell r="G1654">
            <v>5918645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A1655">
            <v>3</v>
          </cell>
          <cell r="B1655">
            <v>9</v>
          </cell>
          <cell r="C1655">
            <v>186</v>
          </cell>
          <cell r="D1655">
            <v>50</v>
          </cell>
          <cell r="E1655" t="str">
            <v xml:space="preserve">    </v>
          </cell>
          <cell r="F1655" t="str">
            <v xml:space="preserve">   </v>
          </cell>
          <cell r="G1655">
            <v>3918650</v>
          </cell>
          <cell r="H1655">
            <v>670535.43999999994</v>
          </cell>
          <cell r="I1655">
            <v>0</v>
          </cell>
          <cell r="J1655">
            <v>471313.39</v>
          </cell>
          <cell r="K1655">
            <v>199222.05</v>
          </cell>
          <cell r="L1655">
            <v>0</v>
          </cell>
        </row>
        <row r="1656">
          <cell r="A1656">
            <v>4</v>
          </cell>
          <cell r="B1656">
            <v>9</v>
          </cell>
          <cell r="C1656">
            <v>186</v>
          </cell>
          <cell r="D1656">
            <v>50</v>
          </cell>
          <cell r="E1656" t="str">
            <v xml:space="preserve">    </v>
          </cell>
          <cell r="F1656" t="str">
            <v xml:space="preserve">   </v>
          </cell>
          <cell r="G1656">
            <v>4918650</v>
          </cell>
          <cell r="H1656">
            <v>670534.52</v>
          </cell>
          <cell r="I1656">
            <v>0</v>
          </cell>
          <cell r="J1656">
            <v>471312.83</v>
          </cell>
          <cell r="K1656">
            <v>199221.69</v>
          </cell>
          <cell r="L1656">
            <v>0</v>
          </cell>
        </row>
        <row r="1657">
          <cell r="A1657">
            <v>5</v>
          </cell>
          <cell r="B1657">
            <v>9</v>
          </cell>
          <cell r="C1657">
            <v>186</v>
          </cell>
          <cell r="D1657">
            <v>50</v>
          </cell>
          <cell r="E1657" t="str">
            <v xml:space="preserve">    </v>
          </cell>
          <cell r="F1657" t="str">
            <v xml:space="preserve">   </v>
          </cell>
          <cell r="G1657">
            <v>5918650</v>
          </cell>
          <cell r="H1657">
            <v>670535.36</v>
          </cell>
          <cell r="I1657">
            <v>0</v>
          </cell>
          <cell r="J1657">
            <v>471313.34</v>
          </cell>
          <cell r="K1657">
            <v>199222.02</v>
          </cell>
          <cell r="L1657">
            <v>0</v>
          </cell>
        </row>
        <row r="1658">
          <cell r="A1658">
            <v>3</v>
          </cell>
          <cell r="B1658">
            <v>9</v>
          </cell>
          <cell r="C1658">
            <v>186</v>
          </cell>
          <cell r="D1658">
            <v>51</v>
          </cell>
          <cell r="E1658" t="str">
            <v xml:space="preserve">    </v>
          </cell>
          <cell r="F1658" t="str">
            <v xml:space="preserve">   </v>
          </cell>
          <cell r="G1658">
            <v>3918651</v>
          </cell>
          <cell r="H1658">
            <v>-279678.3</v>
          </cell>
          <cell r="I1658">
            <v>0</v>
          </cell>
          <cell r="J1658">
            <v>0</v>
          </cell>
          <cell r="K1658">
            <v>-279678.3</v>
          </cell>
          <cell r="L1658">
            <v>0</v>
          </cell>
        </row>
        <row r="1659">
          <cell r="A1659">
            <v>4</v>
          </cell>
          <cell r="B1659">
            <v>9</v>
          </cell>
          <cell r="C1659">
            <v>186</v>
          </cell>
          <cell r="D1659">
            <v>51</v>
          </cell>
          <cell r="E1659" t="str">
            <v xml:space="preserve">    </v>
          </cell>
          <cell r="F1659" t="str">
            <v xml:space="preserve">   </v>
          </cell>
          <cell r="G1659">
            <v>4918651</v>
          </cell>
          <cell r="H1659">
            <v>-279678.11</v>
          </cell>
          <cell r="I1659">
            <v>0</v>
          </cell>
          <cell r="J1659">
            <v>0</v>
          </cell>
          <cell r="K1659">
            <v>-279678.11</v>
          </cell>
          <cell r="L1659">
            <v>0</v>
          </cell>
        </row>
        <row r="1660">
          <cell r="A1660">
            <v>5</v>
          </cell>
          <cell r="B1660">
            <v>9</v>
          </cell>
          <cell r="C1660">
            <v>186</v>
          </cell>
          <cell r="D1660">
            <v>51</v>
          </cell>
          <cell r="E1660" t="str">
            <v xml:space="preserve">    </v>
          </cell>
          <cell r="F1660" t="str">
            <v xml:space="preserve">   </v>
          </cell>
          <cell r="G1660">
            <v>5918651</v>
          </cell>
          <cell r="H1660">
            <v>-279678.28000000003</v>
          </cell>
          <cell r="I1660">
            <v>0</v>
          </cell>
          <cell r="J1660">
            <v>0</v>
          </cell>
          <cell r="K1660">
            <v>-279678.28000000003</v>
          </cell>
          <cell r="L1660">
            <v>0</v>
          </cell>
        </row>
        <row r="1661">
          <cell r="A1661">
            <v>3</v>
          </cell>
          <cell r="B1661">
            <v>9</v>
          </cell>
          <cell r="C1661">
            <v>186</v>
          </cell>
          <cell r="D1661">
            <v>55</v>
          </cell>
          <cell r="E1661" t="str">
            <v xml:space="preserve">    </v>
          </cell>
          <cell r="F1661" t="str">
            <v xml:space="preserve">   </v>
          </cell>
          <cell r="G1661">
            <v>3918655</v>
          </cell>
          <cell r="H1661">
            <v>-37236.44</v>
          </cell>
          <cell r="I1661">
            <v>0</v>
          </cell>
          <cell r="J1661">
            <v>-23500.41</v>
          </cell>
          <cell r="K1661">
            <v>-13736.03</v>
          </cell>
          <cell r="L1661">
            <v>0</v>
          </cell>
        </row>
        <row r="1662">
          <cell r="A1662">
            <v>4</v>
          </cell>
          <cell r="B1662">
            <v>9</v>
          </cell>
          <cell r="C1662">
            <v>186</v>
          </cell>
          <cell r="D1662">
            <v>55</v>
          </cell>
          <cell r="E1662" t="str">
            <v xml:space="preserve">    </v>
          </cell>
          <cell r="F1662" t="str">
            <v xml:space="preserve">   </v>
          </cell>
          <cell r="G1662">
            <v>4918655</v>
          </cell>
          <cell r="H1662">
            <v>-37235.57</v>
          </cell>
          <cell r="I1662">
            <v>0</v>
          </cell>
          <cell r="J1662">
            <v>-23500.04</v>
          </cell>
          <cell r="K1662">
            <v>-13735.53</v>
          </cell>
          <cell r="L1662">
            <v>0</v>
          </cell>
        </row>
        <row r="1663">
          <cell r="A1663">
            <v>5</v>
          </cell>
          <cell r="B1663">
            <v>9</v>
          </cell>
          <cell r="C1663">
            <v>186</v>
          </cell>
          <cell r="D1663">
            <v>55</v>
          </cell>
          <cell r="E1663" t="str">
            <v xml:space="preserve">    </v>
          </cell>
          <cell r="F1663" t="str">
            <v xml:space="preserve">   </v>
          </cell>
          <cell r="G1663">
            <v>5918655</v>
          </cell>
          <cell r="H1663">
            <v>-37236.379999999997</v>
          </cell>
          <cell r="I1663">
            <v>0</v>
          </cell>
          <cell r="J1663">
            <v>-23500.38</v>
          </cell>
          <cell r="K1663">
            <v>-13736</v>
          </cell>
          <cell r="L1663">
            <v>0</v>
          </cell>
        </row>
        <row r="1664">
          <cell r="A1664">
            <v>3</v>
          </cell>
          <cell r="B1664">
            <v>9</v>
          </cell>
          <cell r="C1664">
            <v>186</v>
          </cell>
          <cell r="D1664">
            <v>57</v>
          </cell>
          <cell r="E1664" t="str">
            <v xml:space="preserve">    </v>
          </cell>
          <cell r="F1664" t="str">
            <v xml:space="preserve">   </v>
          </cell>
          <cell r="G1664">
            <v>3918657</v>
          </cell>
          <cell r="H1664">
            <v>37236.44</v>
          </cell>
          <cell r="I1664">
            <v>0</v>
          </cell>
          <cell r="J1664">
            <v>23500.41</v>
          </cell>
          <cell r="K1664">
            <v>13736.03</v>
          </cell>
          <cell r="L1664">
            <v>0</v>
          </cell>
        </row>
        <row r="1665">
          <cell r="A1665">
            <v>4</v>
          </cell>
          <cell r="B1665">
            <v>9</v>
          </cell>
          <cell r="C1665">
            <v>186</v>
          </cell>
          <cell r="D1665">
            <v>57</v>
          </cell>
          <cell r="E1665" t="str">
            <v xml:space="preserve">    </v>
          </cell>
          <cell r="F1665" t="str">
            <v xml:space="preserve">   </v>
          </cell>
          <cell r="G1665">
            <v>4918657</v>
          </cell>
          <cell r="H1665">
            <v>37235.57</v>
          </cell>
          <cell r="I1665">
            <v>0</v>
          </cell>
          <cell r="J1665">
            <v>23500.04</v>
          </cell>
          <cell r="K1665">
            <v>13735.53</v>
          </cell>
          <cell r="L1665">
            <v>0</v>
          </cell>
        </row>
        <row r="1666">
          <cell r="A1666">
            <v>5</v>
          </cell>
          <cell r="B1666">
            <v>9</v>
          </cell>
          <cell r="C1666">
            <v>186</v>
          </cell>
          <cell r="D1666">
            <v>57</v>
          </cell>
          <cell r="E1666" t="str">
            <v xml:space="preserve">    </v>
          </cell>
          <cell r="F1666" t="str">
            <v xml:space="preserve">   </v>
          </cell>
          <cell r="G1666">
            <v>5918657</v>
          </cell>
          <cell r="H1666">
            <v>37236.379999999997</v>
          </cell>
          <cell r="I1666">
            <v>0</v>
          </cell>
          <cell r="J1666">
            <v>23500.38</v>
          </cell>
          <cell r="K1666">
            <v>13736</v>
          </cell>
          <cell r="L1666">
            <v>0</v>
          </cell>
        </row>
        <row r="1667">
          <cell r="A1667">
            <v>3</v>
          </cell>
          <cell r="B1667">
            <v>9</v>
          </cell>
          <cell r="C1667">
            <v>186</v>
          </cell>
          <cell r="D1667">
            <v>59</v>
          </cell>
          <cell r="E1667" t="str">
            <v xml:space="preserve">    </v>
          </cell>
          <cell r="F1667" t="str">
            <v xml:space="preserve">   </v>
          </cell>
          <cell r="G1667">
            <v>3918659</v>
          </cell>
          <cell r="H1667">
            <v>-390857.14</v>
          </cell>
          <cell r="I1667">
            <v>0</v>
          </cell>
          <cell r="J1667">
            <v>-471313.39</v>
          </cell>
          <cell r="K1667">
            <v>80456.25</v>
          </cell>
          <cell r="L1667">
            <v>0</v>
          </cell>
        </row>
        <row r="1668">
          <cell r="A1668">
            <v>4</v>
          </cell>
          <cell r="B1668">
            <v>9</v>
          </cell>
          <cell r="C1668">
            <v>186</v>
          </cell>
          <cell r="D1668">
            <v>59</v>
          </cell>
          <cell r="E1668" t="str">
            <v xml:space="preserve">    </v>
          </cell>
          <cell r="F1668" t="str">
            <v xml:space="preserve">   </v>
          </cell>
          <cell r="G1668">
            <v>4918659</v>
          </cell>
          <cell r="H1668">
            <v>-390856.15</v>
          </cell>
          <cell r="I1668">
            <v>0</v>
          </cell>
          <cell r="J1668">
            <v>-471312.83</v>
          </cell>
          <cell r="K1668">
            <v>80455.63</v>
          </cell>
          <cell r="L1668">
            <v>0</v>
          </cell>
        </row>
        <row r="1669">
          <cell r="A1669">
            <v>5</v>
          </cell>
          <cell r="B1669">
            <v>9</v>
          </cell>
          <cell r="C1669">
            <v>186</v>
          </cell>
          <cell r="D1669">
            <v>59</v>
          </cell>
          <cell r="E1669" t="str">
            <v xml:space="preserve">    </v>
          </cell>
          <cell r="F1669" t="str">
            <v xml:space="preserve">   </v>
          </cell>
          <cell r="G1669">
            <v>5918659</v>
          </cell>
          <cell r="H1669">
            <v>-390857.04</v>
          </cell>
          <cell r="I1669">
            <v>0</v>
          </cell>
          <cell r="J1669">
            <v>-471313.34</v>
          </cell>
          <cell r="K1669">
            <v>80456.210000000006</v>
          </cell>
          <cell r="L1669">
            <v>0</v>
          </cell>
        </row>
        <row r="1670">
          <cell r="A1670">
            <v>3</v>
          </cell>
          <cell r="B1670">
            <v>9</v>
          </cell>
          <cell r="C1670">
            <v>186</v>
          </cell>
          <cell r="D1670">
            <v>71</v>
          </cell>
          <cell r="E1670" t="str">
            <v xml:space="preserve">    </v>
          </cell>
          <cell r="F1670" t="str">
            <v xml:space="preserve">   </v>
          </cell>
          <cell r="G1670">
            <v>3918671</v>
          </cell>
          <cell r="H1670">
            <v>180181.81</v>
          </cell>
          <cell r="I1670">
            <v>0</v>
          </cell>
          <cell r="J1670">
            <v>180181.81</v>
          </cell>
          <cell r="K1670">
            <v>0</v>
          </cell>
          <cell r="L1670">
            <v>0</v>
          </cell>
        </row>
        <row r="1671">
          <cell r="A1671">
            <v>4</v>
          </cell>
          <cell r="B1671">
            <v>9</v>
          </cell>
          <cell r="C1671">
            <v>186</v>
          </cell>
          <cell r="D1671">
            <v>71</v>
          </cell>
          <cell r="E1671" t="str">
            <v xml:space="preserve">    </v>
          </cell>
          <cell r="F1671" t="str">
            <v xml:space="preserve">   </v>
          </cell>
          <cell r="G1671">
            <v>4918671</v>
          </cell>
          <cell r="H1671">
            <v>180181.79</v>
          </cell>
          <cell r="I1671">
            <v>0</v>
          </cell>
          <cell r="J1671">
            <v>180181.79</v>
          </cell>
          <cell r="K1671">
            <v>0</v>
          </cell>
          <cell r="L1671">
            <v>0</v>
          </cell>
        </row>
        <row r="1672">
          <cell r="A1672">
            <v>5</v>
          </cell>
          <cell r="B1672">
            <v>9</v>
          </cell>
          <cell r="C1672">
            <v>186</v>
          </cell>
          <cell r="D1672">
            <v>71</v>
          </cell>
          <cell r="E1672" t="str">
            <v xml:space="preserve">    </v>
          </cell>
          <cell r="F1672" t="str">
            <v xml:space="preserve">   </v>
          </cell>
          <cell r="G1672">
            <v>5918671</v>
          </cell>
          <cell r="H1672">
            <v>180181.8</v>
          </cell>
          <cell r="I1672">
            <v>0</v>
          </cell>
          <cell r="J1672">
            <v>180181.8</v>
          </cell>
          <cell r="K1672">
            <v>0</v>
          </cell>
          <cell r="L1672">
            <v>0</v>
          </cell>
        </row>
        <row r="1673">
          <cell r="A1673">
            <v>3</v>
          </cell>
          <cell r="B1673">
            <v>9</v>
          </cell>
          <cell r="C1673">
            <v>186</v>
          </cell>
          <cell r="D1673">
            <v>72</v>
          </cell>
          <cell r="E1673" t="str">
            <v xml:space="preserve">    </v>
          </cell>
          <cell r="F1673" t="str">
            <v xml:space="preserve">   </v>
          </cell>
          <cell r="G1673">
            <v>3918672</v>
          </cell>
          <cell r="H1673">
            <v>25195.27</v>
          </cell>
          <cell r="I1673">
            <v>0</v>
          </cell>
          <cell r="J1673">
            <v>25195.27</v>
          </cell>
          <cell r="K1673">
            <v>0</v>
          </cell>
          <cell r="L1673">
            <v>0</v>
          </cell>
        </row>
        <row r="1674">
          <cell r="A1674">
            <v>4</v>
          </cell>
          <cell r="B1674">
            <v>9</v>
          </cell>
          <cell r="C1674">
            <v>186</v>
          </cell>
          <cell r="D1674">
            <v>72</v>
          </cell>
          <cell r="E1674" t="str">
            <v xml:space="preserve">    </v>
          </cell>
          <cell r="F1674" t="str">
            <v xml:space="preserve">   </v>
          </cell>
          <cell r="G1674">
            <v>4918672</v>
          </cell>
          <cell r="H1674">
            <v>25195.200000000001</v>
          </cell>
          <cell r="I1674">
            <v>0</v>
          </cell>
          <cell r="J1674">
            <v>25195.200000000001</v>
          </cell>
          <cell r="K1674">
            <v>0</v>
          </cell>
          <cell r="L1674">
            <v>0</v>
          </cell>
        </row>
        <row r="1675">
          <cell r="A1675">
            <v>5</v>
          </cell>
          <cell r="B1675">
            <v>9</v>
          </cell>
          <cell r="C1675">
            <v>186</v>
          </cell>
          <cell r="D1675">
            <v>72</v>
          </cell>
          <cell r="E1675" t="str">
            <v xml:space="preserve">    </v>
          </cell>
          <cell r="F1675" t="str">
            <v xml:space="preserve">   </v>
          </cell>
          <cell r="G1675">
            <v>5918672</v>
          </cell>
          <cell r="H1675">
            <v>25195.26</v>
          </cell>
          <cell r="I1675">
            <v>0</v>
          </cell>
          <cell r="J1675">
            <v>25195.26</v>
          </cell>
          <cell r="K1675">
            <v>0</v>
          </cell>
          <cell r="L1675">
            <v>0</v>
          </cell>
        </row>
        <row r="1676">
          <cell r="A1676">
            <v>3</v>
          </cell>
          <cell r="B1676">
            <v>9</v>
          </cell>
          <cell r="C1676">
            <v>186</v>
          </cell>
          <cell r="D1676">
            <v>75</v>
          </cell>
          <cell r="E1676" t="str">
            <v xml:space="preserve">    </v>
          </cell>
          <cell r="F1676" t="str">
            <v xml:space="preserve">   </v>
          </cell>
          <cell r="G1676">
            <v>3918675</v>
          </cell>
          <cell r="H1676">
            <v>-1212342.8700000001</v>
          </cell>
          <cell r="I1676">
            <v>0</v>
          </cell>
          <cell r="J1676">
            <v>-629716.4</v>
          </cell>
          <cell r="K1676">
            <v>-582626.47</v>
          </cell>
          <cell r="L1676">
            <v>0</v>
          </cell>
        </row>
        <row r="1677">
          <cell r="A1677">
            <v>4</v>
          </cell>
          <cell r="B1677">
            <v>9</v>
          </cell>
          <cell r="C1677">
            <v>186</v>
          </cell>
          <cell r="D1677">
            <v>75</v>
          </cell>
          <cell r="E1677" t="str">
            <v xml:space="preserve">    </v>
          </cell>
          <cell r="F1677" t="str">
            <v xml:space="preserve">   </v>
          </cell>
          <cell r="G1677">
            <v>4918675</v>
          </cell>
          <cell r="H1677">
            <v>-1068056.43</v>
          </cell>
          <cell r="I1677">
            <v>0</v>
          </cell>
          <cell r="J1677">
            <v>-553418.94999999995</v>
          </cell>
          <cell r="K1677">
            <v>-514637.48</v>
          </cell>
          <cell r="L1677">
            <v>0</v>
          </cell>
        </row>
        <row r="1678">
          <cell r="A1678">
            <v>5</v>
          </cell>
          <cell r="B1678">
            <v>9</v>
          </cell>
          <cell r="C1678">
            <v>186</v>
          </cell>
          <cell r="D1678">
            <v>75</v>
          </cell>
          <cell r="E1678" t="str">
            <v xml:space="preserve">    </v>
          </cell>
          <cell r="F1678" t="str">
            <v xml:space="preserve">   </v>
          </cell>
          <cell r="G1678">
            <v>5918675</v>
          </cell>
          <cell r="H1678">
            <v>-1200319.03</v>
          </cell>
          <cell r="I1678">
            <v>0</v>
          </cell>
          <cell r="J1678">
            <v>-623358.31000000006</v>
          </cell>
          <cell r="K1678">
            <v>-576960.72</v>
          </cell>
          <cell r="L1678">
            <v>0</v>
          </cell>
        </row>
        <row r="1679">
          <cell r="A1679">
            <v>3</v>
          </cell>
          <cell r="B1679">
            <v>9</v>
          </cell>
          <cell r="C1679">
            <v>186</v>
          </cell>
          <cell r="D1679">
            <v>76</v>
          </cell>
          <cell r="E1679" t="str">
            <v xml:space="preserve">    </v>
          </cell>
          <cell r="F1679" t="str">
            <v xml:space="preserve">   </v>
          </cell>
          <cell r="G1679">
            <v>3918676</v>
          </cell>
          <cell r="H1679">
            <v>62817510.560000002</v>
          </cell>
          <cell r="I1679">
            <v>0</v>
          </cell>
          <cell r="J1679">
            <v>44458249.310000002</v>
          </cell>
          <cell r="K1679">
            <v>18359261.25</v>
          </cell>
          <cell r="L1679">
            <v>0</v>
          </cell>
        </row>
        <row r="1680">
          <cell r="A1680">
            <v>4</v>
          </cell>
          <cell r="B1680">
            <v>9</v>
          </cell>
          <cell r="C1680">
            <v>186</v>
          </cell>
          <cell r="D1680">
            <v>76</v>
          </cell>
          <cell r="E1680" t="str">
            <v xml:space="preserve">    </v>
          </cell>
          <cell r="F1680" t="str">
            <v xml:space="preserve">   </v>
          </cell>
          <cell r="G1680">
            <v>4918676</v>
          </cell>
          <cell r="H1680">
            <v>62817508.469999999</v>
          </cell>
          <cell r="I1680">
            <v>0</v>
          </cell>
          <cell r="J1680">
            <v>44458248.270000003</v>
          </cell>
          <cell r="K1680">
            <v>18359260.199999999</v>
          </cell>
          <cell r="L1680">
            <v>0</v>
          </cell>
        </row>
        <row r="1681">
          <cell r="A1681">
            <v>5</v>
          </cell>
          <cell r="B1681">
            <v>9</v>
          </cell>
          <cell r="C1681">
            <v>186</v>
          </cell>
          <cell r="D1681">
            <v>76</v>
          </cell>
          <cell r="E1681" t="str">
            <v xml:space="preserve">    </v>
          </cell>
          <cell r="F1681" t="str">
            <v xml:space="preserve">   </v>
          </cell>
          <cell r="G1681">
            <v>5918676</v>
          </cell>
          <cell r="H1681">
            <v>62817510.399999999</v>
          </cell>
          <cell r="I1681">
            <v>0</v>
          </cell>
          <cell r="J1681">
            <v>44458249.200000003</v>
          </cell>
          <cell r="K1681">
            <v>18359261.199999999</v>
          </cell>
          <cell r="L1681">
            <v>0</v>
          </cell>
        </row>
        <row r="1682">
          <cell r="A1682">
            <v>3</v>
          </cell>
          <cell r="B1682">
            <v>9</v>
          </cell>
          <cell r="C1682">
            <v>186</v>
          </cell>
          <cell r="D1682">
            <v>77</v>
          </cell>
          <cell r="E1682" t="str">
            <v xml:space="preserve">    </v>
          </cell>
          <cell r="F1682" t="str">
            <v xml:space="preserve">   </v>
          </cell>
          <cell r="G1682">
            <v>3918677</v>
          </cell>
          <cell r="H1682">
            <v>4106316.87</v>
          </cell>
          <cell r="I1682">
            <v>0</v>
          </cell>
          <cell r="J1682">
            <v>2099081.73</v>
          </cell>
          <cell r="K1682">
            <v>2007235.14</v>
          </cell>
          <cell r="L1682">
            <v>0</v>
          </cell>
        </row>
        <row r="1683">
          <cell r="A1683">
            <v>4</v>
          </cell>
          <cell r="B1683">
            <v>9</v>
          </cell>
          <cell r="C1683">
            <v>186</v>
          </cell>
          <cell r="D1683">
            <v>77</v>
          </cell>
          <cell r="E1683" t="str">
            <v xml:space="preserve">    </v>
          </cell>
          <cell r="F1683" t="str">
            <v xml:space="preserve">   </v>
          </cell>
          <cell r="G1683">
            <v>4918677</v>
          </cell>
          <cell r="H1683">
            <v>4106314.99</v>
          </cell>
          <cell r="I1683">
            <v>0</v>
          </cell>
          <cell r="J1683">
            <v>2099080.83</v>
          </cell>
          <cell r="K1683">
            <v>2007234.16</v>
          </cell>
          <cell r="L1683">
            <v>0</v>
          </cell>
        </row>
        <row r="1684">
          <cell r="A1684">
            <v>5</v>
          </cell>
          <cell r="B1684">
            <v>9</v>
          </cell>
          <cell r="C1684">
            <v>186</v>
          </cell>
          <cell r="D1684">
            <v>77</v>
          </cell>
          <cell r="E1684" t="str">
            <v xml:space="preserve">    </v>
          </cell>
          <cell r="F1684" t="str">
            <v xml:space="preserve">   </v>
          </cell>
          <cell r="G1684">
            <v>5918677</v>
          </cell>
          <cell r="H1684">
            <v>4106316.68</v>
          </cell>
          <cell r="I1684">
            <v>0</v>
          </cell>
          <cell r="J1684">
            <v>2099081.64</v>
          </cell>
          <cell r="K1684">
            <v>2007235.04</v>
          </cell>
          <cell r="L1684">
            <v>0</v>
          </cell>
        </row>
        <row r="1685">
          <cell r="A1685">
            <v>3</v>
          </cell>
          <cell r="B1685">
            <v>9</v>
          </cell>
          <cell r="C1685">
            <v>186</v>
          </cell>
          <cell r="D1685">
            <v>79</v>
          </cell>
          <cell r="E1685" t="str">
            <v xml:space="preserve">    </v>
          </cell>
          <cell r="F1685" t="str">
            <v xml:space="preserve">   </v>
          </cell>
          <cell r="G1685">
            <v>3918679</v>
          </cell>
          <cell r="H1685">
            <v>-20625925.199999999</v>
          </cell>
          <cell r="I1685">
            <v>0</v>
          </cell>
          <cell r="J1685">
            <v>-15391459.880000001</v>
          </cell>
          <cell r="K1685">
            <v>-5234465.32</v>
          </cell>
          <cell r="L1685">
            <v>0</v>
          </cell>
        </row>
        <row r="1686">
          <cell r="A1686">
            <v>4</v>
          </cell>
          <cell r="B1686">
            <v>9</v>
          </cell>
          <cell r="C1686">
            <v>186</v>
          </cell>
          <cell r="D1686">
            <v>79</v>
          </cell>
          <cell r="E1686" t="str">
            <v xml:space="preserve">    </v>
          </cell>
          <cell r="F1686" t="str">
            <v xml:space="preserve">   </v>
          </cell>
          <cell r="G1686">
            <v>4918679</v>
          </cell>
          <cell r="H1686">
            <v>-18396729.859999999</v>
          </cell>
          <cell r="I1686">
            <v>0</v>
          </cell>
          <cell r="J1686">
            <v>-13781313.73</v>
          </cell>
          <cell r="K1686">
            <v>-4615416.13</v>
          </cell>
          <cell r="L1686">
            <v>0</v>
          </cell>
        </row>
        <row r="1687">
          <cell r="A1687">
            <v>5</v>
          </cell>
          <cell r="B1687">
            <v>9</v>
          </cell>
          <cell r="C1687">
            <v>186</v>
          </cell>
          <cell r="D1687">
            <v>79</v>
          </cell>
          <cell r="E1687" t="str">
            <v xml:space="preserve">    </v>
          </cell>
          <cell r="F1687" t="str">
            <v xml:space="preserve">   </v>
          </cell>
          <cell r="G1687">
            <v>5918679</v>
          </cell>
          <cell r="H1687">
            <v>-20440158.940000001</v>
          </cell>
          <cell r="I1687">
            <v>0</v>
          </cell>
          <cell r="J1687">
            <v>-15257281.060000001</v>
          </cell>
          <cell r="K1687">
            <v>-5182877.88</v>
          </cell>
          <cell r="L1687">
            <v>0</v>
          </cell>
        </row>
        <row r="1688">
          <cell r="A1688">
            <v>3</v>
          </cell>
          <cell r="B1688">
            <v>9</v>
          </cell>
          <cell r="C1688">
            <v>186</v>
          </cell>
          <cell r="D1688">
            <v>85</v>
          </cell>
          <cell r="E1688" t="str">
            <v xml:space="preserve">    </v>
          </cell>
          <cell r="F1688" t="str">
            <v xml:space="preserve">   </v>
          </cell>
          <cell r="G1688">
            <v>3918685</v>
          </cell>
          <cell r="H1688">
            <v>7124996</v>
          </cell>
          <cell r="I1688">
            <v>7124996</v>
          </cell>
          <cell r="J1688">
            <v>0</v>
          </cell>
          <cell r="K1688">
            <v>0</v>
          </cell>
          <cell r="L1688">
            <v>0</v>
          </cell>
        </row>
        <row r="1689">
          <cell r="A1689">
            <v>4</v>
          </cell>
          <cell r="B1689">
            <v>9</v>
          </cell>
          <cell r="C1689">
            <v>186</v>
          </cell>
          <cell r="D1689">
            <v>85</v>
          </cell>
          <cell r="E1689" t="str">
            <v xml:space="preserve">    </v>
          </cell>
          <cell r="F1689" t="str">
            <v xml:space="preserve">   </v>
          </cell>
          <cell r="G1689">
            <v>4918685</v>
          </cell>
          <cell r="H1689">
            <v>7718746.9500000002</v>
          </cell>
          <cell r="I1689">
            <v>7718746.9500000002</v>
          </cell>
          <cell r="J1689">
            <v>0</v>
          </cell>
          <cell r="K1689">
            <v>0</v>
          </cell>
          <cell r="L1689">
            <v>0</v>
          </cell>
        </row>
        <row r="1690">
          <cell r="A1690">
            <v>5</v>
          </cell>
          <cell r="B1690">
            <v>9</v>
          </cell>
          <cell r="C1690">
            <v>186</v>
          </cell>
          <cell r="D1690">
            <v>85</v>
          </cell>
          <cell r="E1690" t="str">
            <v xml:space="preserve">    </v>
          </cell>
          <cell r="F1690" t="str">
            <v xml:space="preserve">   </v>
          </cell>
          <cell r="G1690">
            <v>5918685</v>
          </cell>
          <cell r="H1690">
            <v>7174475.25</v>
          </cell>
          <cell r="I1690">
            <v>7174475.25</v>
          </cell>
          <cell r="J1690">
            <v>0</v>
          </cell>
          <cell r="K1690">
            <v>0</v>
          </cell>
          <cell r="L1690">
            <v>0</v>
          </cell>
        </row>
        <row r="1691">
          <cell r="A1691">
            <v>3</v>
          </cell>
          <cell r="B1691">
            <v>9</v>
          </cell>
          <cell r="C1691">
            <v>190</v>
          </cell>
          <cell r="D1691">
            <v>10</v>
          </cell>
          <cell r="E1691" t="str">
            <v xml:space="preserve">    </v>
          </cell>
          <cell r="F1691" t="str">
            <v xml:space="preserve">   </v>
          </cell>
          <cell r="G1691">
            <v>3919010</v>
          </cell>
          <cell r="H1691">
            <v>6840420</v>
          </cell>
          <cell r="I1691">
            <v>6840420</v>
          </cell>
          <cell r="J1691">
            <v>0</v>
          </cell>
          <cell r="K1691">
            <v>0</v>
          </cell>
          <cell r="L1691">
            <v>0</v>
          </cell>
        </row>
        <row r="1692">
          <cell r="A1692">
            <v>4</v>
          </cell>
          <cell r="B1692">
            <v>9</v>
          </cell>
          <cell r="C1692">
            <v>190</v>
          </cell>
          <cell r="D1692">
            <v>10</v>
          </cell>
          <cell r="E1692" t="str">
            <v xml:space="preserve">    </v>
          </cell>
          <cell r="F1692" t="str">
            <v xml:space="preserve">   </v>
          </cell>
          <cell r="G1692">
            <v>4919010</v>
          </cell>
          <cell r="H1692">
            <v>6581394.0599999996</v>
          </cell>
          <cell r="I1692">
            <v>6581394.0599999996</v>
          </cell>
          <cell r="J1692">
            <v>0</v>
          </cell>
          <cell r="K1692">
            <v>0</v>
          </cell>
          <cell r="L1692">
            <v>0</v>
          </cell>
        </row>
        <row r="1693">
          <cell r="A1693">
            <v>5</v>
          </cell>
          <cell r="B1693">
            <v>9</v>
          </cell>
          <cell r="C1693">
            <v>190</v>
          </cell>
          <cell r="D1693">
            <v>10</v>
          </cell>
          <cell r="E1693" t="str">
            <v xml:space="preserve">    </v>
          </cell>
          <cell r="F1693" t="str">
            <v xml:space="preserve">   </v>
          </cell>
          <cell r="G1693">
            <v>5919010</v>
          </cell>
          <cell r="H1693">
            <v>6766115</v>
          </cell>
          <cell r="I1693">
            <v>6766115</v>
          </cell>
          <cell r="J1693">
            <v>0</v>
          </cell>
          <cell r="K1693">
            <v>0</v>
          </cell>
          <cell r="L1693">
            <v>0</v>
          </cell>
        </row>
        <row r="1694">
          <cell r="A1694">
            <v>3</v>
          </cell>
          <cell r="B1694">
            <v>9</v>
          </cell>
          <cell r="C1694">
            <v>190</v>
          </cell>
          <cell r="D1694">
            <v>11</v>
          </cell>
          <cell r="E1694" t="str">
            <v xml:space="preserve">    </v>
          </cell>
          <cell r="F1694" t="str">
            <v xml:space="preserve">   </v>
          </cell>
          <cell r="G1694">
            <v>3919011</v>
          </cell>
          <cell r="H1694">
            <v>2325477</v>
          </cell>
          <cell r="I1694">
            <v>2325477</v>
          </cell>
          <cell r="J1694">
            <v>0</v>
          </cell>
          <cell r="K1694">
            <v>0</v>
          </cell>
          <cell r="L1694">
            <v>0</v>
          </cell>
        </row>
        <row r="1695">
          <cell r="A1695">
            <v>4</v>
          </cell>
          <cell r="B1695">
            <v>9</v>
          </cell>
          <cell r="C1695">
            <v>190</v>
          </cell>
          <cell r="D1695">
            <v>11</v>
          </cell>
          <cell r="E1695" t="str">
            <v xml:space="preserve">    </v>
          </cell>
          <cell r="F1695" t="str">
            <v xml:space="preserve">   </v>
          </cell>
          <cell r="G1695">
            <v>4919011</v>
          </cell>
          <cell r="H1695">
            <v>2420306.9500000002</v>
          </cell>
          <cell r="I1695">
            <v>2420306.9500000002</v>
          </cell>
          <cell r="J1695">
            <v>0</v>
          </cell>
          <cell r="K1695">
            <v>0</v>
          </cell>
          <cell r="L1695">
            <v>0</v>
          </cell>
        </row>
        <row r="1696">
          <cell r="A1696">
            <v>5</v>
          </cell>
          <cell r="B1696">
            <v>9</v>
          </cell>
          <cell r="C1696">
            <v>190</v>
          </cell>
          <cell r="D1696">
            <v>11</v>
          </cell>
          <cell r="E1696" t="str">
            <v xml:space="preserve">    </v>
          </cell>
          <cell r="F1696" t="str">
            <v xml:space="preserve">   </v>
          </cell>
          <cell r="G1696">
            <v>5919011</v>
          </cell>
          <cell r="H1696">
            <v>2333379.5</v>
          </cell>
          <cell r="I1696">
            <v>2333379.5</v>
          </cell>
          <cell r="J1696">
            <v>0</v>
          </cell>
          <cell r="K1696">
            <v>0</v>
          </cell>
          <cell r="L1696">
            <v>0</v>
          </cell>
        </row>
        <row r="1697">
          <cell r="A1697">
            <v>3</v>
          </cell>
          <cell r="B1697">
            <v>9</v>
          </cell>
          <cell r="C1697">
            <v>190</v>
          </cell>
          <cell r="D1697">
            <v>15</v>
          </cell>
          <cell r="E1697" t="str">
            <v xml:space="preserve">    </v>
          </cell>
          <cell r="F1697" t="str">
            <v xml:space="preserve">   </v>
          </cell>
          <cell r="G1697">
            <v>3919015</v>
          </cell>
          <cell r="H1697">
            <v>1554762</v>
          </cell>
          <cell r="I1697">
            <v>1554762</v>
          </cell>
          <cell r="J1697">
            <v>0</v>
          </cell>
          <cell r="K1697">
            <v>0</v>
          </cell>
          <cell r="L1697">
            <v>0</v>
          </cell>
        </row>
        <row r="1698">
          <cell r="A1698">
            <v>4</v>
          </cell>
          <cell r="B1698">
            <v>9</v>
          </cell>
          <cell r="C1698">
            <v>190</v>
          </cell>
          <cell r="D1698">
            <v>15</v>
          </cell>
          <cell r="E1698" t="str">
            <v xml:space="preserve">    </v>
          </cell>
          <cell r="F1698" t="str">
            <v xml:space="preserve">   </v>
          </cell>
          <cell r="G1698">
            <v>4919015</v>
          </cell>
          <cell r="H1698">
            <v>1442550.58</v>
          </cell>
          <cell r="I1698">
            <v>1442550.58</v>
          </cell>
          <cell r="J1698">
            <v>0</v>
          </cell>
          <cell r="K1698">
            <v>0</v>
          </cell>
          <cell r="L1698">
            <v>0</v>
          </cell>
        </row>
        <row r="1699">
          <cell r="A1699">
            <v>5</v>
          </cell>
          <cell r="B1699">
            <v>9</v>
          </cell>
          <cell r="C1699">
            <v>190</v>
          </cell>
          <cell r="D1699">
            <v>15</v>
          </cell>
          <cell r="E1699" t="str">
            <v xml:space="preserve">    </v>
          </cell>
          <cell r="F1699" t="str">
            <v xml:space="preserve">   </v>
          </cell>
          <cell r="G1699">
            <v>5919015</v>
          </cell>
          <cell r="H1699">
            <v>1547396</v>
          </cell>
          <cell r="I1699">
            <v>1547396</v>
          </cell>
          <cell r="J1699">
            <v>0</v>
          </cell>
          <cell r="K1699">
            <v>0</v>
          </cell>
          <cell r="L1699">
            <v>0</v>
          </cell>
        </row>
        <row r="1700">
          <cell r="A1700">
            <v>3</v>
          </cell>
          <cell r="B1700">
            <v>9</v>
          </cell>
          <cell r="C1700">
            <v>190</v>
          </cell>
          <cell r="D1700">
            <v>17</v>
          </cell>
          <cell r="E1700" t="str">
            <v xml:space="preserve">    </v>
          </cell>
          <cell r="F1700" t="str">
            <v xml:space="preserve">   </v>
          </cell>
          <cell r="G1700">
            <v>3919017</v>
          </cell>
          <cell r="H1700">
            <v>730489</v>
          </cell>
          <cell r="I1700">
            <v>730489</v>
          </cell>
          <cell r="J1700">
            <v>0</v>
          </cell>
          <cell r="K1700">
            <v>0</v>
          </cell>
          <cell r="L1700">
            <v>0</v>
          </cell>
        </row>
        <row r="1701">
          <cell r="A1701">
            <v>4</v>
          </cell>
          <cell r="B1701">
            <v>9</v>
          </cell>
          <cell r="C1701">
            <v>190</v>
          </cell>
          <cell r="D1701">
            <v>17</v>
          </cell>
          <cell r="E1701" t="str">
            <v xml:space="preserve">    </v>
          </cell>
          <cell r="F1701" t="str">
            <v xml:space="preserve">   </v>
          </cell>
          <cell r="G1701">
            <v>4919017</v>
          </cell>
          <cell r="H1701">
            <v>730488.96</v>
          </cell>
          <cell r="I1701">
            <v>730488.96</v>
          </cell>
          <cell r="J1701">
            <v>0</v>
          </cell>
          <cell r="K1701">
            <v>0</v>
          </cell>
          <cell r="L1701">
            <v>0</v>
          </cell>
        </row>
        <row r="1702">
          <cell r="A1702">
            <v>5</v>
          </cell>
          <cell r="B1702">
            <v>9</v>
          </cell>
          <cell r="C1702">
            <v>190</v>
          </cell>
          <cell r="D1702">
            <v>17</v>
          </cell>
          <cell r="E1702" t="str">
            <v xml:space="preserve">    </v>
          </cell>
          <cell r="F1702" t="str">
            <v xml:space="preserve">   </v>
          </cell>
          <cell r="G1702">
            <v>5919017</v>
          </cell>
          <cell r="H1702">
            <v>730489</v>
          </cell>
          <cell r="I1702">
            <v>730489</v>
          </cell>
          <cell r="J1702">
            <v>0</v>
          </cell>
          <cell r="K1702">
            <v>0</v>
          </cell>
          <cell r="L1702">
            <v>0</v>
          </cell>
        </row>
        <row r="1703">
          <cell r="A1703">
            <v>3</v>
          </cell>
          <cell r="B1703">
            <v>9</v>
          </cell>
          <cell r="C1703">
            <v>190</v>
          </cell>
          <cell r="D1703">
            <v>18</v>
          </cell>
          <cell r="E1703" t="str">
            <v xml:space="preserve">    </v>
          </cell>
          <cell r="F1703" t="str">
            <v xml:space="preserve">   </v>
          </cell>
          <cell r="G1703">
            <v>3919018</v>
          </cell>
          <cell r="H1703">
            <v>626272</v>
          </cell>
          <cell r="I1703">
            <v>626272</v>
          </cell>
          <cell r="J1703">
            <v>0</v>
          </cell>
          <cell r="K1703">
            <v>0</v>
          </cell>
          <cell r="L1703">
            <v>0</v>
          </cell>
        </row>
        <row r="1704">
          <cell r="A1704">
            <v>4</v>
          </cell>
          <cell r="B1704">
            <v>9</v>
          </cell>
          <cell r="C1704">
            <v>190</v>
          </cell>
          <cell r="D1704">
            <v>18</v>
          </cell>
          <cell r="E1704" t="str">
            <v xml:space="preserve">    </v>
          </cell>
          <cell r="F1704" t="str">
            <v xml:space="preserve">   </v>
          </cell>
          <cell r="G1704">
            <v>4919018</v>
          </cell>
          <cell r="H1704">
            <v>626271.94999999995</v>
          </cell>
          <cell r="I1704">
            <v>626271.94999999995</v>
          </cell>
          <cell r="J1704">
            <v>0</v>
          </cell>
          <cell r="K1704">
            <v>0</v>
          </cell>
          <cell r="L1704">
            <v>0</v>
          </cell>
        </row>
        <row r="1705">
          <cell r="A1705">
            <v>5</v>
          </cell>
          <cell r="B1705">
            <v>9</v>
          </cell>
          <cell r="C1705">
            <v>190</v>
          </cell>
          <cell r="D1705">
            <v>18</v>
          </cell>
          <cell r="E1705" t="str">
            <v xml:space="preserve">    </v>
          </cell>
          <cell r="F1705" t="str">
            <v xml:space="preserve">   </v>
          </cell>
          <cell r="G1705">
            <v>5919018</v>
          </cell>
          <cell r="H1705">
            <v>626272</v>
          </cell>
          <cell r="I1705">
            <v>626272</v>
          </cell>
          <cell r="J1705">
            <v>0</v>
          </cell>
          <cell r="K1705">
            <v>0</v>
          </cell>
          <cell r="L1705">
            <v>0</v>
          </cell>
        </row>
        <row r="1706">
          <cell r="A1706">
            <v>3</v>
          </cell>
          <cell r="B1706">
            <v>9</v>
          </cell>
          <cell r="C1706">
            <v>190</v>
          </cell>
          <cell r="D1706">
            <v>19</v>
          </cell>
          <cell r="E1706" t="str">
            <v xml:space="preserve">    </v>
          </cell>
          <cell r="F1706" t="str">
            <v xml:space="preserve">   </v>
          </cell>
          <cell r="G1706">
            <v>3919019</v>
          </cell>
          <cell r="H1706">
            <v>459674</v>
          </cell>
          <cell r="I1706">
            <v>459674</v>
          </cell>
          <cell r="J1706">
            <v>0</v>
          </cell>
          <cell r="K1706">
            <v>0</v>
          </cell>
          <cell r="L1706">
            <v>0</v>
          </cell>
        </row>
        <row r="1707">
          <cell r="A1707">
            <v>4</v>
          </cell>
          <cell r="B1707">
            <v>9</v>
          </cell>
          <cell r="C1707">
            <v>190</v>
          </cell>
          <cell r="D1707">
            <v>19</v>
          </cell>
          <cell r="E1707" t="str">
            <v xml:space="preserve">    </v>
          </cell>
          <cell r="F1707" t="str">
            <v xml:space="preserve">   </v>
          </cell>
          <cell r="G1707">
            <v>4919019</v>
          </cell>
          <cell r="H1707">
            <v>459673.92</v>
          </cell>
          <cell r="I1707">
            <v>459673.92</v>
          </cell>
          <cell r="J1707">
            <v>0</v>
          </cell>
          <cell r="K1707">
            <v>0</v>
          </cell>
          <cell r="L1707">
            <v>0</v>
          </cell>
        </row>
        <row r="1708">
          <cell r="A1708">
            <v>5</v>
          </cell>
          <cell r="B1708">
            <v>9</v>
          </cell>
          <cell r="C1708">
            <v>190</v>
          </cell>
          <cell r="D1708">
            <v>19</v>
          </cell>
          <cell r="E1708" t="str">
            <v xml:space="preserve">    </v>
          </cell>
          <cell r="F1708" t="str">
            <v xml:space="preserve">   </v>
          </cell>
          <cell r="G1708">
            <v>5919019</v>
          </cell>
          <cell r="H1708">
            <v>459674</v>
          </cell>
          <cell r="I1708">
            <v>459674</v>
          </cell>
          <cell r="J1708">
            <v>0</v>
          </cell>
          <cell r="K1708">
            <v>0</v>
          </cell>
          <cell r="L1708">
            <v>0</v>
          </cell>
        </row>
        <row r="1709">
          <cell r="A1709">
            <v>3</v>
          </cell>
          <cell r="B1709">
            <v>9</v>
          </cell>
          <cell r="C1709">
            <v>190</v>
          </cell>
          <cell r="D1709">
            <v>20</v>
          </cell>
          <cell r="E1709" t="str">
            <v xml:space="preserve">    </v>
          </cell>
          <cell r="F1709" t="str">
            <v xml:space="preserve">   </v>
          </cell>
          <cell r="G1709">
            <v>3919020</v>
          </cell>
          <cell r="H1709">
            <v>379694</v>
          </cell>
          <cell r="I1709">
            <v>379694</v>
          </cell>
          <cell r="J1709">
            <v>0</v>
          </cell>
          <cell r="K1709">
            <v>0</v>
          </cell>
          <cell r="L1709">
            <v>0</v>
          </cell>
        </row>
        <row r="1710">
          <cell r="A1710">
            <v>4</v>
          </cell>
          <cell r="B1710">
            <v>9</v>
          </cell>
          <cell r="C1710">
            <v>190</v>
          </cell>
          <cell r="D1710">
            <v>20</v>
          </cell>
          <cell r="E1710" t="str">
            <v xml:space="preserve">    </v>
          </cell>
          <cell r="F1710" t="str">
            <v xml:space="preserve">   </v>
          </cell>
          <cell r="G1710">
            <v>4919020</v>
          </cell>
          <cell r="H1710">
            <v>358924.17</v>
          </cell>
          <cell r="I1710">
            <v>358924.17</v>
          </cell>
          <cell r="J1710">
            <v>0</v>
          </cell>
          <cell r="K1710">
            <v>0</v>
          </cell>
          <cell r="L1710">
            <v>0</v>
          </cell>
        </row>
        <row r="1711">
          <cell r="A1711">
            <v>5</v>
          </cell>
          <cell r="B1711">
            <v>9</v>
          </cell>
          <cell r="C1711">
            <v>190</v>
          </cell>
          <cell r="D1711">
            <v>20</v>
          </cell>
          <cell r="E1711" t="str">
            <v xml:space="preserve">    </v>
          </cell>
          <cell r="F1711" t="str">
            <v xml:space="preserve">   </v>
          </cell>
          <cell r="G1711">
            <v>5919020</v>
          </cell>
          <cell r="H1711">
            <v>379478</v>
          </cell>
          <cell r="I1711">
            <v>379478</v>
          </cell>
          <cell r="J1711">
            <v>0</v>
          </cell>
          <cell r="K1711">
            <v>0</v>
          </cell>
          <cell r="L1711">
            <v>0</v>
          </cell>
        </row>
        <row r="1712">
          <cell r="A1712">
            <v>3</v>
          </cell>
          <cell r="B1712">
            <v>9</v>
          </cell>
          <cell r="C1712">
            <v>190</v>
          </cell>
          <cell r="D1712">
            <v>21</v>
          </cell>
          <cell r="E1712" t="str">
            <v xml:space="preserve">    </v>
          </cell>
          <cell r="F1712" t="str">
            <v xml:space="preserve">   </v>
          </cell>
          <cell r="G1712">
            <v>3919021</v>
          </cell>
          <cell r="H1712">
            <v>66937</v>
          </cell>
          <cell r="I1712">
            <v>66937</v>
          </cell>
          <cell r="J1712">
            <v>0</v>
          </cell>
          <cell r="K1712">
            <v>0</v>
          </cell>
          <cell r="L1712">
            <v>0</v>
          </cell>
        </row>
        <row r="1713">
          <cell r="A1713">
            <v>4</v>
          </cell>
          <cell r="B1713">
            <v>9</v>
          </cell>
          <cell r="C1713">
            <v>190</v>
          </cell>
          <cell r="D1713">
            <v>21</v>
          </cell>
          <cell r="E1713" t="str">
            <v xml:space="preserve">    </v>
          </cell>
          <cell r="F1713" t="str">
            <v xml:space="preserve">   </v>
          </cell>
          <cell r="G1713">
            <v>4919021</v>
          </cell>
          <cell r="H1713">
            <v>75096.88</v>
          </cell>
          <cell r="I1713">
            <v>75096.88</v>
          </cell>
          <cell r="J1713">
            <v>0</v>
          </cell>
          <cell r="K1713">
            <v>0</v>
          </cell>
          <cell r="L1713">
            <v>0</v>
          </cell>
        </row>
        <row r="1714">
          <cell r="A1714">
            <v>5</v>
          </cell>
          <cell r="B1714">
            <v>9</v>
          </cell>
          <cell r="C1714">
            <v>190</v>
          </cell>
          <cell r="D1714">
            <v>21</v>
          </cell>
          <cell r="E1714" t="str">
            <v xml:space="preserve">    </v>
          </cell>
          <cell r="F1714" t="str">
            <v xml:space="preserve">   </v>
          </cell>
          <cell r="G1714">
            <v>5919021</v>
          </cell>
          <cell r="H1714">
            <v>66724</v>
          </cell>
          <cell r="I1714">
            <v>66724</v>
          </cell>
          <cell r="J1714">
            <v>0</v>
          </cell>
          <cell r="K1714">
            <v>0</v>
          </cell>
          <cell r="L1714">
            <v>0</v>
          </cell>
        </row>
        <row r="1715">
          <cell r="A1715">
            <v>3</v>
          </cell>
          <cell r="B1715">
            <v>9</v>
          </cell>
          <cell r="C1715">
            <v>190</v>
          </cell>
          <cell r="D1715">
            <v>28</v>
          </cell>
          <cell r="E1715" t="str">
            <v xml:space="preserve">    </v>
          </cell>
          <cell r="F1715" t="str">
            <v xml:space="preserve">   </v>
          </cell>
          <cell r="G1715">
            <v>3919028</v>
          </cell>
          <cell r="H1715">
            <v>-22190</v>
          </cell>
          <cell r="I1715">
            <v>-22190</v>
          </cell>
          <cell r="J1715">
            <v>0</v>
          </cell>
          <cell r="K1715">
            <v>0</v>
          </cell>
          <cell r="L1715">
            <v>0</v>
          </cell>
        </row>
        <row r="1716">
          <cell r="A1716">
            <v>4</v>
          </cell>
          <cell r="B1716">
            <v>9</v>
          </cell>
          <cell r="C1716">
            <v>190</v>
          </cell>
          <cell r="D1716">
            <v>28</v>
          </cell>
          <cell r="E1716" t="str">
            <v xml:space="preserve">    </v>
          </cell>
          <cell r="F1716" t="str">
            <v xml:space="preserve">   </v>
          </cell>
          <cell r="G1716">
            <v>4919028</v>
          </cell>
          <cell r="H1716">
            <v>-20169.060000000001</v>
          </cell>
          <cell r="I1716">
            <v>-20169.060000000001</v>
          </cell>
          <cell r="J1716">
            <v>0</v>
          </cell>
          <cell r="K1716">
            <v>0</v>
          </cell>
          <cell r="L1716">
            <v>0</v>
          </cell>
        </row>
        <row r="1717">
          <cell r="A1717">
            <v>5</v>
          </cell>
          <cell r="B1717">
            <v>9</v>
          </cell>
          <cell r="C1717">
            <v>190</v>
          </cell>
          <cell r="D1717">
            <v>28</v>
          </cell>
          <cell r="E1717" t="str">
            <v xml:space="preserve">    </v>
          </cell>
          <cell r="F1717" t="str">
            <v xml:space="preserve">   </v>
          </cell>
          <cell r="G1717">
            <v>5919028</v>
          </cell>
          <cell r="H1717">
            <v>-22263</v>
          </cell>
          <cell r="I1717">
            <v>-22263</v>
          </cell>
          <cell r="J1717">
            <v>0</v>
          </cell>
          <cell r="K1717">
            <v>0</v>
          </cell>
          <cell r="L1717">
            <v>0</v>
          </cell>
        </row>
        <row r="1718">
          <cell r="A1718">
            <v>3</v>
          </cell>
          <cell r="B1718">
            <v>9</v>
          </cell>
          <cell r="C1718">
            <v>190</v>
          </cell>
          <cell r="D1718">
            <v>38</v>
          </cell>
          <cell r="E1718" t="str">
            <v xml:space="preserve">    </v>
          </cell>
          <cell r="F1718" t="str">
            <v xml:space="preserve">   </v>
          </cell>
          <cell r="G1718">
            <v>3919038</v>
          </cell>
          <cell r="H1718">
            <v>1669144</v>
          </cell>
          <cell r="I1718">
            <v>0</v>
          </cell>
          <cell r="J1718">
            <v>0</v>
          </cell>
          <cell r="K1718">
            <v>1669144</v>
          </cell>
          <cell r="L1718">
            <v>0</v>
          </cell>
        </row>
        <row r="1719">
          <cell r="A1719">
            <v>4</v>
          </cell>
          <cell r="B1719">
            <v>9</v>
          </cell>
          <cell r="C1719">
            <v>190</v>
          </cell>
          <cell r="D1719">
            <v>38</v>
          </cell>
          <cell r="E1719" t="str">
            <v xml:space="preserve">    </v>
          </cell>
          <cell r="F1719" t="str">
            <v xml:space="preserve">   </v>
          </cell>
          <cell r="G1719">
            <v>4919038</v>
          </cell>
          <cell r="H1719">
            <v>2107011.58</v>
          </cell>
          <cell r="I1719">
            <v>0</v>
          </cell>
          <cell r="J1719">
            <v>0</v>
          </cell>
          <cell r="K1719">
            <v>2107011.58</v>
          </cell>
          <cell r="L1719">
            <v>0</v>
          </cell>
        </row>
        <row r="1720">
          <cell r="A1720">
            <v>5</v>
          </cell>
          <cell r="B1720">
            <v>9</v>
          </cell>
          <cell r="C1720">
            <v>190</v>
          </cell>
          <cell r="D1720">
            <v>38</v>
          </cell>
          <cell r="E1720" t="str">
            <v xml:space="preserve">    </v>
          </cell>
          <cell r="F1720" t="str">
            <v xml:space="preserve">   </v>
          </cell>
          <cell r="G1720">
            <v>5919038</v>
          </cell>
          <cell r="H1720">
            <v>1789176</v>
          </cell>
          <cell r="I1720">
            <v>0</v>
          </cell>
          <cell r="J1720">
            <v>0</v>
          </cell>
          <cell r="K1720">
            <v>1789176</v>
          </cell>
          <cell r="L1720">
            <v>0</v>
          </cell>
        </row>
        <row r="1721">
          <cell r="A1721">
            <v>3</v>
          </cell>
          <cell r="B1721">
            <v>9</v>
          </cell>
          <cell r="C1721">
            <v>190</v>
          </cell>
          <cell r="D1721">
            <v>61</v>
          </cell>
          <cell r="E1721" t="str">
            <v xml:space="preserve">    </v>
          </cell>
          <cell r="F1721" t="str">
            <v xml:space="preserve">   </v>
          </cell>
          <cell r="G1721">
            <v>3919061</v>
          </cell>
          <cell r="H1721">
            <v>3938235</v>
          </cell>
          <cell r="I1721">
            <v>0</v>
          </cell>
          <cell r="J1721">
            <v>3938235</v>
          </cell>
          <cell r="K1721">
            <v>0</v>
          </cell>
          <cell r="L1721">
            <v>0</v>
          </cell>
        </row>
        <row r="1722">
          <cell r="A1722">
            <v>4</v>
          </cell>
          <cell r="B1722">
            <v>9</v>
          </cell>
          <cell r="C1722">
            <v>190</v>
          </cell>
          <cell r="D1722">
            <v>61</v>
          </cell>
          <cell r="E1722" t="str">
            <v xml:space="preserve">    </v>
          </cell>
          <cell r="F1722" t="str">
            <v xml:space="preserve">   </v>
          </cell>
          <cell r="G1722">
            <v>4919061</v>
          </cell>
          <cell r="H1722">
            <v>3780008.68</v>
          </cell>
          <cell r="I1722">
            <v>0</v>
          </cell>
          <cell r="J1722">
            <v>3780008.68</v>
          </cell>
          <cell r="K1722">
            <v>0</v>
          </cell>
          <cell r="L1722">
            <v>0</v>
          </cell>
        </row>
        <row r="1723">
          <cell r="A1723">
            <v>5</v>
          </cell>
          <cell r="B1723">
            <v>9</v>
          </cell>
          <cell r="C1723">
            <v>190</v>
          </cell>
          <cell r="D1723">
            <v>61</v>
          </cell>
          <cell r="E1723" t="str">
            <v xml:space="preserve">    </v>
          </cell>
          <cell r="F1723" t="str">
            <v xml:space="preserve">   </v>
          </cell>
          <cell r="G1723">
            <v>5919061</v>
          </cell>
          <cell r="H1723">
            <v>3937923</v>
          </cell>
          <cell r="I1723">
            <v>0</v>
          </cell>
          <cell r="J1723">
            <v>3937923</v>
          </cell>
          <cell r="K1723">
            <v>0</v>
          </cell>
          <cell r="L1723">
            <v>0</v>
          </cell>
        </row>
        <row r="1724">
          <cell r="A1724">
            <v>3</v>
          </cell>
          <cell r="B1724">
            <v>9</v>
          </cell>
          <cell r="C1724">
            <v>190</v>
          </cell>
          <cell r="D1724">
            <v>63</v>
          </cell>
          <cell r="E1724" t="str">
            <v xml:space="preserve">    </v>
          </cell>
          <cell r="F1724" t="str">
            <v xml:space="preserve">   </v>
          </cell>
          <cell r="G1724">
            <v>3919063</v>
          </cell>
          <cell r="H1724">
            <v>1915970</v>
          </cell>
          <cell r="I1724">
            <v>0</v>
          </cell>
          <cell r="J1724">
            <v>0</v>
          </cell>
          <cell r="K1724">
            <v>1915970</v>
          </cell>
          <cell r="L1724">
            <v>0</v>
          </cell>
        </row>
        <row r="1725">
          <cell r="A1725">
            <v>4</v>
          </cell>
          <cell r="B1725">
            <v>9</v>
          </cell>
          <cell r="C1725">
            <v>190</v>
          </cell>
          <cell r="D1725">
            <v>63</v>
          </cell>
          <cell r="E1725" t="str">
            <v xml:space="preserve">    </v>
          </cell>
          <cell r="F1725" t="str">
            <v xml:space="preserve">   </v>
          </cell>
          <cell r="G1725">
            <v>4919063</v>
          </cell>
          <cell r="H1725">
            <v>1716968.96</v>
          </cell>
          <cell r="I1725">
            <v>0</v>
          </cell>
          <cell r="J1725">
            <v>0</v>
          </cell>
          <cell r="K1725">
            <v>1716968.96</v>
          </cell>
          <cell r="L1725">
            <v>0</v>
          </cell>
        </row>
        <row r="1726">
          <cell r="A1726">
            <v>5</v>
          </cell>
          <cell r="B1726">
            <v>9</v>
          </cell>
          <cell r="C1726">
            <v>190</v>
          </cell>
          <cell r="D1726">
            <v>63</v>
          </cell>
          <cell r="E1726" t="str">
            <v xml:space="preserve">    </v>
          </cell>
          <cell r="F1726" t="str">
            <v xml:space="preserve">   </v>
          </cell>
          <cell r="G1726">
            <v>5919063</v>
          </cell>
          <cell r="H1726">
            <v>1908886</v>
          </cell>
          <cell r="I1726">
            <v>0</v>
          </cell>
          <cell r="J1726">
            <v>0</v>
          </cell>
          <cell r="K1726">
            <v>1908886</v>
          </cell>
          <cell r="L1726">
            <v>0</v>
          </cell>
        </row>
        <row r="1727">
          <cell r="A1727">
            <v>3</v>
          </cell>
          <cell r="B1727">
            <v>9</v>
          </cell>
          <cell r="C1727">
            <v>190</v>
          </cell>
          <cell r="D1727">
            <v>64</v>
          </cell>
          <cell r="E1727" t="str">
            <v xml:space="preserve">    </v>
          </cell>
          <cell r="F1727" t="str">
            <v xml:space="preserve">   </v>
          </cell>
          <cell r="G1727">
            <v>3919064</v>
          </cell>
          <cell r="H1727">
            <v>730305</v>
          </cell>
          <cell r="I1727">
            <v>0</v>
          </cell>
          <cell r="J1727">
            <v>730305</v>
          </cell>
          <cell r="K1727">
            <v>0</v>
          </cell>
          <cell r="L1727">
            <v>0</v>
          </cell>
        </row>
        <row r="1728">
          <cell r="A1728">
            <v>4</v>
          </cell>
          <cell r="B1728">
            <v>9</v>
          </cell>
          <cell r="C1728">
            <v>190</v>
          </cell>
          <cell r="D1728">
            <v>64</v>
          </cell>
          <cell r="E1728" t="str">
            <v xml:space="preserve">    </v>
          </cell>
          <cell r="F1728" t="str">
            <v xml:space="preserve">   </v>
          </cell>
          <cell r="G1728">
            <v>4919064</v>
          </cell>
          <cell r="H1728">
            <v>666381.66</v>
          </cell>
          <cell r="I1728">
            <v>0</v>
          </cell>
          <cell r="J1728">
            <v>666381.66</v>
          </cell>
          <cell r="K1728">
            <v>0</v>
          </cell>
          <cell r="L1728">
            <v>0</v>
          </cell>
        </row>
        <row r="1729">
          <cell r="A1729">
            <v>5</v>
          </cell>
          <cell r="B1729">
            <v>9</v>
          </cell>
          <cell r="C1729">
            <v>190</v>
          </cell>
          <cell r="D1729">
            <v>64</v>
          </cell>
          <cell r="E1729" t="str">
            <v xml:space="preserve">    </v>
          </cell>
          <cell r="F1729" t="str">
            <v xml:space="preserve">   </v>
          </cell>
          <cell r="G1729">
            <v>5919064</v>
          </cell>
          <cell r="H1729">
            <v>729958.5</v>
          </cell>
          <cell r="I1729">
            <v>0</v>
          </cell>
          <cell r="J1729">
            <v>729958.5</v>
          </cell>
          <cell r="K1729">
            <v>0</v>
          </cell>
          <cell r="L1729">
            <v>0</v>
          </cell>
        </row>
        <row r="1730">
          <cell r="A1730">
            <v>3</v>
          </cell>
          <cell r="B1730">
            <v>9</v>
          </cell>
          <cell r="C1730">
            <v>190</v>
          </cell>
          <cell r="D1730">
            <v>65</v>
          </cell>
          <cell r="E1730" t="str">
            <v xml:space="preserve">    </v>
          </cell>
          <cell r="F1730" t="str">
            <v xml:space="preserve">   </v>
          </cell>
          <cell r="G1730">
            <v>3919065</v>
          </cell>
          <cell r="H1730">
            <v>273159</v>
          </cell>
          <cell r="I1730">
            <v>0</v>
          </cell>
          <cell r="J1730">
            <v>0</v>
          </cell>
          <cell r="K1730">
            <v>273159</v>
          </cell>
          <cell r="L1730">
            <v>0</v>
          </cell>
        </row>
        <row r="1731">
          <cell r="A1731">
            <v>4</v>
          </cell>
          <cell r="B1731">
            <v>9</v>
          </cell>
          <cell r="C1731">
            <v>190</v>
          </cell>
          <cell r="D1731">
            <v>65</v>
          </cell>
          <cell r="E1731" t="str">
            <v xml:space="preserve">    </v>
          </cell>
          <cell r="F1731" t="str">
            <v xml:space="preserve">   </v>
          </cell>
          <cell r="G1731">
            <v>4919065</v>
          </cell>
          <cell r="H1731">
            <v>208340.12</v>
          </cell>
          <cell r="I1731">
            <v>0</v>
          </cell>
          <cell r="J1731">
            <v>0</v>
          </cell>
          <cell r="K1731">
            <v>208340.12</v>
          </cell>
          <cell r="L1731">
            <v>0</v>
          </cell>
        </row>
        <row r="1732">
          <cell r="A1732">
            <v>5</v>
          </cell>
          <cell r="B1732">
            <v>9</v>
          </cell>
          <cell r="C1732">
            <v>190</v>
          </cell>
          <cell r="D1732">
            <v>65</v>
          </cell>
          <cell r="E1732" t="str">
            <v xml:space="preserve">    </v>
          </cell>
          <cell r="F1732" t="str">
            <v xml:space="preserve">   </v>
          </cell>
          <cell r="G1732">
            <v>5919065</v>
          </cell>
          <cell r="H1732">
            <v>265183</v>
          </cell>
          <cell r="I1732">
            <v>0</v>
          </cell>
          <cell r="J1732">
            <v>0</v>
          </cell>
          <cell r="K1732">
            <v>265183</v>
          </cell>
          <cell r="L1732">
            <v>0</v>
          </cell>
        </row>
        <row r="1733">
          <cell r="A1733">
            <v>3</v>
          </cell>
          <cell r="B1733">
            <v>9</v>
          </cell>
          <cell r="C1733">
            <v>190</v>
          </cell>
          <cell r="D1733">
            <v>68</v>
          </cell>
          <cell r="E1733" t="str">
            <v xml:space="preserve">    </v>
          </cell>
          <cell r="F1733" t="str">
            <v xml:space="preserve">   </v>
          </cell>
          <cell r="G1733">
            <v>3919068</v>
          </cell>
          <cell r="H1733">
            <v>237622.49</v>
          </cell>
          <cell r="I1733">
            <v>0</v>
          </cell>
          <cell r="J1733">
            <v>237622.49</v>
          </cell>
          <cell r="K1733">
            <v>0</v>
          </cell>
          <cell r="L1733">
            <v>0</v>
          </cell>
        </row>
        <row r="1734">
          <cell r="A1734">
            <v>4</v>
          </cell>
          <cell r="B1734">
            <v>9</v>
          </cell>
          <cell r="C1734">
            <v>190</v>
          </cell>
          <cell r="D1734">
            <v>68</v>
          </cell>
          <cell r="E1734" t="str">
            <v xml:space="preserve">    </v>
          </cell>
          <cell r="F1734" t="str">
            <v xml:space="preserve">   </v>
          </cell>
          <cell r="G1734">
            <v>4919068</v>
          </cell>
          <cell r="H1734">
            <v>226392.1</v>
          </cell>
          <cell r="I1734">
            <v>0</v>
          </cell>
          <cell r="J1734">
            <v>226392.1</v>
          </cell>
          <cell r="K1734">
            <v>0</v>
          </cell>
          <cell r="L1734">
            <v>0</v>
          </cell>
        </row>
        <row r="1735">
          <cell r="A1735">
            <v>5</v>
          </cell>
          <cell r="B1735">
            <v>9</v>
          </cell>
          <cell r="C1735">
            <v>190</v>
          </cell>
          <cell r="D1735">
            <v>68</v>
          </cell>
          <cell r="E1735" t="str">
            <v xml:space="preserve">    </v>
          </cell>
          <cell r="F1735" t="str">
            <v xml:space="preserve">   </v>
          </cell>
          <cell r="G1735">
            <v>5919068</v>
          </cell>
          <cell r="H1735">
            <v>236668.98</v>
          </cell>
          <cell r="I1735">
            <v>0</v>
          </cell>
          <cell r="J1735">
            <v>236668.98</v>
          </cell>
          <cell r="K1735">
            <v>0</v>
          </cell>
          <cell r="L1735">
            <v>0</v>
          </cell>
        </row>
        <row r="1736">
          <cell r="A1736">
            <v>3</v>
          </cell>
          <cell r="B1736">
            <v>9</v>
          </cell>
          <cell r="C1736">
            <v>190</v>
          </cell>
          <cell r="D1736">
            <v>78</v>
          </cell>
          <cell r="E1736" t="str">
            <v xml:space="preserve">    </v>
          </cell>
          <cell r="F1736" t="str">
            <v xml:space="preserve">   </v>
          </cell>
          <cell r="G1736">
            <v>3919078</v>
          </cell>
          <cell r="H1736">
            <v>64079</v>
          </cell>
          <cell r="I1736">
            <v>0</v>
          </cell>
          <cell r="J1736">
            <v>0</v>
          </cell>
          <cell r="K1736">
            <v>64079</v>
          </cell>
          <cell r="L1736">
            <v>0</v>
          </cell>
        </row>
        <row r="1737">
          <cell r="A1737">
            <v>4</v>
          </cell>
          <cell r="B1737">
            <v>9</v>
          </cell>
          <cell r="C1737">
            <v>190</v>
          </cell>
          <cell r="D1737">
            <v>78</v>
          </cell>
          <cell r="E1737" t="str">
            <v xml:space="preserve">    </v>
          </cell>
          <cell r="F1737" t="str">
            <v xml:space="preserve">   </v>
          </cell>
          <cell r="G1737">
            <v>4919078</v>
          </cell>
          <cell r="H1737">
            <v>61355.58</v>
          </cell>
          <cell r="I1737">
            <v>0</v>
          </cell>
          <cell r="J1737">
            <v>0</v>
          </cell>
          <cell r="K1737">
            <v>61355.58</v>
          </cell>
          <cell r="L1737">
            <v>0</v>
          </cell>
        </row>
        <row r="1738">
          <cell r="A1738">
            <v>5</v>
          </cell>
          <cell r="B1738">
            <v>9</v>
          </cell>
          <cell r="C1738">
            <v>190</v>
          </cell>
          <cell r="D1738">
            <v>78</v>
          </cell>
          <cell r="E1738" t="str">
            <v xml:space="preserve">    </v>
          </cell>
          <cell r="F1738" t="str">
            <v xml:space="preserve">   </v>
          </cell>
          <cell r="G1738">
            <v>5919078</v>
          </cell>
          <cell r="H1738">
            <v>63095</v>
          </cell>
          <cell r="I1738">
            <v>0</v>
          </cell>
          <cell r="J1738">
            <v>0</v>
          </cell>
          <cell r="K1738">
            <v>63095</v>
          </cell>
          <cell r="L1738">
            <v>0</v>
          </cell>
        </row>
        <row r="1739">
          <cell r="A1739">
            <v>3</v>
          </cell>
          <cell r="B1739">
            <v>9</v>
          </cell>
          <cell r="C1739">
            <v>190</v>
          </cell>
          <cell r="D1739">
            <v>85</v>
          </cell>
          <cell r="E1739" t="str">
            <v xml:space="preserve">    </v>
          </cell>
          <cell r="F1739" t="str">
            <v xml:space="preserve">   </v>
          </cell>
          <cell r="G1739">
            <v>3919085</v>
          </cell>
          <cell r="H1739">
            <v>892219.65</v>
          </cell>
          <cell r="I1739">
            <v>892219.65</v>
          </cell>
          <cell r="J1739">
            <v>0</v>
          </cell>
          <cell r="K1739">
            <v>0</v>
          </cell>
          <cell r="L1739">
            <v>0</v>
          </cell>
        </row>
        <row r="1740">
          <cell r="A1740">
            <v>4</v>
          </cell>
          <cell r="B1740">
            <v>9</v>
          </cell>
          <cell r="C1740">
            <v>190</v>
          </cell>
          <cell r="D1740">
            <v>85</v>
          </cell>
          <cell r="E1740" t="str">
            <v xml:space="preserve">    </v>
          </cell>
          <cell r="F1740" t="str">
            <v xml:space="preserve">   </v>
          </cell>
          <cell r="G1740">
            <v>4919085</v>
          </cell>
          <cell r="H1740">
            <v>925550.25</v>
          </cell>
          <cell r="I1740">
            <v>925550.25</v>
          </cell>
          <cell r="J1740">
            <v>0</v>
          </cell>
          <cell r="K1740">
            <v>0</v>
          </cell>
          <cell r="L1740">
            <v>0</v>
          </cell>
        </row>
        <row r="1741">
          <cell r="A1741">
            <v>5</v>
          </cell>
          <cell r="B1741">
            <v>9</v>
          </cell>
          <cell r="C1741">
            <v>190</v>
          </cell>
          <cell r="D1741">
            <v>85</v>
          </cell>
          <cell r="E1741" t="str">
            <v xml:space="preserve">    </v>
          </cell>
          <cell r="F1741" t="str">
            <v xml:space="preserve">   </v>
          </cell>
          <cell r="G1741">
            <v>5919085</v>
          </cell>
          <cell r="H1741">
            <v>895079.14</v>
          </cell>
          <cell r="I1741">
            <v>895079.14</v>
          </cell>
          <cell r="J1741">
            <v>0</v>
          </cell>
          <cell r="K1741">
            <v>0</v>
          </cell>
          <cell r="L1741">
            <v>0</v>
          </cell>
        </row>
        <row r="1742">
          <cell r="A1742">
            <v>3</v>
          </cell>
          <cell r="B1742">
            <v>9</v>
          </cell>
          <cell r="C1742">
            <v>190</v>
          </cell>
          <cell r="D1742">
            <v>86</v>
          </cell>
          <cell r="E1742" t="str">
            <v xml:space="preserve">    </v>
          </cell>
          <cell r="F1742" t="str">
            <v xml:space="preserve">   </v>
          </cell>
          <cell r="G1742">
            <v>3919086</v>
          </cell>
          <cell r="H1742">
            <v>297404.55</v>
          </cell>
          <cell r="I1742">
            <v>297404.55</v>
          </cell>
          <cell r="J1742">
            <v>0</v>
          </cell>
          <cell r="K1742">
            <v>0</v>
          </cell>
          <cell r="L1742">
            <v>0</v>
          </cell>
        </row>
        <row r="1743">
          <cell r="A1743">
            <v>4</v>
          </cell>
          <cell r="B1743">
            <v>9</v>
          </cell>
          <cell r="C1743">
            <v>190</v>
          </cell>
          <cell r="D1743">
            <v>86</v>
          </cell>
          <cell r="E1743" t="str">
            <v xml:space="preserve">    </v>
          </cell>
          <cell r="F1743" t="str">
            <v xml:space="preserve">   </v>
          </cell>
          <cell r="G1743">
            <v>4919086</v>
          </cell>
          <cell r="H1743">
            <v>308516.84999999998</v>
          </cell>
          <cell r="I1743">
            <v>308516.84999999998</v>
          </cell>
          <cell r="J1743">
            <v>0</v>
          </cell>
          <cell r="K1743">
            <v>0</v>
          </cell>
          <cell r="L1743">
            <v>0</v>
          </cell>
        </row>
        <row r="1744">
          <cell r="A1744">
            <v>5</v>
          </cell>
          <cell r="B1744">
            <v>9</v>
          </cell>
          <cell r="C1744">
            <v>190</v>
          </cell>
          <cell r="D1744">
            <v>86</v>
          </cell>
          <cell r="E1744" t="str">
            <v xml:space="preserve">    </v>
          </cell>
          <cell r="F1744" t="str">
            <v xml:space="preserve">   </v>
          </cell>
          <cell r="G1744">
            <v>5919086</v>
          </cell>
          <cell r="H1744">
            <v>298358.03999999998</v>
          </cell>
          <cell r="I1744">
            <v>298358.03999999998</v>
          </cell>
          <cell r="J1744">
            <v>0</v>
          </cell>
          <cell r="K1744">
            <v>0</v>
          </cell>
          <cell r="L1744">
            <v>0</v>
          </cell>
        </row>
        <row r="1745">
          <cell r="A1745">
            <v>3</v>
          </cell>
          <cell r="B1745">
            <v>9</v>
          </cell>
          <cell r="C1745">
            <v>190</v>
          </cell>
          <cell r="D1745">
            <v>88</v>
          </cell>
          <cell r="E1745" t="str">
            <v xml:space="preserve">    </v>
          </cell>
          <cell r="F1745" t="str">
            <v xml:space="preserve">   </v>
          </cell>
          <cell r="G1745">
            <v>3919088</v>
          </cell>
          <cell r="H1745">
            <v>976511.3</v>
          </cell>
          <cell r="I1745">
            <v>0</v>
          </cell>
          <cell r="J1745">
            <v>976511.3</v>
          </cell>
          <cell r="K1745">
            <v>0</v>
          </cell>
          <cell r="L1745">
            <v>0</v>
          </cell>
        </row>
        <row r="1746">
          <cell r="A1746">
            <v>4</v>
          </cell>
          <cell r="B1746">
            <v>9</v>
          </cell>
          <cell r="C1746">
            <v>190</v>
          </cell>
          <cell r="D1746">
            <v>88</v>
          </cell>
          <cell r="E1746" t="str">
            <v xml:space="preserve">    </v>
          </cell>
          <cell r="F1746" t="str">
            <v xml:space="preserve">   </v>
          </cell>
          <cell r="G1746">
            <v>4919088</v>
          </cell>
          <cell r="H1746">
            <v>364181.02</v>
          </cell>
          <cell r="I1746">
            <v>0</v>
          </cell>
          <cell r="J1746">
            <v>364181.02</v>
          </cell>
          <cell r="K1746">
            <v>0</v>
          </cell>
          <cell r="L1746">
            <v>0</v>
          </cell>
        </row>
        <row r="1747">
          <cell r="A1747">
            <v>5</v>
          </cell>
          <cell r="B1747">
            <v>9</v>
          </cell>
          <cell r="C1747">
            <v>190</v>
          </cell>
          <cell r="D1747">
            <v>88</v>
          </cell>
          <cell r="E1747" t="str">
            <v xml:space="preserve">    </v>
          </cell>
          <cell r="F1747" t="str">
            <v xml:space="preserve">   </v>
          </cell>
          <cell r="G1747">
            <v>5919088</v>
          </cell>
          <cell r="H1747">
            <v>845593.8</v>
          </cell>
          <cell r="I1747">
            <v>0</v>
          </cell>
          <cell r="J1747">
            <v>845593.8</v>
          </cell>
          <cell r="K1747">
            <v>0</v>
          </cell>
          <cell r="L1747">
            <v>0</v>
          </cell>
        </row>
        <row r="1748">
          <cell r="A1748">
            <v>3</v>
          </cell>
          <cell r="B1748">
            <v>9</v>
          </cell>
          <cell r="C1748">
            <v>252</v>
          </cell>
          <cell r="D1748">
            <v>10</v>
          </cell>
          <cell r="E1748" t="str">
            <v xml:space="preserve">    </v>
          </cell>
          <cell r="F1748" t="str">
            <v xml:space="preserve">   </v>
          </cell>
          <cell r="G1748">
            <v>3925210</v>
          </cell>
          <cell r="H1748">
            <v>-32592.44</v>
          </cell>
          <cell r="I1748">
            <v>-32592.44</v>
          </cell>
          <cell r="J1748">
            <v>0</v>
          </cell>
          <cell r="K1748">
            <v>0</v>
          </cell>
          <cell r="L1748">
            <v>0</v>
          </cell>
        </row>
        <row r="1749">
          <cell r="A1749">
            <v>4</v>
          </cell>
          <cell r="B1749">
            <v>9</v>
          </cell>
          <cell r="C1749">
            <v>252</v>
          </cell>
          <cell r="D1749">
            <v>10</v>
          </cell>
          <cell r="E1749" t="str">
            <v xml:space="preserve">    </v>
          </cell>
          <cell r="F1749" t="str">
            <v xml:space="preserve">   </v>
          </cell>
          <cell r="G1749">
            <v>4925210</v>
          </cell>
          <cell r="H1749">
            <v>-27080.34</v>
          </cell>
          <cell r="I1749">
            <v>-27080.34</v>
          </cell>
          <cell r="J1749">
            <v>0</v>
          </cell>
          <cell r="K1749">
            <v>0</v>
          </cell>
          <cell r="L1749">
            <v>0</v>
          </cell>
        </row>
        <row r="1750">
          <cell r="A1750">
            <v>5</v>
          </cell>
          <cell r="B1750">
            <v>9</v>
          </cell>
          <cell r="C1750">
            <v>252</v>
          </cell>
          <cell r="D1750">
            <v>10</v>
          </cell>
          <cell r="E1750" t="str">
            <v xml:space="preserve">    </v>
          </cell>
          <cell r="F1750" t="str">
            <v xml:space="preserve">   </v>
          </cell>
          <cell r="G1750">
            <v>5925210</v>
          </cell>
          <cell r="H1750">
            <v>-32359.08</v>
          </cell>
          <cell r="I1750">
            <v>-32359.08</v>
          </cell>
          <cell r="J1750">
            <v>0</v>
          </cell>
          <cell r="K1750">
            <v>0</v>
          </cell>
          <cell r="L1750">
            <v>0</v>
          </cell>
        </row>
        <row r="1751">
          <cell r="A1751">
            <v>3</v>
          </cell>
          <cell r="B1751">
            <v>9</v>
          </cell>
          <cell r="C1751">
            <v>252</v>
          </cell>
          <cell r="D1751">
            <v>20</v>
          </cell>
          <cell r="E1751" t="str">
            <v xml:space="preserve">    </v>
          </cell>
          <cell r="F1751" t="str">
            <v xml:space="preserve">   </v>
          </cell>
          <cell r="G1751">
            <v>3925220</v>
          </cell>
          <cell r="H1751">
            <v>-113.7</v>
          </cell>
          <cell r="I1751">
            <v>-3932.2</v>
          </cell>
          <cell r="J1751">
            <v>-2536</v>
          </cell>
          <cell r="K1751">
            <v>6354.5</v>
          </cell>
          <cell r="L1751">
            <v>0</v>
          </cell>
        </row>
        <row r="1752">
          <cell r="A1752">
            <v>4</v>
          </cell>
          <cell r="B1752">
            <v>9</v>
          </cell>
          <cell r="C1752">
            <v>252</v>
          </cell>
          <cell r="D1752">
            <v>20</v>
          </cell>
          <cell r="E1752" t="str">
            <v xml:space="preserve">    </v>
          </cell>
          <cell r="F1752" t="str">
            <v xml:space="preserve">   </v>
          </cell>
          <cell r="G1752">
            <v>4925220</v>
          </cell>
          <cell r="H1752">
            <v>-113.63</v>
          </cell>
          <cell r="I1752">
            <v>-3932.16</v>
          </cell>
          <cell r="J1752">
            <v>-2535.9499999999998</v>
          </cell>
          <cell r="K1752">
            <v>6354.48</v>
          </cell>
          <cell r="L1752">
            <v>0</v>
          </cell>
        </row>
        <row r="1753">
          <cell r="A1753">
            <v>5</v>
          </cell>
          <cell r="B1753">
            <v>9</v>
          </cell>
          <cell r="C1753">
            <v>252</v>
          </cell>
          <cell r="D1753">
            <v>20</v>
          </cell>
          <cell r="E1753" t="str">
            <v xml:space="preserve">    </v>
          </cell>
          <cell r="F1753" t="str">
            <v xml:space="preserve">   </v>
          </cell>
          <cell r="G1753">
            <v>5925220</v>
          </cell>
          <cell r="H1753">
            <v>-113.7</v>
          </cell>
          <cell r="I1753">
            <v>-3932.2</v>
          </cell>
          <cell r="J1753">
            <v>-2536</v>
          </cell>
          <cell r="K1753">
            <v>6354.5</v>
          </cell>
          <cell r="L1753">
            <v>0</v>
          </cell>
        </row>
        <row r="1754">
          <cell r="A1754">
            <v>3</v>
          </cell>
          <cell r="B1754">
            <v>9</v>
          </cell>
          <cell r="C1754">
            <v>252</v>
          </cell>
          <cell r="D1754">
            <v>30</v>
          </cell>
          <cell r="E1754" t="str">
            <v xml:space="preserve">    </v>
          </cell>
          <cell r="F1754" t="str">
            <v xml:space="preserve">   </v>
          </cell>
          <cell r="G1754">
            <v>3925230</v>
          </cell>
          <cell r="H1754">
            <v>-1793373.39</v>
          </cell>
          <cell r="I1754">
            <v>0</v>
          </cell>
          <cell r="J1754">
            <v>-1323899.3799999999</v>
          </cell>
          <cell r="K1754">
            <v>-469474.01</v>
          </cell>
          <cell r="L1754">
            <v>0</v>
          </cell>
        </row>
        <row r="1755">
          <cell r="A1755">
            <v>4</v>
          </cell>
          <cell r="B1755">
            <v>9</v>
          </cell>
          <cell r="C1755">
            <v>252</v>
          </cell>
          <cell r="D1755">
            <v>30</v>
          </cell>
          <cell r="E1755" t="str">
            <v xml:space="preserve">    </v>
          </cell>
          <cell r="F1755" t="str">
            <v xml:space="preserve">   </v>
          </cell>
          <cell r="G1755">
            <v>4925230</v>
          </cell>
          <cell r="H1755">
            <v>-1862111.66</v>
          </cell>
          <cell r="I1755">
            <v>0</v>
          </cell>
          <cell r="J1755">
            <v>-1343479.6</v>
          </cell>
          <cell r="K1755">
            <v>-518632.06</v>
          </cell>
          <cell r="L1755">
            <v>0</v>
          </cell>
        </row>
        <row r="1756">
          <cell r="A1756">
            <v>5</v>
          </cell>
          <cell r="B1756">
            <v>9</v>
          </cell>
          <cell r="C1756">
            <v>252</v>
          </cell>
          <cell r="D1756">
            <v>30</v>
          </cell>
          <cell r="E1756" t="str">
            <v xml:space="preserve">    </v>
          </cell>
          <cell r="F1756" t="str">
            <v xml:space="preserve">   </v>
          </cell>
          <cell r="G1756">
            <v>5925230</v>
          </cell>
          <cell r="H1756">
            <v>-1811240.88</v>
          </cell>
          <cell r="I1756">
            <v>0</v>
          </cell>
          <cell r="J1756">
            <v>-1324164.8799999999</v>
          </cell>
          <cell r="K1756">
            <v>-487076</v>
          </cell>
          <cell r="L1756">
            <v>0</v>
          </cell>
        </row>
        <row r="1757">
          <cell r="A1757">
            <v>3</v>
          </cell>
          <cell r="B1757">
            <v>9</v>
          </cell>
          <cell r="C1757">
            <v>252</v>
          </cell>
          <cell r="D1757">
            <v>40</v>
          </cell>
          <cell r="E1757" t="str">
            <v xml:space="preserve">    </v>
          </cell>
          <cell r="F1757" t="str">
            <v xml:space="preserve">   </v>
          </cell>
          <cell r="G1757">
            <v>3925240</v>
          </cell>
          <cell r="H1757">
            <v>-467683.48</v>
          </cell>
          <cell r="I1757">
            <v>0</v>
          </cell>
          <cell r="J1757">
            <v>-353592.02</v>
          </cell>
          <cell r="K1757">
            <v>-114091.46</v>
          </cell>
          <cell r="L1757">
            <v>0</v>
          </cell>
        </row>
        <row r="1758">
          <cell r="A1758">
            <v>4</v>
          </cell>
          <cell r="B1758">
            <v>9</v>
          </cell>
          <cell r="C1758">
            <v>252</v>
          </cell>
          <cell r="D1758">
            <v>40</v>
          </cell>
          <cell r="E1758" t="str">
            <v xml:space="preserve">    </v>
          </cell>
          <cell r="F1758" t="str">
            <v xml:space="preserve">   </v>
          </cell>
          <cell r="G1758">
            <v>4925240</v>
          </cell>
          <cell r="H1758">
            <v>-467683.31</v>
          </cell>
          <cell r="I1758">
            <v>0</v>
          </cell>
          <cell r="J1758">
            <v>-353591.87</v>
          </cell>
          <cell r="K1758">
            <v>-114091.44</v>
          </cell>
          <cell r="L1758">
            <v>0</v>
          </cell>
        </row>
        <row r="1759">
          <cell r="A1759">
            <v>5</v>
          </cell>
          <cell r="B1759">
            <v>9</v>
          </cell>
          <cell r="C1759">
            <v>252</v>
          </cell>
          <cell r="D1759">
            <v>40</v>
          </cell>
          <cell r="E1759" t="str">
            <v xml:space="preserve">    </v>
          </cell>
          <cell r="F1759" t="str">
            <v xml:space="preserve">   </v>
          </cell>
          <cell r="G1759">
            <v>5925240</v>
          </cell>
          <cell r="H1759">
            <v>-467683.48</v>
          </cell>
          <cell r="I1759">
            <v>0</v>
          </cell>
          <cell r="J1759">
            <v>-353592.02</v>
          </cell>
          <cell r="K1759">
            <v>-114091.46</v>
          </cell>
          <cell r="L1759">
            <v>0</v>
          </cell>
        </row>
        <row r="1760">
          <cell r="A1760">
            <v>3</v>
          </cell>
          <cell r="B1760">
            <v>9</v>
          </cell>
          <cell r="C1760">
            <v>253</v>
          </cell>
          <cell r="D1760">
            <v>38</v>
          </cell>
          <cell r="E1760" t="str">
            <v xml:space="preserve">    </v>
          </cell>
          <cell r="F1760" t="str">
            <v xml:space="preserve">   </v>
          </cell>
          <cell r="G1760">
            <v>3925338</v>
          </cell>
          <cell r="H1760">
            <v>-118049</v>
          </cell>
          <cell r="I1760">
            <v>0</v>
          </cell>
          <cell r="J1760">
            <v>0</v>
          </cell>
          <cell r="K1760">
            <v>-118049</v>
          </cell>
          <cell r="L1760">
            <v>0</v>
          </cell>
        </row>
        <row r="1761">
          <cell r="A1761">
            <v>4</v>
          </cell>
          <cell r="B1761">
            <v>9</v>
          </cell>
          <cell r="C1761">
            <v>253</v>
          </cell>
          <cell r="D1761">
            <v>38</v>
          </cell>
          <cell r="E1761" t="str">
            <v xml:space="preserve">    </v>
          </cell>
          <cell r="F1761" t="str">
            <v xml:space="preserve">   </v>
          </cell>
          <cell r="G1761">
            <v>4925338</v>
          </cell>
          <cell r="H1761">
            <v>-3631226.67</v>
          </cell>
          <cell r="I1761">
            <v>0</v>
          </cell>
          <cell r="J1761">
            <v>0</v>
          </cell>
          <cell r="K1761">
            <v>-3631226.67</v>
          </cell>
          <cell r="L1761">
            <v>0</v>
          </cell>
        </row>
        <row r="1762">
          <cell r="A1762">
            <v>5</v>
          </cell>
          <cell r="B1762">
            <v>9</v>
          </cell>
          <cell r="C1762">
            <v>253</v>
          </cell>
          <cell r="D1762">
            <v>38</v>
          </cell>
          <cell r="E1762" t="str">
            <v xml:space="preserve">    </v>
          </cell>
          <cell r="F1762" t="str">
            <v xml:space="preserve">   </v>
          </cell>
          <cell r="G1762">
            <v>5925338</v>
          </cell>
          <cell r="H1762">
            <v>-1894390.5</v>
          </cell>
          <cell r="I1762">
            <v>0</v>
          </cell>
          <cell r="J1762">
            <v>0</v>
          </cell>
          <cell r="K1762">
            <v>-1894390.5</v>
          </cell>
          <cell r="L1762">
            <v>0</v>
          </cell>
        </row>
        <row r="1763">
          <cell r="A1763">
            <v>3</v>
          </cell>
          <cell r="B1763">
            <v>9</v>
          </cell>
          <cell r="C1763">
            <v>253</v>
          </cell>
          <cell r="D1763">
            <v>85</v>
          </cell>
          <cell r="E1763" t="str">
            <v xml:space="preserve">    </v>
          </cell>
          <cell r="F1763" t="str">
            <v xml:space="preserve">   </v>
          </cell>
          <cell r="G1763">
            <v>3925385</v>
          </cell>
          <cell r="H1763">
            <v>-2549196</v>
          </cell>
          <cell r="I1763">
            <v>-2549196</v>
          </cell>
          <cell r="J1763">
            <v>0</v>
          </cell>
          <cell r="K1763">
            <v>0</v>
          </cell>
          <cell r="L1763">
            <v>0</v>
          </cell>
        </row>
        <row r="1764">
          <cell r="A1764">
            <v>4</v>
          </cell>
          <cell r="B1764">
            <v>9</v>
          </cell>
          <cell r="C1764">
            <v>253</v>
          </cell>
          <cell r="D1764">
            <v>85</v>
          </cell>
          <cell r="E1764" t="str">
            <v xml:space="preserve">    </v>
          </cell>
          <cell r="F1764" t="str">
            <v xml:space="preserve">   </v>
          </cell>
          <cell r="G1764">
            <v>4925385</v>
          </cell>
          <cell r="H1764">
            <v>-2647242</v>
          </cell>
          <cell r="I1764">
            <v>-2647242</v>
          </cell>
          <cell r="J1764">
            <v>0</v>
          </cell>
          <cell r="K1764">
            <v>0</v>
          </cell>
          <cell r="L1764">
            <v>0</v>
          </cell>
        </row>
        <row r="1765">
          <cell r="A1765">
            <v>5</v>
          </cell>
          <cell r="B1765">
            <v>9</v>
          </cell>
          <cell r="C1765">
            <v>253</v>
          </cell>
          <cell r="D1765">
            <v>85</v>
          </cell>
          <cell r="E1765" t="str">
            <v xml:space="preserve">    </v>
          </cell>
          <cell r="F1765" t="str">
            <v xml:space="preserve">   </v>
          </cell>
          <cell r="G1765">
            <v>5925385</v>
          </cell>
          <cell r="H1765">
            <v>-2557366.5</v>
          </cell>
          <cell r="I1765">
            <v>-2557366.5</v>
          </cell>
          <cell r="J1765">
            <v>0</v>
          </cell>
          <cell r="K1765">
            <v>0</v>
          </cell>
          <cell r="L1765">
            <v>0</v>
          </cell>
        </row>
        <row r="1766">
          <cell r="A1766">
            <v>3</v>
          </cell>
          <cell r="B1766">
            <v>9</v>
          </cell>
          <cell r="C1766">
            <v>253</v>
          </cell>
          <cell r="D1766">
            <v>86</v>
          </cell>
          <cell r="E1766" t="str">
            <v xml:space="preserve">    </v>
          </cell>
          <cell r="F1766" t="str">
            <v xml:space="preserve">   </v>
          </cell>
          <cell r="G1766">
            <v>3925386</v>
          </cell>
          <cell r="H1766">
            <v>-849732</v>
          </cell>
          <cell r="I1766">
            <v>-849732</v>
          </cell>
          <cell r="J1766">
            <v>0</v>
          </cell>
          <cell r="K1766">
            <v>0</v>
          </cell>
          <cell r="L1766">
            <v>0</v>
          </cell>
        </row>
        <row r="1767">
          <cell r="A1767">
            <v>4</v>
          </cell>
          <cell r="B1767">
            <v>9</v>
          </cell>
          <cell r="C1767">
            <v>253</v>
          </cell>
          <cell r="D1767">
            <v>86</v>
          </cell>
          <cell r="E1767" t="str">
            <v xml:space="preserve">    </v>
          </cell>
          <cell r="F1767" t="str">
            <v xml:space="preserve">   </v>
          </cell>
          <cell r="G1767">
            <v>4925386</v>
          </cell>
          <cell r="H1767">
            <v>-882413.96</v>
          </cell>
          <cell r="I1767">
            <v>-882413.96</v>
          </cell>
          <cell r="J1767">
            <v>0</v>
          </cell>
          <cell r="K1767">
            <v>0</v>
          </cell>
          <cell r="L1767">
            <v>0</v>
          </cell>
        </row>
        <row r="1768">
          <cell r="A1768">
            <v>5</v>
          </cell>
          <cell r="B1768">
            <v>9</v>
          </cell>
          <cell r="C1768">
            <v>253</v>
          </cell>
          <cell r="D1768">
            <v>86</v>
          </cell>
          <cell r="E1768" t="str">
            <v xml:space="preserve">    </v>
          </cell>
          <cell r="F1768" t="str">
            <v xml:space="preserve">   </v>
          </cell>
          <cell r="G1768">
            <v>5925386</v>
          </cell>
          <cell r="H1768">
            <v>-852455.5</v>
          </cell>
          <cell r="I1768">
            <v>-852455.5</v>
          </cell>
          <cell r="J1768">
            <v>0</v>
          </cell>
          <cell r="K1768">
            <v>0</v>
          </cell>
          <cell r="L1768">
            <v>0</v>
          </cell>
        </row>
        <row r="1769">
          <cell r="A1769">
            <v>3</v>
          </cell>
          <cell r="B1769">
            <v>9</v>
          </cell>
          <cell r="C1769">
            <v>254</v>
          </cell>
          <cell r="D1769">
            <v>17</v>
          </cell>
          <cell r="E1769" t="str">
            <v xml:space="preserve">    </v>
          </cell>
          <cell r="F1769" t="str">
            <v xml:space="preserve">   </v>
          </cell>
          <cell r="G1769">
            <v>3925417</v>
          </cell>
          <cell r="H1769">
            <v>-730489</v>
          </cell>
          <cell r="I1769">
            <v>-730489</v>
          </cell>
          <cell r="J1769">
            <v>0</v>
          </cell>
          <cell r="K1769">
            <v>0</v>
          </cell>
          <cell r="L1769">
            <v>0</v>
          </cell>
        </row>
        <row r="1770">
          <cell r="A1770">
            <v>4</v>
          </cell>
          <cell r="B1770">
            <v>9</v>
          </cell>
          <cell r="C1770">
            <v>254</v>
          </cell>
          <cell r="D1770">
            <v>17</v>
          </cell>
          <cell r="E1770" t="str">
            <v xml:space="preserve">    </v>
          </cell>
          <cell r="F1770" t="str">
            <v xml:space="preserve">   </v>
          </cell>
          <cell r="G1770">
            <v>4925417</v>
          </cell>
          <cell r="H1770">
            <v>-730488.96</v>
          </cell>
          <cell r="I1770">
            <v>-730488.96</v>
          </cell>
          <cell r="J1770">
            <v>0</v>
          </cell>
          <cell r="K1770">
            <v>0</v>
          </cell>
          <cell r="L1770">
            <v>0</v>
          </cell>
        </row>
        <row r="1771">
          <cell r="A1771">
            <v>5</v>
          </cell>
          <cell r="B1771">
            <v>9</v>
          </cell>
          <cell r="C1771">
            <v>254</v>
          </cell>
          <cell r="D1771">
            <v>17</v>
          </cell>
          <cell r="E1771" t="str">
            <v xml:space="preserve">    </v>
          </cell>
          <cell r="F1771" t="str">
            <v xml:space="preserve">   </v>
          </cell>
          <cell r="G1771">
            <v>5925417</v>
          </cell>
          <cell r="H1771">
            <v>-730489</v>
          </cell>
          <cell r="I1771">
            <v>-730489</v>
          </cell>
          <cell r="J1771">
            <v>0</v>
          </cell>
          <cell r="K1771">
            <v>0</v>
          </cell>
          <cell r="L1771">
            <v>0</v>
          </cell>
        </row>
        <row r="1772">
          <cell r="A1772">
            <v>3</v>
          </cell>
          <cell r="B1772">
            <v>9</v>
          </cell>
          <cell r="C1772">
            <v>254</v>
          </cell>
          <cell r="D1772">
            <v>18</v>
          </cell>
          <cell r="E1772" t="str">
            <v xml:space="preserve">    </v>
          </cell>
          <cell r="F1772" t="str">
            <v xml:space="preserve">   </v>
          </cell>
          <cell r="G1772">
            <v>3925418</v>
          </cell>
          <cell r="H1772">
            <v>-626272</v>
          </cell>
          <cell r="I1772">
            <v>-626272</v>
          </cell>
          <cell r="J1772">
            <v>0</v>
          </cell>
          <cell r="K1772">
            <v>0</v>
          </cell>
          <cell r="L1772">
            <v>0</v>
          </cell>
        </row>
        <row r="1773">
          <cell r="A1773">
            <v>4</v>
          </cell>
          <cell r="B1773">
            <v>9</v>
          </cell>
          <cell r="C1773">
            <v>254</v>
          </cell>
          <cell r="D1773">
            <v>18</v>
          </cell>
          <cell r="E1773" t="str">
            <v xml:space="preserve">    </v>
          </cell>
          <cell r="F1773" t="str">
            <v xml:space="preserve">   </v>
          </cell>
          <cell r="G1773">
            <v>4925418</v>
          </cell>
          <cell r="H1773">
            <v>-626271.94999999995</v>
          </cell>
          <cell r="I1773">
            <v>-626271.94999999995</v>
          </cell>
          <cell r="J1773">
            <v>0</v>
          </cell>
          <cell r="K1773">
            <v>0</v>
          </cell>
          <cell r="L1773">
            <v>0</v>
          </cell>
        </row>
        <row r="1774">
          <cell r="A1774">
            <v>5</v>
          </cell>
          <cell r="B1774">
            <v>9</v>
          </cell>
          <cell r="C1774">
            <v>254</v>
          </cell>
          <cell r="D1774">
            <v>18</v>
          </cell>
          <cell r="E1774" t="str">
            <v xml:space="preserve">    </v>
          </cell>
          <cell r="F1774" t="str">
            <v xml:space="preserve">   </v>
          </cell>
          <cell r="G1774">
            <v>5925418</v>
          </cell>
          <cell r="H1774">
            <v>-626272</v>
          </cell>
          <cell r="I1774">
            <v>-626272</v>
          </cell>
          <cell r="J1774">
            <v>0</v>
          </cell>
          <cell r="K1774">
            <v>0</v>
          </cell>
          <cell r="L1774">
            <v>0</v>
          </cell>
        </row>
        <row r="1775">
          <cell r="A1775">
            <v>3</v>
          </cell>
          <cell r="B1775">
            <v>9</v>
          </cell>
          <cell r="C1775">
            <v>254</v>
          </cell>
          <cell r="D1775">
            <v>19</v>
          </cell>
          <cell r="E1775" t="str">
            <v xml:space="preserve">    </v>
          </cell>
          <cell r="F1775" t="str">
            <v xml:space="preserve">   </v>
          </cell>
          <cell r="G1775">
            <v>3925419</v>
          </cell>
          <cell r="H1775">
            <v>-459674</v>
          </cell>
          <cell r="I1775">
            <v>-459674</v>
          </cell>
          <cell r="J1775">
            <v>0</v>
          </cell>
          <cell r="K1775">
            <v>0</v>
          </cell>
          <cell r="L1775">
            <v>0</v>
          </cell>
        </row>
        <row r="1776">
          <cell r="A1776">
            <v>4</v>
          </cell>
          <cell r="B1776">
            <v>9</v>
          </cell>
          <cell r="C1776">
            <v>254</v>
          </cell>
          <cell r="D1776">
            <v>19</v>
          </cell>
          <cell r="E1776" t="str">
            <v xml:space="preserve">    </v>
          </cell>
          <cell r="F1776" t="str">
            <v xml:space="preserve">   </v>
          </cell>
          <cell r="G1776">
            <v>4925419</v>
          </cell>
          <cell r="H1776">
            <v>-459673.92</v>
          </cell>
          <cell r="I1776">
            <v>-459673.92</v>
          </cell>
          <cell r="J1776">
            <v>0</v>
          </cell>
          <cell r="K1776">
            <v>0</v>
          </cell>
          <cell r="L1776">
            <v>0</v>
          </cell>
        </row>
        <row r="1777">
          <cell r="A1777">
            <v>5</v>
          </cell>
          <cell r="B1777">
            <v>9</v>
          </cell>
          <cell r="C1777">
            <v>254</v>
          </cell>
          <cell r="D1777">
            <v>19</v>
          </cell>
          <cell r="E1777" t="str">
            <v xml:space="preserve">    </v>
          </cell>
          <cell r="F1777" t="str">
            <v xml:space="preserve">   </v>
          </cell>
          <cell r="G1777">
            <v>5925419</v>
          </cell>
          <cell r="H1777">
            <v>-459674</v>
          </cell>
          <cell r="I1777">
            <v>-459674</v>
          </cell>
          <cell r="J1777">
            <v>0</v>
          </cell>
          <cell r="K1777">
            <v>0</v>
          </cell>
          <cell r="L1777">
            <v>0</v>
          </cell>
        </row>
        <row r="1778">
          <cell r="A1778">
            <v>3</v>
          </cell>
          <cell r="B1778">
            <v>9</v>
          </cell>
          <cell r="C1778">
            <v>282</v>
          </cell>
          <cell r="D1778">
            <v>10</v>
          </cell>
          <cell r="E1778" t="str">
            <v xml:space="preserve">    </v>
          </cell>
          <cell r="F1778" t="str">
            <v xml:space="preserve">   </v>
          </cell>
          <cell r="G1778">
            <v>3928210</v>
          </cell>
          <cell r="H1778">
            <v>-159276</v>
          </cell>
          <cell r="I1778">
            <v>0</v>
          </cell>
          <cell r="J1778">
            <v>50569.47</v>
          </cell>
          <cell r="K1778">
            <v>-209845.47</v>
          </cell>
          <cell r="L1778">
            <v>0</v>
          </cell>
        </row>
        <row r="1779">
          <cell r="A1779">
            <v>4</v>
          </cell>
          <cell r="B1779">
            <v>9</v>
          </cell>
          <cell r="C1779">
            <v>282</v>
          </cell>
          <cell r="D1779">
            <v>10</v>
          </cell>
          <cell r="E1779" t="str">
            <v xml:space="preserve">    </v>
          </cell>
          <cell r="F1779" t="str">
            <v xml:space="preserve">   </v>
          </cell>
          <cell r="G1779">
            <v>4928210</v>
          </cell>
          <cell r="H1779">
            <v>-238913.84</v>
          </cell>
          <cell r="I1779">
            <v>0</v>
          </cell>
          <cell r="J1779">
            <v>50569.440000000002</v>
          </cell>
          <cell r="K1779">
            <v>-289483.40000000002</v>
          </cell>
          <cell r="L1779">
            <v>0</v>
          </cell>
        </row>
        <row r="1780">
          <cell r="A1780">
            <v>5</v>
          </cell>
          <cell r="B1780">
            <v>9</v>
          </cell>
          <cell r="C1780">
            <v>282</v>
          </cell>
          <cell r="D1780">
            <v>10</v>
          </cell>
          <cell r="E1780" t="str">
            <v xml:space="preserve">    </v>
          </cell>
          <cell r="F1780" t="str">
            <v xml:space="preserve">   </v>
          </cell>
          <cell r="G1780">
            <v>5928210</v>
          </cell>
          <cell r="H1780">
            <v>-165912.49</v>
          </cell>
          <cell r="I1780">
            <v>0</v>
          </cell>
          <cell r="J1780">
            <v>50569.46</v>
          </cell>
          <cell r="K1780">
            <v>-216481.96</v>
          </cell>
          <cell r="L1780">
            <v>0</v>
          </cell>
        </row>
        <row r="1781">
          <cell r="A1781">
            <v>3</v>
          </cell>
          <cell r="B1781">
            <v>9</v>
          </cell>
          <cell r="C1781">
            <v>282</v>
          </cell>
          <cell r="D1781">
            <v>40</v>
          </cell>
          <cell r="E1781" t="str">
            <v xml:space="preserve">    </v>
          </cell>
          <cell r="F1781" t="str">
            <v xml:space="preserve">   </v>
          </cell>
          <cell r="G1781">
            <v>3928240</v>
          </cell>
          <cell r="H1781">
            <v>-1777462.46</v>
          </cell>
          <cell r="I1781">
            <v>-1777462.46</v>
          </cell>
          <cell r="J1781">
            <v>0</v>
          </cell>
          <cell r="K1781">
            <v>0</v>
          </cell>
          <cell r="L1781">
            <v>0</v>
          </cell>
        </row>
        <row r="1782">
          <cell r="A1782">
            <v>4</v>
          </cell>
          <cell r="B1782">
            <v>9</v>
          </cell>
          <cell r="C1782">
            <v>282</v>
          </cell>
          <cell r="D1782">
            <v>40</v>
          </cell>
          <cell r="E1782" t="str">
            <v xml:space="preserve">    </v>
          </cell>
          <cell r="F1782" t="str">
            <v xml:space="preserve">   </v>
          </cell>
          <cell r="G1782">
            <v>4928240</v>
          </cell>
          <cell r="H1782">
            <v>-1576526.56</v>
          </cell>
          <cell r="I1782">
            <v>-1576526.56</v>
          </cell>
          <cell r="J1782">
            <v>0</v>
          </cell>
          <cell r="K1782">
            <v>0</v>
          </cell>
          <cell r="L1782">
            <v>0</v>
          </cell>
        </row>
        <row r="1783">
          <cell r="A1783">
            <v>5</v>
          </cell>
          <cell r="B1783">
            <v>9</v>
          </cell>
          <cell r="C1783">
            <v>282</v>
          </cell>
          <cell r="D1783">
            <v>40</v>
          </cell>
          <cell r="E1783" t="str">
            <v xml:space="preserve">    </v>
          </cell>
          <cell r="F1783" t="str">
            <v xml:space="preserve">   </v>
          </cell>
          <cell r="G1783">
            <v>5928240</v>
          </cell>
          <cell r="H1783">
            <v>-1764117.46</v>
          </cell>
          <cell r="I1783">
            <v>-1764117.46</v>
          </cell>
          <cell r="J1783">
            <v>0</v>
          </cell>
          <cell r="K1783">
            <v>0</v>
          </cell>
          <cell r="L1783">
            <v>0</v>
          </cell>
        </row>
        <row r="1784">
          <cell r="A1784">
            <v>3</v>
          </cell>
          <cell r="B1784">
            <v>9</v>
          </cell>
          <cell r="C1784">
            <v>282</v>
          </cell>
          <cell r="D1784">
            <v>41</v>
          </cell>
          <cell r="E1784" t="str">
            <v xml:space="preserve">    </v>
          </cell>
          <cell r="F1784" t="str">
            <v xml:space="preserve">   </v>
          </cell>
          <cell r="G1784">
            <v>3928241</v>
          </cell>
          <cell r="H1784">
            <v>-430395</v>
          </cell>
          <cell r="I1784">
            <v>-430395</v>
          </cell>
          <cell r="J1784">
            <v>0</v>
          </cell>
          <cell r="K1784">
            <v>0</v>
          </cell>
          <cell r="L1784">
            <v>0</v>
          </cell>
        </row>
        <row r="1785">
          <cell r="A1785">
            <v>4</v>
          </cell>
          <cell r="B1785">
            <v>9</v>
          </cell>
          <cell r="C1785">
            <v>282</v>
          </cell>
          <cell r="D1785">
            <v>41</v>
          </cell>
          <cell r="E1785" t="str">
            <v xml:space="preserve">    </v>
          </cell>
          <cell r="F1785" t="str">
            <v xml:space="preserve">   </v>
          </cell>
          <cell r="G1785">
            <v>4928241</v>
          </cell>
          <cell r="H1785">
            <v>-376458.23999999999</v>
          </cell>
          <cell r="I1785">
            <v>-376458.23999999999</v>
          </cell>
          <cell r="J1785">
            <v>0</v>
          </cell>
          <cell r="K1785">
            <v>0</v>
          </cell>
          <cell r="L1785">
            <v>0</v>
          </cell>
        </row>
        <row r="1786">
          <cell r="A1786">
            <v>5</v>
          </cell>
          <cell r="B1786">
            <v>9</v>
          </cell>
          <cell r="C1786">
            <v>282</v>
          </cell>
          <cell r="D1786">
            <v>41</v>
          </cell>
          <cell r="E1786" t="str">
            <v xml:space="preserve">    </v>
          </cell>
          <cell r="F1786" t="str">
            <v xml:space="preserve">   </v>
          </cell>
          <cell r="G1786">
            <v>5928241</v>
          </cell>
          <cell r="H1786">
            <v>-426285</v>
          </cell>
          <cell r="I1786">
            <v>-426285</v>
          </cell>
          <cell r="J1786">
            <v>0</v>
          </cell>
          <cell r="K1786">
            <v>0</v>
          </cell>
          <cell r="L1786">
            <v>0</v>
          </cell>
        </row>
        <row r="1787">
          <cell r="A1787">
            <v>3</v>
          </cell>
          <cell r="B1787">
            <v>9</v>
          </cell>
          <cell r="C1787">
            <v>282</v>
          </cell>
          <cell r="D1787">
            <v>42</v>
          </cell>
          <cell r="E1787" t="str">
            <v xml:space="preserve">    </v>
          </cell>
          <cell r="F1787" t="str">
            <v xml:space="preserve">   </v>
          </cell>
          <cell r="G1787">
            <v>3928242</v>
          </cell>
          <cell r="H1787">
            <v>-189332</v>
          </cell>
          <cell r="I1787">
            <v>-189332</v>
          </cell>
          <cell r="J1787">
            <v>0</v>
          </cell>
          <cell r="K1787">
            <v>0</v>
          </cell>
          <cell r="L1787">
            <v>0</v>
          </cell>
        </row>
        <row r="1788">
          <cell r="A1788">
            <v>4</v>
          </cell>
          <cell r="B1788">
            <v>9</v>
          </cell>
          <cell r="C1788">
            <v>282</v>
          </cell>
          <cell r="D1788">
            <v>42</v>
          </cell>
          <cell r="E1788" t="str">
            <v xml:space="preserve">    </v>
          </cell>
          <cell r="F1788" t="str">
            <v xml:space="preserve">   </v>
          </cell>
          <cell r="G1788">
            <v>4928242</v>
          </cell>
          <cell r="H1788">
            <v>-174690.28</v>
          </cell>
          <cell r="I1788">
            <v>-174690.28</v>
          </cell>
          <cell r="J1788">
            <v>0</v>
          </cell>
          <cell r="K1788">
            <v>0</v>
          </cell>
          <cell r="L1788">
            <v>0</v>
          </cell>
        </row>
        <row r="1789">
          <cell r="A1789">
            <v>5</v>
          </cell>
          <cell r="B1789">
            <v>9</v>
          </cell>
          <cell r="C1789">
            <v>282</v>
          </cell>
          <cell r="D1789">
            <v>42</v>
          </cell>
          <cell r="E1789" t="str">
            <v xml:space="preserve">    </v>
          </cell>
          <cell r="F1789" t="str">
            <v xml:space="preserve">   </v>
          </cell>
          <cell r="G1789">
            <v>5928242</v>
          </cell>
          <cell r="H1789">
            <v>-190607</v>
          </cell>
          <cell r="I1789">
            <v>-190607</v>
          </cell>
          <cell r="J1789">
            <v>0</v>
          </cell>
          <cell r="K1789">
            <v>0</v>
          </cell>
          <cell r="L1789">
            <v>0</v>
          </cell>
        </row>
        <row r="1790">
          <cell r="A1790">
            <v>3</v>
          </cell>
          <cell r="B1790">
            <v>9</v>
          </cell>
          <cell r="C1790">
            <v>282</v>
          </cell>
          <cell r="D1790">
            <v>47</v>
          </cell>
          <cell r="E1790" t="str">
            <v xml:space="preserve">    </v>
          </cell>
          <cell r="F1790" t="str">
            <v xml:space="preserve">   </v>
          </cell>
          <cell r="G1790">
            <v>3928247</v>
          </cell>
          <cell r="H1790">
            <v>-448853</v>
          </cell>
          <cell r="I1790">
            <v>-448853</v>
          </cell>
          <cell r="J1790">
            <v>0</v>
          </cell>
          <cell r="K1790">
            <v>0</v>
          </cell>
          <cell r="L1790">
            <v>0</v>
          </cell>
        </row>
        <row r="1791">
          <cell r="A1791">
            <v>4</v>
          </cell>
          <cell r="B1791">
            <v>9</v>
          </cell>
          <cell r="C1791">
            <v>282</v>
          </cell>
          <cell r="D1791">
            <v>47</v>
          </cell>
          <cell r="E1791" t="str">
            <v xml:space="preserve">    </v>
          </cell>
          <cell r="F1791" t="str">
            <v xml:space="preserve">   </v>
          </cell>
          <cell r="G1791">
            <v>4928247</v>
          </cell>
          <cell r="H1791">
            <v>-339251.41</v>
          </cell>
          <cell r="I1791">
            <v>-339251.41</v>
          </cell>
          <cell r="J1791">
            <v>0</v>
          </cell>
          <cell r="K1791">
            <v>0</v>
          </cell>
          <cell r="L1791">
            <v>0</v>
          </cell>
        </row>
        <row r="1792">
          <cell r="A1792">
            <v>5</v>
          </cell>
          <cell r="B1792">
            <v>9</v>
          </cell>
          <cell r="C1792">
            <v>282</v>
          </cell>
          <cell r="D1792">
            <v>47</v>
          </cell>
          <cell r="E1792" t="str">
            <v xml:space="preserve">    </v>
          </cell>
          <cell r="F1792" t="str">
            <v xml:space="preserve">   </v>
          </cell>
          <cell r="G1792">
            <v>5928247</v>
          </cell>
          <cell r="H1792">
            <v>-425531</v>
          </cell>
          <cell r="I1792">
            <v>-425531</v>
          </cell>
          <cell r="J1792">
            <v>0</v>
          </cell>
          <cell r="K1792">
            <v>0</v>
          </cell>
          <cell r="L1792">
            <v>0</v>
          </cell>
        </row>
        <row r="1793">
          <cell r="A1793">
            <v>3</v>
          </cell>
          <cell r="B1793">
            <v>9</v>
          </cell>
          <cell r="C1793">
            <v>282</v>
          </cell>
          <cell r="D1793">
            <v>48</v>
          </cell>
          <cell r="E1793" t="str">
            <v xml:space="preserve">    </v>
          </cell>
          <cell r="F1793" t="str">
            <v xml:space="preserve">   </v>
          </cell>
          <cell r="G1793">
            <v>3928248</v>
          </cell>
          <cell r="H1793">
            <v>-577</v>
          </cell>
          <cell r="I1793">
            <v>-577</v>
          </cell>
          <cell r="J1793">
            <v>0</v>
          </cell>
          <cell r="K1793">
            <v>0</v>
          </cell>
          <cell r="L1793">
            <v>0</v>
          </cell>
        </row>
        <row r="1794">
          <cell r="A1794">
            <v>4</v>
          </cell>
          <cell r="B1794">
            <v>9</v>
          </cell>
          <cell r="C1794">
            <v>282</v>
          </cell>
          <cell r="D1794">
            <v>48</v>
          </cell>
          <cell r="E1794" t="str">
            <v xml:space="preserve">    </v>
          </cell>
          <cell r="F1794" t="str">
            <v xml:space="preserve">   </v>
          </cell>
          <cell r="G1794">
            <v>4928248</v>
          </cell>
          <cell r="H1794">
            <v>1230.71</v>
          </cell>
          <cell r="I1794">
            <v>1230.71</v>
          </cell>
          <cell r="J1794">
            <v>0</v>
          </cell>
          <cell r="K1794">
            <v>0</v>
          </cell>
          <cell r="L1794">
            <v>0</v>
          </cell>
        </row>
        <row r="1795">
          <cell r="A1795">
            <v>5</v>
          </cell>
          <cell r="B1795">
            <v>9</v>
          </cell>
          <cell r="C1795">
            <v>282</v>
          </cell>
          <cell r="D1795">
            <v>48</v>
          </cell>
          <cell r="E1795" t="str">
            <v xml:space="preserve">    </v>
          </cell>
          <cell r="F1795" t="str">
            <v xml:space="preserve">   </v>
          </cell>
          <cell r="G1795">
            <v>5928248</v>
          </cell>
          <cell r="H1795">
            <v>-88.5</v>
          </cell>
          <cell r="I1795">
            <v>-88.5</v>
          </cell>
          <cell r="J1795">
            <v>0</v>
          </cell>
          <cell r="K1795">
            <v>0</v>
          </cell>
          <cell r="L1795">
            <v>0</v>
          </cell>
        </row>
        <row r="1796">
          <cell r="A1796">
            <v>3</v>
          </cell>
          <cell r="B1796">
            <v>9</v>
          </cell>
          <cell r="C1796">
            <v>282</v>
          </cell>
          <cell r="D1796">
            <v>49</v>
          </cell>
          <cell r="E1796" t="str">
            <v xml:space="preserve">    </v>
          </cell>
          <cell r="F1796" t="str">
            <v xml:space="preserve">   </v>
          </cell>
          <cell r="G1796">
            <v>3928249</v>
          </cell>
          <cell r="H1796">
            <v>-68614</v>
          </cell>
          <cell r="I1796">
            <v>-68614</v>
          </cell>
          <cell r="J1796">
            <v>0</v>
          </cell>
          <cell r="K1796">
            <v>0</v>
          </cell>
          <cell r="L1796">
            <v>0</v>
          </cell>
        </row>
        <row r="1797">
          <cell r="A1797">
            <v>4</v>
          </cell>
          <cell r="B1797">
            <v>9</v>
          </cell>
          <cell r="C1797">
            <v>282</v>
          </cell>
          <cell r="D1797">
            <v>49</v>
          </cell>
          <cell r="E1797" t="str">
            <v xml:space="preserve">    </v>
          </cell>
          <cell r="F1797" t="str">
            <v xml:space="preserve">   </v>
          </cell>
          <cell r="G1797">
            <v>4928249</v>
          </cell>
          <cell r="H1797">
            <v>-27759.07</v>
          </cell>
          <cell r="I1797">
            <v>-27759.07</v>
          </cell>
          <cell r="J1797">
            <v>0</v>
          </cell>
          <cell r="K1797">
            <v>0</v>
          </cell>
          <cell r="L1797">
            <v>0</v>
          </cell>
        </row>
        <row r="1798">
          <cell r="A1798">
            <v>5</v>
          </cell>
          <cell r="B1798">
            <v>9</v>
          </cell>
          <cell r="C1798">
            <v>282</v>
          </cell>
          <cell r="D1798">
            <v>49</v>
          </cell>
          <cell r="E1798" t="str">
            <v xml:space="preserve">    </v>
          </cell>
          <cell r="F1798" t="str">
            <v xml:space="preserve">   </v>
          </cell>
          <cell r="G1798">
            <v>5928249</v>
          </cell>
          <cell r="H1798">
            <v>-58782</v>
          </cell>
          <cell r="I1798">
            <v>-58782</v>
          </cell>
          <cell r="J1798">
            <v>0</v>
          </cell>
          <cell r="K1798">
            <v>0</v>
          </cell>
          <cell r="L1798">
            <v>0</v>
          </cell>
        </row>
        <row r="1799">
          <cell r="A1799">
            <v>3</v>
          </cell>
          <cell r="B1799">
            <v>9</v>
          </cell>
          <cell r="C1799">
            <v>282</v>
          </cell>
          <cell r="D1799">
            <v>68</v>
          </cell>
          <cell r="E1799" t="str">
            <v xml:space="preserve">    </v>
          </cell>
          <cell r="F1799" t="str">
            <v xml:space="preserve">   </v>
          </cell>
          <cell r="G1799">
            <v>3928268</v>
          </cell>
          <cell r="H1799">
            <v>-2085826.71</v>
          </cell>
          <cell r="I1799">
            <v>0</v>
          </cell>
          <cell r="J1799">
            <v>-2085826.71</v>
          </cell>
          <cell r="K1799">
            <v>0</v>
          </cell>
          <cell r="L1799">
            <v>0</v>
          </cell>
        </row>
        <row r="1800">
          <cell r="A1800">
            <v>4</v>
          </cell>
          <cell r="B1800">
            <v>9</v>
          </cell>
          <cell r="C1800">
            <v>282</v>
          </cell>
          <cell r="D1800">
            <v>68</v>
          </cell>
          <cell r="E1800" t="str">
            <v xml:space="preserve">    </v>
          </cell>
          <cell r="F1800" t="str">
            <v xml:space="preserve">   </v>
          </cell>
          <cell r="G1800">
            <v>4928268</v>
          </cell>
          <cell r="H1800">
            <v>-2145352.67</v>
          </cell>
          <cell r="I1800">
            <v>0</v>
          </cell>
          <cell r="J1800">
            <v>-2145352.67</v>
          </cell>
          <cell r="K1800">
            <v>0</v>
          </cell>
          <cell r="L1800">
            <v>0</v>
          </cell>
        </row>
        <row r="1801">
          <cell r="A1801">
            <v>5</v>
          </cell>
          <cell r="B1801">
            <v>9</v>
          </cell>
          <cell r="C1801">
            <v>282</v>
          </cell>
          <cell r="D1801">
            <v>68</v>
          </cell>
          <cell r="E1801" t="str">
            <v xml:space="preserve">    </v>
          </cell>
          <cell r="F1801" t="str">
            <v xml:space="preserve">   </v>
          </cell>
          <cell r="G1801">
            <v>5928268</v>
          </cell>
          <cell r="H1801">
            <v>-2090787.2</v>
          </cell>
          <cell r="I1801">
            <v>0</v>
          </cell>
          <cell r="J1801">
            <v>-2090787.2</v>
          </cell>
          <cell r="K1801">
            <v>0</v>
          </cell>
          <cell r="L1801">
            <v>0</v>
          </cell>
        </row>
        <row r="1802">
          <cell r="A1802">
            <v>3</v>
          </cell>
          <cell r="B1802">
            <v>9</v>
          </cell>
          <cell r="C1802">
            <v>282</v>
          </cell>
          <cell r="D1802">
            <v>78</v>
          </cell>
          <cell r="E1802" t="str">
            <v xml:space="preserve">    </v>
          </cell>
          <cell r="F1802" t="str">
            <v xml:space="preserve">   </v>
          </cell>
          <cell r="G1802">
            <v>3928278</v>
          </cell>
          <cell r="H1802">
            <v>-381303</v>
          </cell>
          <cell r="I1802">
            <v>0</v>
          </cell>
          <cell r="J1802">
            <v>0</v>
          </cell>
          <cell r="K1802">
            <v>-381303</v>
          </cell>
          <cell r="L1802">
            <v>0</v>
          </cell>
        </row>
        <row r="1803">
          <cell r="A1803">
            <v>4</v>
          </cell>
          <cell r="B1803">
            <v>9</v>
          </cell>
          <cell r="C1803">
            <v>282</v>
          </cell>
          <cell r="D1803">
            <v>78</v>
          </cell>
          <cell r="E1803" t="str">
            <v xml:space="preserve">    </v>
          </cell>
          <cell r="F1803" t="str">
            <v xml:space="preserve">   </v>
          </cell>
          <cell r="G1803">
            <v>4928278</v>
          </cell>
          <cell r="H1803">
            <v>-393143.25</v>
          </cell>
          <cell r="I1803">
            <v>0</v>
          </cell>
          <cell r="J1803">
            <v>0</v>
          </cell>
          <cell r="K1803">
            <v>-393143.25</v>
          </cell>
          <cell r="L1803">
            <v>0</v>
          </cell>
        </row>
        <row r="1804">
          <cell r="A1804">
            <v>5</v>
          </cell>
          <cell r="B1804">
            <v>9</v>
          </cell>
          <cell r="C1804">
            <v>282</v>
          </cell>
          <cell r="D1804">
            <v>78</v>
          </cell>
          <cell r="E1804" t="str">
            <v xml:space="preserve">    </v>
          </cell>
          <cell r="F1804" t="str">
            <v xml:space="preserve">   </v>
          </cell>
          <cell r="G1804">
            <v>5928278</v>
          </cell>
          <cell r="H1804">
            <v>-382289</v>
          </cell>
          <cell r="I1804">
            <v>0</v>
          </cell>
          <cell r="J1804">
            <v>0</v>
          </cell>
          <cell r="K1804">
            <v>-382289</v>
          </cell>
          <cell r="L1804">
            <v>0</v>
          </cell>
        </row>
        <row r="1805">
          <cell r="A1805">
            <v>3</v>
          </cell>
          <cell r="B1805">
            <v>9</v>
          </cell>
          <cell r="C1805">
            <v>282</v>
          </cell>
          <cell r="D1805">
            <v>90</v>
          </cell>
          <cell r="E1805" t="str">
            <v xml:space="preserve">    </v>
          </cell>
          <cell r="F1805" t="str">
            <v xml:space="preserve">   </v>
          </cell>
          <cell r="G1805">
            <v>3928290</v>
          </cell>
          <cell r="H1805">
            <v>-148989930.13999999</v>
          </cell>
          <cell r="I1805">
            <v>-148989930.13999999</v>
          </cell>
          <cell r="J1805">
            <v>0</v>
          </cell>
          <cell r="K1805">
            <v>0</v>
          </cell>
          <cell r="L1805">
            <v>0</v>
          </cell>
        </row>
        <row r="1806">
          <cell r="A1806">
            <v>4</v>
          </cell>
          <cell r="B1806">
            <v>9</v>
          </cell>
          <cell r="C1806">
            <v>282</v>
          </cell>
          <cell r="D1806">
            <v>90</v>
          </cell>
          <cell r="E1806" t="str">
            <v xml:space="preserve">    </v>
          </cell>
          <cell r="F1806" t="str">
            <v xml:space="preserve">   </v>
          </cell>
          <cell r="G1806">
            <v>4928290</v>
          </cell>
          <cell r="H1806">
            <v>-146157324.69999999</v>
          </cell>
          <cell r="I1806">
            <v>-146157324.69999999</v>
          </cell>
          <cell r="J1806">
            <v>0</v>
          </cell>
          <cell r="K1806">
            <v>0</v>
          </cell>
          <cell r="L1806">
            <v>0</v>
          </cell>
        </row>
        <row r="1807">
          <cell r="A1807">
            <v>5</v>
          </cell>
          <cell r="B1807">
            <v>9</v>
          </cell>
          <cell r="C1807">
            <v>282</v>
          </cell>
          <cell r="D1807">
            <v>90</v>
          </cell>
          <cell r="E1807" t="str">
            <v xml:space="preserve">    </v>
          </cell>
          <cell r="F1807" t="str">
            <v xml:space="preserve">   </v>
          </cell>
          <cell r="G1807">
            <v>5928290</v>
          </cell>
          <cell r="H1807">
            <v>-148712028.65000001</v>
          </cell>
          <cell r="I1807">
            <v>-148712028.65000001</v>
          </cell>
          <cell r="J1807">
            <v>0</v>
          </cell>
          <cell r="K1807">
            <v>0</v>
          </cell>
          <cell r="L1807">
            <v>0</v>
          </cell>
        </row>
        <row r="1808">
          <cell r="A1808">
            <v>3</v>
          </cell>
          <cell r="B1808">
            <v>9</v>
          </cell>
          <cell r="C1808">
            <v>282</v>
          </cell>
          <cell r="D1808">
            <v>91</v>
          </cell>
          <cell r="E1808" t="str">
            <v xml:space="preserve">    </v>
          </cell>
          <cell r="F1808" t="str">
            <v xml:space="preserve">   </v>
          </cell>
          <cell r="G1808">
            <v>3928291</v>
          </cell>
          <cell r="H1808">
            <v>-14205602.529999999</v>
          </cell>
          <cell r="I1808">
            <v>-14205602.529999999</v>
          </cell>
          <cell r="J1808">
            <v>0</v>
          </cell>
          <cell r="K1808">
            <v>0</v>
          </cell>
          <cell r="L1808">
            <v>0</v>
          </cell>
        </row>
        <row r="1809">
          <cell r="A1809">
            <v>4</v>
          </cell>
          <cell r="B1809">
            <v>9</v>
          </cell>
          <cell r="C1809">
            <v>282</v>
          </cell>
          <cell r="D1809">
            <v>91</v>
          </cell>
          <cell r="E1809" t="str">
            <v xml:space="preserve">    </v>
          </cell>
          <cell r="F1809" t="str">
            <v xml:space="preserve">   </v>
          </cell>
          <cell r="G1809">
            <v>4928291</v>
          </cell>
          <cell r="H1809">
            <v>-13216097.970000001</v>
          </cell>
          <cell r="I1809">
            <v>-13216097.970000001</v>
          </cell>
          <cell r="J1809">
            <v>0</v>
          </cell>
          <cell r="K1809">
            <v>0</v>
          </cell>
          <cell r="L1809">
            <v>0</v>
          </cell>
        </row>
        <row r="1810">
          <cell r="A1810">
            <v>5</v>
          </cell>
          <cell r="B1810">
            <v>9</v>
          </cell>
          <cell r="C1810">
            <v>282</v>
          </cell>
          <cell r="D1810">
            <v>91</v>
          </cell>
          <cell r="E1810" t="str">
            <v xml:space="preserve">    </v>
          </cell>
          <cell r="F1810" t="str">
            <v xml:space="preserve">   </v>
          </cell>
          <cell r="G1810">
            <v>5928291</v>
          </cell>
          <cell r="H1810">
            <v>-14127449.02</v>
          </cell>
          <cell r="I1810">
            <v>-14127449.02</v>
          </cell>
          <cell r="J1810">
            <v>0</v>
          </cell>
          <cell r="K1810">
            <v>0</v>
          </cell>
          <cell r="L1810">
            <v>0</v>
          </cell>
        </row>
        <row r="1811">
          <cell r="A1811">
            <v>3</v>
          </cell>
          <cell r="B1811">
            <v>9</v>
          </cell>
          <cell r="C1811">
            <v>282</v>
          </cell>
          <cell r="D1811">
            <v>92</v>
          </cell>
          <cell r="E1811" t="str">
            <v xml:space="preserve">    </v>
          </cell>
          <cell r="F1811" t="str">
            <v xml:space="preserve">   </v>
          </cell>
          <cell r="G1811">
            <v>3928292</v>
          </cell>
          <cell r="H1811">
            <v>-5788992.2800000003</v>
          </cell>
          <cell r="I1811">
            <v>-5788992.2800000003</v>
          </cell>
          <cell r="J1811">
            <v>0</v>
          </cell>
          <cell r="K1811">
            <v>0</v>
          </cell>
          <cell r="L1811">
            <v>0</v>
          </cell>
        </row>
        <row r="1812">
          <cell r="A1812">
            <v>4</v>
          </cell>
          <cell r="B1812">
            <v>9</v>
          </cell>
          <cell r="C1812">
            <v>282</v>
          </cell>
          <cell r="D1812">
            <v>92</v>
          </cell>
          <cell r="E1812" t="str">
            <v xml:space="preserve">    </v>
          </cell>
          <cell r="F1812" t="str">
            <v xml:space="preserve">   </v>
          </cell>
          <cell r="G1812">
            <v>4928292</v>
          </cell>
          <cell r="H1812">
            <v>-5177698.07</v>
          </cell>
          <cell r="I1812">
            <v>-5177698.07</v>
          </cell>
          <cell r="J1812">
            <v>0</v>
          </cell>
          <cell r="K1812">
            <v>0</v>
          </cell>
          <cell r="L1812">
            <v>0</v>
          </cell>
        </row>
        <row r="1813">
          <cell r="A1813">
            <v>5</v>
          </cell>
          <cell r="B1813">
            <v>9</v>
          </cell>
          <cell r="C1813">
            <v>282</v>
          </cell>
          <cell r="D1813">
            <v>92</v>
          </cell>
          <cell r="E1813" t="str">
            <v xml:space="preserve">    </v>
          </cell>
          <cell r="F1813" t="str">
            <v xml:space="preserve">   </v>
          </cell>
          <cell r="G1813">
            <v>5928292</v>
          </cell>
          <cell r="H1813">
            <v>-5732697.2800000003</v>
          </cell>
          <cell r="I1813">
            <v>-5732697.2800000003</v>
          </cell>
          <cell r="J1813">
            <v>0</v>
          </cell>
          <cell r="K1813">
            <v>0</v>
          </cell>
          <cell r="L1813">
            <v>0</v>
          </cell>
        </row>
        <row r="1814">
          <cell r="A1814">
            <v>3</v>
          </cell>
          <cell r="B1814">
            <v>9</v>
          </cell>
          <cell r="C1814">
            <v>282</v>
          </cell>
          <cell r="D1814">
            <v>97</v>
          </cell>
          <cell r="E1814" t="str">
            <v xml:space="preserve">    </v>
          </cell>
          <cell r="F1814" t="str">
            <v xml:space="preserve">   </v>
          </cell>
          <cell r="G1814">
            <v>3928297</v>
          </cell>
          <cell r="H1814">
            <v>-7270936.8399999999</v>
          </cell>
          <cell r="I1814">
            <v>-7270936.8399999999</v>
          </cell>
          <cell r="J1814">
            <v>0</v>
          </cell>
          <cell r="K1814">
            <v>0</v>
          </cell>
          <cell r="L1814">
            <v>0</v>
          </cell>
        </row>
        <row r="1815">
          <cell r="A1815">
            <v>4</v>
          </cell>
          <cell r="B1815">
            <v>9</v>
          </cell>
          <cell r="C1815">
            <v>282</v>
          </cell>
          <cell r="D1815">
            <v>97</v>
          </cell>
          <cell r="E1815" t="str">
            <v xml:space="preserve">    </v>
          </cell>
          <cell r="F1815" t="str">
            <v xml:space="preserve">   </v>
          </cell>
          <cell r="G1815">
            <v>4928297</v>
          </cell>
          <cell r="H1815">
            <v>-6973976.2800000003</v>
          </cell>
          <cell r="I1815">
            <v>-6973976.2800000003</v>
          </cell>
          <cell r="J1815">
            <v>0</v>
          </cell>
          <cell r="K1815">
            <v>0</v>
          </cell>
          <cell r="L1815">
            <v>0</v>
          </cell>
        </row>
        <row r="1816">
          <cell r="A1816">
            <v>5</v>
          </cell>
          <cell r="B1816">
            <v>9</v>
          </cell>
          <cell r="C1816">
            <v>282</v>
          </cell>
          <cell r="D1816">
            <v>97</v>
          </cell>
          <cell r="E1816" t="str">
            <v xml:space="preserve">    </v>
          </cell>
          <cell r="F1816" t="str">
            <v xml:space="preserve">   </v>
          </cell>
          <cell r="G1816">
            <v>5928297</v>
          </cell>
          <cell r="H1816">
            <v>-7268040.8399999999</v>
          </cell>
          <cell r="I1816">
            <v>-7268040.8399999999</v>
          </cell>
          <cell r="J1816">
            <v>0</v>
          </cell>
          <cell r="K1816">
            <v>0</v>
          </cell>
          <cell r="L1816">
            <v>0</v>
          </cell>
        </row>
        <row r="1817">
          <cell r="A1817">
            <v>3</v>
          </cell>
          <cell r="B1817">
            <v>9</v>
          </cell>
          <cell r="C1817">
            <v>282</v>
          </cell>
          <cell r="D1817">
            <v>98</v>
          </cell>
          <cell r="E1817" t="str">
            <v xml:space="preserve">    </v>
          </cell>
          <cell r="F1817" t="str">
            <v xml:space="preserve">   </v>
          </cell>
          <cell r="G1817">
            <v>3928298</v>
          </cell>
          <cell r="H1817">
            <v>-18350.21</v>
          </cell>
          <cell r="I1817">
            <v>-18350.21</v>
          </cell>
          <cell r="J1817">
            <v>0</v>
          </cell>
          <cell r="K1817">
            <v>0</v>
          </cell>
          <cell r="L1817">
            <v>0</v>
          </cell>
        </row>
        <row r="1818">
          <cell r="A1818">
            <v>4</v>
          </cell>
          <cell r="B1818">
            <v>9</v>
          </cell>
          <cell r="C1818">
            <v>282</v>
          </cell>
          <cell r="D1818">
            <v>98</v>
          </cell>
          <cell r="E1818" t="str">
            <v xml:space="preserve">    </v>
          </cell>
          <cell r="F1818" t="str">
            <v xml:space="preserve">   </v>
          </cell>
          <cell r="G1818">
            <v>4928298</v>
          </cell>
          <cell r="H1818">
            <v>-7569.72</v>
          </cell>
          <cell r="I1818">
            <v>-7569.72</v>
          </cell>
          <cell r="J1818">
            <v>0</v>
          </cell>
          <cell r="K1818">
            <v>0</v>
          </cell>
          <cell r="L1818">
            <v>0</v>
          </cell>
        </row>
        <row r="1819">
          <cell r="A1819">
            <v>5</v>
          </cell>
          <cell r="B1819">
            <v>9</v>
          </cell>
          <cell r="C1819">
            <v>282</v>
          </cell>
          <cell r="D1819">
            <v>98</v>
          </cell>
          <cell r="E1819" t="str">
            <v xml:space="preserve">    </v>
          </cell>
          <cell r="F1819" t="str">
            <v xml:space="preserve">   </v>
          </cell>
          <cell r="G1819">
            <v>5928298</v>
          </cell>
          <cell r="H1819">
            <v>-15431.7</v>
          </cell>
          <cell r="I1819">
            <v>-15431.7</v>
          </cell>
          <cell r="J1819">
            <v>0</v>
          </cell>
          <cell r="K1819">
            <v>0</v>
          </cell>
          <cell r="L1819">
            <v>0</v>
          </cell>
        </row>
        <row r="1820">
          <cell r="A1820">
            <v>3</v>
          </cell>
          <cell r="B1820">
            <v>9</v>
          </cell>
          <cell r="C1820">
            <v>282</v>
          </cell>
          <cell r="D1820">
            <v>99</v>
          </cell>
          <cell r="E1820" t="str">
            <v xml:space="preserve">    </v>
          </cell>
          <cell r="F1820" t="str">
            <v xml:space="preserve">   </v>
          </cell>
          <cell r="G1820">
            <v>3928299</v>
          </cell>
          <cell r="H1820">
            <v>-1693011.39</v>
          </cell>
          <cell r="I1820">
            <v>-1693011.39</v>
          </cell>
          <cell r="J1820">
            <v>0</v>
          </cell>
          <cell r="K1820">
            <v>0</v>
          </cell>
          <cell r="L1820">
            <v>0</v>
          </cell>
        </row>
        <row r="1821">
          <cell r="A1821">
            <v>4</v>
          </cell>
          <cell r="B1821">
            <v>9</v>
          </cell>
          <cell r="C1821">
            <v>282</v>
          </cell>
          <cell r="D1821">
            <v>99</v>
          </cell>
          <cell r="E1821" t="str">
            <v xml:space="preserve">    </v>
          </cell>
          <cell r="F1821" t="str">
            <v xml:space="preserve">   </v>
          </cell>
          <cell r="G1821">
            <v>4928299</v>
          </cell>
          <cell r="H1821">
            <v>-1423131.97</v>
          </cell>
          <cell r="I1821">
            <v>-1423131.97</v>
          </cell>
          <cell r="J1821">
            <v>0</v>
          </cell>
          <cell r="K1821">
            <v>0</v>
          </cell>
          <cell r="L1821">
            <v>0</v>
          </cell>
        </row>
        <row r="1822">
          <cell r="A1822">
            <v>5</v>
          </cell>
          <cell r="B1822">
            <v>9</v>
          </cell>
          <cell r="C1822">
            <v>282</v>
          </cell>
          <cell r="D1822">
            <v>99</v>
          </cell>
          <cell r="E1822" t="str">
            <v xml:space="preserve">    </v>
          </cell>
          <cell r="F1822" t="str">
            <v xml:space="preserve">   </v>
          </cell>
          <cell r="G1822">
            <v>5928299</v>
          </cell>
          <cell r="H1822">
            <v>-1631503.38</v>
          </cell>
          <cell r="I1822">
            <v>-1631503.38</v>
          </cell>
          <cell r="J1822">
            <v>0</v>
          </cell>
          <cell r="K1822">
            <v>0</v>
          </cell>
          <cell r="L1822">
            <v>0</v>
          </cell>
        </row>
        <row r="1823">
          <cell r="A1823">
            <v>3</v>
          </cell>
          <cell r="B1823">
            <v>9</v>
          </cell>
          <cell r="C1823">
            <v>283</v>
          </cell>
          <cell r="D1823">
            <v>10</v>
          </cell>
          <cell r="E1823" t="str">
            <v xml:space="preserve">    </v>
          </cell>
          <cell r="F1823" t="str">
            <v xml:space="preserve">   </v>
          </cell>
          <cell r="G1823">
            <v>3928310</v>
          </cell>
          <cell r="H1823">
            <v>122500</v>
          </cell>
          <cell r="I1823">
            <v>122500</v>
          </cell>
          <cell r="J1823">
            <v>0</v>
          </cell>
          <cell r="K1823">
            <v>0</v>
          </cell>
          <cell r="L1823">
            <v>0</v>
          </cell>
        </row>
        <row r="1824">
          <cell r="A1824">
            <v>4</v>
          </cell>
          <cell r="B1824">
            <v>9</v>
          </cell>
          <cell r="C1824">
            <v>283</v>
          </cell>
          <cell r="D1824">
            <v>10</v>
          </cell>
          <cell r="E1824" t="str">
            <v xml:space="preserve">    </v>
          </cell>
          <cell r="F1824" t="str">
            <v xml:space="preserve">   </v>
          </cell>
          <cell r="G1824">
            <v>4928310</v>
          </cell>
          <cell r="H1824">
            <v>122499.95</v>
          </cell>
          <cell r="I1824">
            <v>122499.95</v>
          </cell>
          <cell r="J1824">
            <v>0</v>
          </cell>
          <cell r="K1824">
            <v>0</v>
          </cell>
          <cell r="L1824">
            <v>0</v>
          </cell>
        </row>
        <row r="1825">
          <cell r="A1825">
            <v>5</v>
          </cell>
          <cell r="B1825">
            <v>9</v>
          </cell>
          <cell r="C1825">
            <v>283</v>
          </cell>
          <cell r="D1825">
            <v>10</v>
          </cell>
          <cell r="E1825" t="str">
            <v xml:space="preserve">    </v>
          </cell>
          <cell r="F1825" t="str">
            <v xml:space="preserve">   </v>
          </cell>
          <cell r="G1825">
            <v>5928310</v>
          </cell>
          <cell r="H1825">
            <v>122500</v>
          </cell>
          <cell r="I1825">
            <v>122500</v>
          </cell>
          <cell r="J1825">
            <v>0</v>
          </cell>
          <cell r="K1825">
            <v>0</v>
          </cell>
          <cell r="L1825">
            <v>0</v>
          </cell>
        </row>
        <row r="1826">
          <cell r="A1826">
            <v>3</v>
          </cell>
          <cell r="B1826">
            <v>9</v>
          </cell>
          <cell r="C1826">
            <v>283</v>
          </cell>
          <cell r="D1826">
            <v>15</v>
          </cell>
          <cell r="E1826" t="str">
            <v xml:space="preserve">    </v>
          </cell>
          <cell r="F1826" t="str">
            <v xml:space="preserve">   </v>
          </cell>
          <cell r="G1826">
            <v>3928315</v>
          </cell>
          <cell r="H1826">
            <v>-1015027</v>
          </cell>
          <cell r="I1826">
            <v>-1015027</v>
          </cell>
          <cell r="J1826">
            <v>0</v>
          </cell>
          <cell r="K1826">
            <v>0</v>
          </cell>
          <cell r="L1826">
            <v>0</v>
          </cell>
        </row>
        <row r="1827">
          <cell r="A1827">
            <v>4</v>
          </cell>
          <cell r="B1827">
            <v>9</v>
          </cell>
          <cell r="C1827">
            <v>283</v>
          </cell>
          <cell r="D1827">
            <v>15</v>
          </cell>
          <cell r="E1827" t="str">
            <v xml:space="preserve">    </v>
          </cell>
          <cell r="F1827" t="str">
            <v xml:space="preserve">   </v>
          </cell>
          <cell r="G1827">
            <v>4928315</v>
          </cell>
          <cell r="H1827">
            <v>-1137867.08</v>
          </cell>
          <cell r="I1827">
            <v>-1137867.08</v>
          </cell>
          <cell r="J1827">
            <v>0</v>
          </cell>
          <cell r="K1827">
            <v>0</v>
          </cell>
          <cell r="L1827">
            <v>0</v>
          </cell>
        </row>
        <row r="1828">
          <cell r="A1828">
            <v>5</v>
          </cell>
          <cell r="B1828">
            <v>9</v>
          </cell>
          <cell r="C1828">
            <v>283</v>
          </cell>
          <cell r="D1828">
            <v>15</v>
          </cell>
          <cell r="E1828" t="str">
            <v xml:space="preserve">    </v>
          </cell>
          <cell r="F1828" t="str">
            <v xml:space="preserve">   </v>
          </cell>
          <cell r="G1828">
            <v>5928315</v>
          </cell>
          <cell r="H1828">
            <v>-1025653</v>
          </cell>
          <cell r="I1828">
            <v>-1025653</v>
          </cell>
          <cell r="J1828">
            <v>0</v>
          </cell>
          <cell r="K1828">
            <v>0</v>
          </cell>
          <cell r="L1828">
            <v>0</v>
          </cell>
        </row>
        <row r="1829">
          <cell r="A1829">
            <v>3</v>
          </cell>
          <cell r="B1829">
            <v>9</v>
          </cell>
          <cell r="C1829">
            <v>283</v>
          </cell>
          <cell r="D1829">
            <v>17</v>
          </cell>
          <cell r="E1829" t="str">
            <v xml:space="preserve">    </v>
          </cell>
          <cell r="F1829" t="str">
            <v xml:space="preserve">   </v>
          </cell>
          <cell r="G1829">
            <v>3928317</v>
          </cell>
          <cell r="H1829">
            <v>-142137150</v>
          </cell>
          <cell r="I1829">
            <v>-142137150</v>
          </cell>
          <cell r="J1829">
            <v>0</v>
          </cell>
          <cell r="K1829">
            <v>0</v>
          </cell>
          <cell r="L1829">
            <v>0</v>
          </cell>
        </row>
        <row r="1830">
          <cell r="A1830">
            <v>4</v>
          </cell>
          <cell r="B1830">
            <v>9</v>
          </cell>
          <cell r="C1830">
            <v>283</v>
          </cell>
          <cell r="D1830">
            <v>17</v>
          </cell>
          <cell r="E1830" t="str">
            <v xml:space="preserve">    </v>
          </cell>
          <cell r="F1830" t="str">
            <v xml:space="preserve">   </v>
          </cell>
          <cell r="G1830">
            <v>4928317</v>
          </cell>
          <cell r="H1830">
            <v>-144125279.00999999</v>
          </cell>
          <cell r="I1830">
            <v>-144125279.00999999</v>
          </cell>
          <cell r="J1830">
            <v>0</v>
          </cell>
          <cell r="K1830">
            <v>0</v>
          </cell>
          <cell r="L1830">
            <v>0</v>
          </cell>
        </row>
        <row r="1831">
          <cell r="A1831">
            <v>5</v>
          </cell>
          <cell r="B1831">
            <v>9</v>
          </cell>
          <cell r="C1831">
            <v>283</v>
          </cell>
          <cell r="D1831">
            <v>17</v>
          </cell>
          <cell r="E1831" t="str">
            <v xml:space="preserve">    </v>
          </cell>
          <cell r="F1831" t="str">
            <v xml:space="preserve">   </v>
          </cell>
          <cell r="G1831">
            <v>5928317</v>
          </cell>
          <cell r="H1831">
            <v>-142483186</v>
          </cell>
          <cell r="I1831">
            <v>-142483186</v>
          </cell>
          <cell r="J1831">
            <v>0</v>
          </cell>
          <cell r="K1831">
            <v>0</v>
          </cell>
          <cell r="L1831">
            <v>0</v>
          </cell>
        </row>
        <row r="1832">
          <cell r="A1832">
            <v>3</v>
          </cell>
          <cell r="B1832">
            <v>9</v>
          </cell>
          <cell r="C1832">
            <v>283</v>
          </cell>
          <cell r="D1832">
            <v>18</v>
          </cell>
          <cell r="E1832" t="str">
            <v xml:space="preserve">    </v>
          </cell>
          <cell r="F1832" t="str">
            <v xml:space="preserve">   </v>
          </cell>
          <cell r="G1832">
            <v>3928318</v>
          </cell>
          <cell r="H1832">
            <v>-20230674</v>
          </cell>
          <cell r="I1832">
            <v>-20230674</v>
          </cell>
          <cell r="J1832">
            <v>0</v>
          </cell>
          <cell r="K1832">
            <v>0</v>
          </cell>
          <cell r="L1832">
            <v>0</v>
          </cell>
        </row>
        <row r="1833">
          <cell r="A1833">
            <v>4</v>
          </cell>
          <cell r="B1833">
            <v>9</v>
          </cell>
          <cell r="C1833">
            <v>283</v>
          </cell>
          <cell r="D1833">
            <v>18</v>
          </cell>
          <cell r="E1833" t="str">
            <v xml:space="preserve">    </v>
          </cell>
          <cell r="F1833" t="str">
            <v xml:space="preserve">   </v>
          </cell>
          <cell r="G1833">
            <v>4928318</v>
          </cell>
          <cell r="H1833">
            <v>-21648933.649999999</v>
          </cell>
          <cell r="I1833">
            <v>-21648933.649999999</v>
          </cell>
          <cell r="J1833">
            <v>0</v>
          </cell>
          <cell r="K1833">
            <v>0</v>
          </cell>
          <cell r="L1833">
            <v>0</v>
          </cell>
        </row>
        <row r="1834">
          <cell r="A1834">
            <v>5</v>
          </cell>
          <cell r="B1834">
            <v>9</v>
          </cell>
          <cell r="C1834">
            <v>283</v>
          </cell>
          <cell r="D1834">
            <v>18</v>
          </cell>
          <cell r="E1834" t="str">
            <v xml:space="preserve">    </v>
          </cell>
          <cell r="F1834" t="str">
            <v xml:space="preserve">   </v>
          </cell>
          <cell r="G1834">
            <v>5928318</v>
          </cell>
          <cell r="H1834">
            <v>-20545224.5</v>
          </cell>
          <cell r="I1834">
            <v>-20545224.5</v>
          </cell>
          <cell r="J1834">
            <v>0</v>
          </cell>
          <cell r="K1834">
            <v>0</v>
          </cell>
          <cell r="L1834">
            <v>0</v>
          </cell>
        </row>
        <row r="1835">
          <cell r="A1835">
            <v>3</v>
          </cell>
          <cell r="B1835">
            <v>9</v>
          </cell>
          <cell r="C1835">
            <v>283</v>
          </cell>
          <cell r="D1835">
            <v>19</v>
          </cell>
          <cell r="E1835" t="str">
            <v xml:space="preserve">    </v>
          </cell>
          <cell r="F1835" t="str">
            <v xml:space="preserve">   </v>
          </cell>
          <cell r="G1835">
            <v>3928319</v>
          </cell>
          <cell r="H1835">
            <v>-10485434</v>
          </cell>
          <cell r="I1835">
            <v>-10485434</v>
          </cell>
          <cell r="J1835">
            <v>0</v>
          </cell>
          <cell r="K1835">
            <v>0</v>
          </cell>
          <cell r="L1835">
            <v>0</v>
          </cell>
        </row>
        <row r="1836">
          <cell r="A1836">
            <v>4</v>
          </cell>
          <cell r="B1836">
            <v>9</v>
          </cell>
          <cell r="C1836">
            <v>283</v>
          </cell>
          <cell r="D1836">
            <v>19</v>
          </cell>
          <cell r="E1836" t="str">
            <v xml:space="preserve">    </v>
          </cell>
          <cell r="F1836" t="str">
            <v xml:space="preserve">   </v>
          </cell>
          <cell r="G1836">
            <v>4928319</v>
          </cell>
          <cell r="H1836">
            <v>-10485433.92</v>
          </cell>
          <cell r="I1836">
            <v>-10485433.92</v>
          </cell>
          <cell r="J1836">
            <v>0</v>
          </cell>
          <cell r="K1836">
            <v>0</v>
          </cell>
          <cell r="L1836">
            <v>0</v>
          </cell>
        </row>
        <row r="1837">
          <cell r="A1837">
            <v>5</v>
          </cell>
          <cell r="B1837">
            <v>9</v>
          </cell>
          <cell r="C1837">
            <v>283</v>
          </cell>
          <cell r="D1837">
            <v>19</v>
          </cell>
          <cell r="E1837" t="str">
            <v xml:space="preserve">    </v>
          </cell>
          <cell r="F1837" t="str">
            <v xml:space="preserve">   </v>
          </cell>
          <cell r="G1837">
            <v>5928319</v>
          </cell>
          <cell r="H1837">
            <v>-10485434</v>
          </cell>
          <cell r="I1837">
            <v>-10485434</v>
          </cell>
          <cell r="J1837">
            <v>0</v>
          </cell>
          <cell r="K1837">
            <v>0</v>
          </cell>
          <cell r="L1837">
            <v>0</v>
          </cell>
        </row>
        <row r="1838">
          <cell r="A1838">
            <v>3</v>
          </cell>
          <cell r="B1838">
            <v>9</v>
          </cell>
          <cell r="C1838">
            <v>283</v>
          </cell>
          <cell r="D1838">
            <v>20</v>
          </cell>
          <cell r="E1838" t="str">
            <v xml:space="preserve">    </v>
          </cell>
          <cell r="F1838" t="str">
            <v xml:space="preserve">   </v>
          </cell>
          <cell r="G1838">
            <v>3928320</v>
          </cell>
          <cell r="H1838">
            <v>-569663.72</v>
          </cell>
          <cell r="I1838">
            <v>-569663.72</v>
          </cell>
          <cell r="J1838">
            <v>0</v>
          </cell>
          <cell r="K1838">
            <v>0</v>
          </cell>
          <cell r="L1838">
            <v>0</v>
          </cell>
        </row>
        <row r="1839">
          <cell r="A1839">
            <v>4</v>
          </cell>
          <cell r="B1839">
            <v>9</v>
          </cell>
          <cell r="C1839">
            <v>283</v>
          </cell>
          <cell r="D1839">
            <v>20</v>
          </cell>
          <cell r="E1839" t="str">
            <v xml:space="preserve">    </v>
          </cell>
          <cell r="F1839" t="str">
            <v xml:space="preserve">   </v>
          </cell>
          <cell r="G1839">
            <v>4928320</v>
          </cell>
          <cell r="H1839">
            <v>-586681.16</v>
          </cell>
          <cell r="I1839">
            <v>-586681.16</v>
          </cell>
          <cell r="J1839">
            <v>0</v>
          </cell>
          <cell r="K1839">
            <v>0</v>
          </cell>
          <cell r="L1839">
            <v>0</v>
          </cell>
        </row>
        <row r="1840">
          <cell r="A1840">
            <v>5</v>
          </cell>
          <cell r="B1840">
            <v>9</v>
          </cell>
          <cell r="C1840">
            <v>283</v>
          </cell>
          <cell r="D1840">
            <v>20</v>
          </cell>
          <cell r="E1840" t="str">
            <v xml:space="preserve">    </v>
          </cell>
          <cell r="F1840" t="str">
            <v xml:space="preserve">   </v>
          </cell>
          <cell r="G1840">
            <v>5928320</v>
          </cell>
          <cell r="H1840">
            <v>-571081.84</v>
          </cell>
          <cell r="I1840">
            <v>-571081.84</v>
          </cell>
          <cell r="J1840">
            <v>0</v>
          </cell>
          <cell r="K1840">
            <v>0</v>
          </cell>
          <cell r="L1840">
            <v>0</v>
          </cell>
        </row>
        <row r="1841">
          <cell r="A1841">
            <v>3</v>
          </cell>
          <cell r="B1841">
            <v>9</v>
          </cell>
          <cell r="C1841">
            <v>283</v>
          </cell>
          <cell r="D1841">
            <v>28</v>
          </cell>
          <cell r="E1841" t="str">
            <v xml:space="preserve">    </v>
          </cell>
          <cell r="F1841" t="str">
            <v xml:space="preserve">   </v>
          </cell>
          <cell r="G1841">
            <v>3928328</v>
          </cell>
          <cell r="H1841">
            <v>-14491</v>
          </cell>
          <cell r="I1841">
            <v>0</v>
          </cell>
          <cell r="J1841">
            <v>-14491</v>
          </cell>
          <cell r="K1841">
            <v>0</v>
          </cell>
          <cell r="L1841">
            <v>0</v>
          </cell>
        </row>
        <row r="1842">
          <cell r="A1842">
            <v>4</v>
          </cell>
          <cell r="B1842">
            <v>9</v>
          </cell>
          <cell r="C1842">
            <v>283</v>
          </cell>
          <cell r="D1842">
            <v>28</v>
          </cell>
          <cell r="E1842" t="str">
            <v xml:space="preserve">    </v>
          </cell>
          <cell r="F1842" t="str">
            <v xml:space="preserve">   </v>
          </cell>
          <cell r="G1842">
            <v>4928328</v>
          </cell>
          <cell r="H1842">
            <v>-15094.67</v>
          </cell>
          <cell r="I1842">
            <v>0</v>
          </cell>
          <cell r="J1842">
            <v>-15094.67</v>
          </cell>
          <cell r="K1842">
            <v>0</v>
          </cell>
          <cell r="L1842">
            <v>0</v>
          </cell>
        </row>
        <row r="1843">
          <cell r="A1843">
            <v>5</v>
          </cell>
          <cell r="B1843">
            <v>9</v>
          </cell>
          <cell r="C1843">
            <v>283</v>
          </cell>
          <cell r="D1843">
            <v>28</v>
          </cell>
          <cell r="E1843" t="str">
            <v xml:space="preserve">    </v>
          </cell>
          <cell r="F1843" t="str">
            <v xml:space="preserve">   </v>
          </cell>
          <cell r="G1843">
            <v>5928328</v>
          </cell>
          <cell r="H1843">
            <v>-14491</v>
          </cell>
          <cell r="I1843">
            <v>0</v>
          </cell>
          <cell r="J1843">
            <v>-14491</v>
          </cell>
          <cell r="K1843">
            <v>0</v>
          </cell>
          <cell r="L1843">
            <v>0</v>
          </cell>
        </row>
        <row r="1844">
          <cell r="A1844">
            <v>3</v>
          </cell>
          <cell r="B1844">
            <v>9</v>
          </cell>
          <cell r="C1844">
            <v>283</v>
          </cell>
          <cell r="D1844">
            <v>33</v>
          </cell>
          <cell r="E1844" t="str">
            <v xml:space="preserve">    </v>
          </cell>
          <cell r="F1844" t="str">
            <v xml:space="preserve">   </v>
          </cell>
          <cell r="G1844">
            <v>3928333</v>
          </cell>
          <cell r="H1844">
            <v>1240255.44</v>
          </cell>
          <cell r="I1844">
            <v>0</v>
          </cell>
          <cell r="J1844">
            <v>1240255.44</v>
          </cell>
          <cell r="K1844">
            <v>0</v>
          </cell>
          <cell r="L1844">
            <v>0</v>
          </cell>
        </row>
        <row r="1845">
          <cell r="A1845">
            <v>4</v>
          </cell>
          <cell r="B1845">
            <v>9</v>
          </cell>
          <cell r="C1845">
            <v>283</v>
          </cell>
          <cell r="D1845">
            <v>33</v>
          </cell>
          <cell r="E1845" t="str">
            <v xml:space="preserve">    </v>
          </cell>
          <cell r="F1845" t="str">
            <v xml:space="preserve">   </v>
          </cell>
          <cell r="G1845">
            <v>4928333</v>
          </cell>
          <cell r="H1845">
            <v>1632646.02</v>
          </cell>
          <cell r="I1845">
            <v>0</v>
          </cell>
          <cell r="J1845">
            <v>1632646.02</v>
          </cell>
          <cell r="K1845">
            <v>0</v>
          </cell>
          <cell r="L1845">
            <v>0</v>
          </cell>
        </row>
        <row r="1846">
          <cell r="A1846">
            <v>5</v>
          </cell>
          <cell r="B1846">
            <v>9</v>
          </cell>
          <cell r="C1846">
            <v>283</v>
          </cell>
          <cell r="D1846">
            <v>33</v>
          </cell>
          <cell r="E1846" t="str">
            <v xml:space="preserve">    </v>
          </cell>
          <cell r="F1846" t="str">
            <v xml:space="preserve">   </v>
          </cell>
          <cell r="G1846">
            <v>5928333</v>
          </cell>
          <cell r="H1846">
            <v>1198471.94</v>
          </cell>
          <cell r="I1846">
            <v>0</v>
          </cell>
          <cell r="J1846">
            <v>1198471.94</v>
          </cell>
          <cell r="K1846">
            <v>0</v>
          </cell>
          <cell r="L1846">
            <v>0</v>
          </cell>
        </row>
        <row r="1847">
          <cell r="A1847">
            <v>3</v>
          </cell>
          <cell r="B1847">
            <v>9</v>
          </cell>
          <cell r="C1847">
            <v>283</v>
          </cell>
          <cell r="D1847">
            <v>41</v>
          </cell>
          <cell r="E1847" t="str">
            <v xml:space="preserve">    </v>
          </cell>
          <cell r="F1847" t="str">
            <v xml:space="preserve">   </v>
          </cell>
          <cell r="G1847">
            <v>3928341</v>
          </cell>
          <cell r="H1847">
            <v>-912516.91</v>
          </cell>
          <cell r="I1847">
            <v>0</v>
          </cell>
          <cell r="J1847">
            <v>0</v>
          </cell>
          <cell r="K1847">
            <v>-912516.91</v>
          </cell>
          <cell r="L1847">
            <v>0</v>
          </cell>
        </row>
        <row r="1848">
          <cell r="A1848">
            <v>4</v>
          </cell>
          <cell r="B1848">
            <v>9</v>
          </cell>
          <cell r="C1848">
            <v>283</v>
          </cell>
          <cell r="D1848">
            <v>41</v>
          </cell>
          <cell r="E1848" t="str">
            <v xml:space="preserve">    </v>
          </cell>
          <cell r="F1848" t="str">
            <v xml:space="preserve">   </v>
          </cell>
          <cell r="G1848">
            <v>4928341</v>
          </cell>
          <cell r="H1848">
            <v>-800104.05</v>
          </cell>
          <cell r="I1848">
            <v>0</v>
          </cell>
          <cell r="J1848">
            <v>0</v>
          </cell>
          <cell r="K1848">
            <v>-800104.05</v>
          </cell>
          <cell r="L1848">
            <v>0</v>
          </cell>
        </row>
        <row r="1849">
          <cell r="A1849">
            <v>5</v>
          </cell>
          <cell r="B1849">
            <v>9</v>
          </cell>
          <cell r="C1849">
            <v>283</v>
          </cell>
          <cell r="D1849">
            <v>41</v>
          </cell>
          <cell r="E1849" t="str">
            <v xml:space="preserve">    </v>
          </cell>
          <cell r="F1849" t="str">
            <v xml:space="preserve">   </v>
          </cell>
          <cell r="G1849">
            <v>5928341</v>
          </cell>
          <cell r="H1849">
            <v>-930563.9</v>
          </cell>
          <cell r="I1849">
            <v>0</v>
          </cell>
          <cell r="J1849">
            <v>0</v>
          </cell>
          <cell r="K1849">
            <v>-930563.9</v>
          </cell>
          <cell r="L1849">
            <v>0</v>
          </cell>
        </row>
        <row r="1850">
          <cell r="A1850">
            <v>3</v>
          </cell>
          <cell r="B1850">
            <v>9</v>
          </cell>
          <cell r="C1850">
            <v>283</v>
          </cell>
          <cell r="D1850">
            <v>72</v>
          </cell>
          <cell r="E1850" t="str">
            <v xml:space="preserve">    </v>
          </cell>
          <cell r="F1850" t="str">
            <v xml:space="preserve">   </v>
          </cell>
          <cell r="G1850">
            <v>3928372</v>
          </cell>
          <cell r="H1850">
            <v>-7610095.9400000004</v>
          </cell>
          <cell r="I1850">
            <v>-7610095.9400000004</v>
          </cell>
          <cell r="J1850">
            <v>0</v>
          </cell>
          <cell r="K1850">
            <v>0</v>
          </cell>
          <cell r="L1850">
            <v>0</v>
          </cell>
        </row>
        <row r="1851">
          <cell r="A1851">
            <v>4</v>
          </cell>
          <cell r="B1851">
            <v>9</v>
          </cell>
          <cell r="C1851">
            <v>283</v>
          </cell>
          <cell r="D1851">
            <v>72</v>
          </cell>
          <cell r="E1851" t="str">
            <v xml:space="preserve">    </v>
          </cell>
          <cell r="F1851" t="str">
            <v xml:space="preserve">   </v>
          </cell>
          <cell r="G1851">
            <v>4928372</v>
          </cell>
          <cell r="H1851">
            <v>-6864904.5700000003</v>
          </cell>
          <cell r="I1851">
            <v>-6864904.5700000003</v>
          </cell>
          <cell r="J1851">
            <v>0</v>
          </cell>
          <cell r="K1851">
            <v>0</v>
          </cell>
          <cell r="L1851">
            <v>0</v>
          </cell>
        </row>
        <row r="1852">
          <cell r="A1852">
            <v>5</v>
          </cell>
          <cell r="B1852">
            <v>9</v>
          </cell>
          <cell r="C1852">
            <v>283</v>
          </cell>
          <cell r="D1852">
            <v>72</v>
          </cell>
          <cell r="E1852" t="str">
            <v xml:space="preserve">    </v>
          </cell>
          <cell r="F1852" t="str">
            <v xml:space="preserve">   </v>
          </cell>
          <cell r="G1852">
            <v>5928372</v>
          </cell>
          <cell r="H1852">
            <v>-7547996.6600000001</v>
          </cell>
          <cell r="I1852">
            <v>-7547996.6600000001</v>
          </cell>
          <cell r="J1852">
            <v>0</v>
          </cell>
          <cell r="K1852">
            <v>0</v>
          </cell>
          <cell r="L1852">
            <v>0</v>
          </cell>
        </row>
        <row r="1853">
          <cell r="A1853">
            <v>3</v>
          </cell>
          <cell r="B1853">
            <v>9</v>
          </cell>
          <cell r="C1853">
            <v>283</v>
          </cell>
          <cell r="D1853">
            <v>73</v>
          </cell>
          <cell r="E1853" t="str">
            <v xml:space="preserve">    </v>
          </cell>
          <cell r="F1853" t="str">
            <v xml:space="preserve">   </v>
          </cell>
          <cell r="G1853">
            <v>3928373</v>
          </cell>
          <cell r="H1853">
            <v>-1128984.8999999999</v>
          </cell>
          <cell r="I1853">
            <v>-1128984.8999999999</v>
          </cell>
          <cell r="J1853">
            <v>0</v>
          </cell>
          <cell r="K1853">
            <v>0</v>
          </cell>
          <cell r="L1853">
            <v>0</v>
          </cell>
        </row>
        <row r="1854">
          <cell r="A1854">
            <v>4</v>
          </cell>
          <cell r="B1854">
            <v>9</v>
          </cell>
          <cell r="C1854">
            <v>283</v>
          </cell>
          <cell r="D1854">
            <v>73</v>
          </cell>
          <cell r="E1854" t="str">
            <v xml:space="preserve">    </v>
          </cell>
          <cell r="F1854" t="str">
            <v xml:space="preserve">   </v>
          </cell>
          <cell r="G1854">
            <v>4928373</v>
          </cell>
          <cell r="H1854">
            <v>-1037467.38</v>
          </cell>
          <cell r="I1854">
            <v>-1037467.38</v>
          </cell>
          <cell r="J1854">
            <v>0</v>
          </cell>
          <cell r="K1854">
            <v>0</v>
          </cell>
          <cell r="L1854">
            <v>0</v>
          </cell>
        </row>
        <row r="1855">
          <cell r="A1855">
            <v>5</v>
          </cell>
          <cell r="B1855">
            <v>9</v>
          </cell>
          <cell r="C1855">
            <v>283</v>
          </cell>
          <cell r="D1855">
            <v>73</v>
          </cell>
          <cell r="E1855" t="str">
            <v xml:space="preserve">    </v>
          </cell>
          <cell r="F1855" t="str">
            <v xml:space="preserve">   </v>
          </cell>
          <cell r="G1855">
            <v>5928373</v>
          </cell>
          <cell r="H1855">
            <v>-1121358.44</v>
          </cell>
          <cell r="I1855">
            <v>-1121358.44</v>
          </cell>
          <cell r="J1855">
            <v>0</v>
          </cell>
          <cell r="K1855">
            <v>0</v>
          </cell>
          <cell r="L1855">
            <v>0</v>
          </cell>
        </row>
        <row r="1856">
          <cell r="A1856">
            <v>3</v>
          </cell>
          <cell r="B1856">
            <v>9</v>
          </cell>
          <cell r="C1856">
            <v>283</v>
          </cell>
          <cell r="D1856">
            <v>74</v>
          </cell>
          <cell r="E1856" t="str">
            <v xml:space="preserve">    </v>
          </cell>
          <cell r="F1856" t="str">
            <v xml:space="preserve">   </v>
          </cell>
          <cell r="G1856">
            <v>3928374</v>
          </cell>
          <cell r="H1856">
            <v>365135</v>
          </cell>
          <cell r="I1856">
            <v>0</v>
          </cell>
          <cell r="J1856">
            <v>176063</v>
          </cell>
          <cell r="K1856">
            <v>189072</v>
          </cell>
          <cell r="L1856">
            <v>0</v>
          </cell>
        </row>
        <row r="1857">
          <cell r="A1857">
            <v>4</v>
          </cell>
          <cell r="B1857">
            <v>9</v>
          </cell>
          <cell r="C1857">
            <v>283</v>
          </cell>
          <cell r="D1857">
            <v>74</v>
          </cell>
          <cell r="E1857" t="str">
            <v xml:space="preserve">    </v>
          </cell>
          <cell r="F1857" t="str">
            <v xml:space="preserve">   </v>
          </cell>
          <cell r="G1857">
            <v>4928374</v>
          </cell>
          <cell r="H1857">
            <v>324952.95</v>
          </cell>
          <cell r="I1857">
            <v>0</v>
          </cell>
          <cell r="J1857">
            <v>156868.95000000001</v>
          </cell>
          <cell r="K1857">
            <v>168084</v>
          </cell>
          <cell r="L1857">
            <v>0</v>
          </cell>
        </row>
        <row r="1858">
          <cell r="A1858">
            <v>5</v>
          </cell>
          <cell r="B1858">
            <v>9</v>
          </cell>
          <cell r="C1858">
            <v>283</v>
          </cell>
          <cell r="D1858">
            <v>74</v>
          </cell>
          <cell r="E1858" t="str">
            <v xml:space="preserve">    </v>
          </cell>
          <cell r="F1858" t="str">
            <v xml:space="preserve">   </v>
          </cell>
          <cell r="G1858">
            <v>5928374</v>
          </cell>
          <cell r="H1858">
            <v>361786.5</v>
          </cell>
          <cell r="I1858">
            <v>0</v>
          </cell>
          <cell r="J1858">
            <v>174463.5</v>
          </cell>
          <cell r="K1858">
            <v>187323</v>
          </cell>
          <cell r="L1858">
            <v>0</v>
          </cell>
        </row>
        <row r="1859">
          <cell r="A1859">
            <v>3</v>
          </cell>
          <cell r="B1859">
            <v>9</v>
          </cell>
          <cell r="C1859">
            <v>283</v>
          </cell>
          <cell r="D1859">
            <v>75</v>
          </cell>
          <cell r="E1859" t="str">
            <v xml:space="preserve">    </v>
          </cell>
          <cell r="F1859" t="str">
            <v xml:space="preserve">   </v>
          </cell>
          <cell r="G1859">
            <v>3928375</v>
          </cell>
          <cell r="H1859">
            <v>72227.009999999995</v>
          </cell>
          <cell r="I1859">
            <v>35</v>
          </cell>
          <cell r="J1859">
            <v>52533.49</v>
          </cell>
          <cell r="K1859">
            <v>19658.52</v>
          </cell>
          <cell r="L1859">
            <v>0</v>
          </cell>
        </row>
        <row r="1860">
          <cell r="A1860">
            <v>4</v>
          </cell>
          <cell r="B1860">
            <v>9</v>
          </cell>
          <cell r="C1860">
            <v>283</v>
          </cell>
          <cell r="D1860">
            <v>75</v>
          </cell>
          <cell r="E1860" t="str">
            <v xml:space="preserve">    </v>
          </cell>
          <cell r="F1860" t="str">
            <v xml:space="preserve">   </v>
          </cell>
          <cell r="G1860">
            <v>4928375</v>
          </cell>
          <cell r="H1860">
            <v>61909.33</v>
          </cell>
          <cell r="I1860">
            <v>34.909999999999997</v>
          </cell>
          <cell r="J1860">
            <v>45023.91</v>
          </cell>
          <cell r="K1860">
            <v>16850.509999999998</v>
          </cell>
          <cell r="L1860">
            <v>0</v>
          </cell>
        </row>
        <row r="1861">
          <cell r="A1861">
            <v>5</v>
          </cell>
          <cell r="B1861">
            <v>9</v>
          </cell>
          <cell r="C1861">
            <v>283</v>
          </cell>
          <cell r="D1861">
            <v>75</v>
          </cell>
          <cell r="E1861" t="str">
            <v xml:space="preserve">    </v>
          </cell>
          <cell r="F1861" t="str">
            <v xml:space="preserve">   </v>
          </cell>
          <cell r="G1861">
            <v>5928375</v>
          </cell>
          <cell r="H1861">
            <v>71367.210000000006</v>
          </cell>
          <cell r="I1861">
            <v>35</v>
          </cell>
          <cell r="J1861">
            <v>51907.69</v>
          </cell>
          <cell r="K1861">
            <v>19424.52</v>
          </cell>
          <cell r="L1861">
            <v>0</v>
          </cell>
        </row>
        <row r="1862">
          <cell r="A1862">
            <v>3</v>
          </cell>
          <cell r="B1862">
            <v>9</v>
          </cell>
          <cell r="C1862">
            <v>283</v>
          </cell>
          <cell r="D1862">
            <v>85</v>
          </cell>
          <cell r="E1862" t="str">
            <v xml:space="preserve">    </v>
          </cell>
          <cell r="F1862" t="str">
            <v xml:space="preserve">   </v>
          </cell>
          <cell r="G1862">
            <v>3928385</v>
          </cell>
          <cell r="H1862">
            <v>-3553726.16</v>
          </cell>
          <cell r="I1862">
            <v>-3553726.16</v>
          </cell>
          <cell r="J1862">
            <v>0</v>
          </cell>
          <cell r="K1862">
            <v>0</v>
          </cell>
          <cell r="L1862">
            <v>0</v>
          </cell>
        </row>
        <row r="1863">
          <cell r="A1863">
            <v>4</v>
          </cell>
          <cell r="B1863">
            <v>9</v>
          </cell>
          <cell r="C1863">
            <v>283</v>
          </cell>
          <cell r="D1863">
            <v>85</v>
          </cell>
          <cell r="E1863" t="str">
            <v xml:space="preserve">    </v>
          </cell>
          <cell r="F1863" t="str">
            <v xml:space="preserve">   </v>
          </cell>
          <cell r="G1863">
            <v>4928385</v>
          </cell>
          <cell r="H1863">
            <v>-3944005.3</v>
          </cell>
          <cell r="I1863">
            <v>-3944005.3</v>
          </cell>
          <cell r="J1863">
            <v>0</v>
          </cell>
          <cell r="K1863">
            <v>0</v>
          </cell>
          <cell r="L1863">
            <v>0</v>
          </cell>
        </row>
        <row r="1864">
          <cell r="A1864">
            <v>5</v>
          </cell>
          <cell r="B1864">
            <v>9</v>
          </cell>
          <cell r="C1864">
            <v>283</v>
          </cell>
          <cell r="D1864">
            <v>85</v>
          </cell>
          <cell r="E1864" t="str">
            <v xml:space="preserve">    </v>
          </cell>
          <cell r="F1864" t="str">
            <v xml:space="preserve">   </v>
          </cell>
          <cell r="G1864">
            <v>5928385</v>
          </cell>
          <cell r="H1864">
            <v>-3579872.64</v>
          </cell>
          <cell r="I1864">
            <v>-3579872.64</v>
          </cell>
          <cell r="J1864">
            <v>0</v>
          </cell>
          <cell r="K1864">
            <v>0</v>
          </cell>
          <cell r="L1864">
            <v>0</v>
          </cell>
        </row>
        <row r="1865">
          <cell r="A1865">
            <v>3</v>
          </cell>
          <cell r="B1865">
            <v>9</v>
          </cell>
          <cell r="C1865">
            <v>283</v>
          </cell>
          <cell r="D1865">
            <v>86</v>
          </cell>
          <cell r="E1865" t="str">
            <v xml:space="preserve">    </v>
          </cell>
          <cell r="F1865" t="str">
            <v xml:space="preserve">   </v>
          </cell>
          <cell r="G1865">
            <v>3928386</v>
          </cell>
          <cell r="H1865">
            <v>-591766.31999999995</v>
          </cell>
          <cell r="I1865">
            <v>-591766.31999999995</v>
          </cell>
          <cell r="J1865">
            <v>0</v>
          </cell>
          <cell r="K1865">
            <v>0</v>
          </cell>
          <cell r="L1865">
            <v>0</v>
          </cell>
        </row>
        <row r="1866">
          <cell r="A1866">
            <v>4</v>
          </cell>
          <cell r="B1866">
            <v>9</v>
          </cell>
          <cell r="C1866">
            <v>283</v>
          </cell>
          <cell r="D1866">
            <v>86</v>
          </cell>
          <cell r="E1866" t="str">
            <v xml:space="preserve">    </v>
          </cell>
          <cell r="F1866" t="str">
            <v xml:space="preserve">   </v>
          </cell>
          <cell r="G1866">
            <v>4928386</v>
          </cell>
          <cell r="H1866">
            <v>-445008.59</v>
          </cell>
          <cell r="I1866">
            <v>-445008.59</v>
          </cell>
          <cell r="J1866">
            <v>0</v>
          </cell>
          <cell r="K1866">
            <v>0</v>
          </cell>
          <cell r="L1866">
            <v>0</v>
          </cell>
        </row>
        <row r="1867">
          <cell r="A1867">
            <v>5</v>
          </cell>
          <cell r="B1867">
            <v>9</v>
          </cell>
          <cell r="C1867">
            <v>283</v>
          </cell>
          <cell r="D1867">
            <v>86</v>
          </cell>
          <cell r="E1867" t="str">
            <v xml:space="preserve">    </v>
          </cell>
          <cell r="F1867" t="str">
            <v xml:space="preserve">   </v>
          </cell>
          <cell r="G1867">
            <v>5928386</v>
          </cell>
          <cell r="H1867">
            <v>-596060.65</v>
          </cell>
          <cell r="I1867">
            <v>-596060.65</v>
          </cell>
          <cell r="J1867">
            <v>0</v>
          </cell>
          <cell r="K1867">
            <v>0</v>
          </cell>
          <cell r="L1867">
            <v>0</v>
          </cell>
        </row>
        <row r="1868">
          <cell r="A1868">
            <v>3</v>
          </cell>
          <cell r="B1868">
            <v>9</v>
          </cell>
          <cell r="C1868">
            <v>283</v>
          </cell>
          <cell r="D1868">
            <v>87</v>
          </cell>
          <cell r="E1868" t="str">
            <v xml:space="preserve">    </v>
          </cell>
          <cell r="F1868" t="str">
            <v xml:space="preserve">   </v>
          </cell>
          <cell r="G1868">
            <v>3928387</v>
          </cell>
          <cell r="H1868">
            <v>-253214</v>
          </cell>
          <cell r="I1868">
            <v>-253214</v>
          </cell>
          <cell r="J1868">
            <v>0</v>
          </cell>
          <cell r="K1868">
            <v>0</v>
          </cell>
          <cell r="L1868">
            <v>0</v>
          </cell>
        </row>
        <row r="1869">
          <cell r="A1869">
            <v>4</v>
          </cell>
          <cell r="B1869">
            <v>9</v>
          </cell>
          <cell r="C1869">
            <v>283</v>
          </cell>
          <cell r="D1869">
            <v>87</v>
          </cell>
          <cell r="E1869" t="str">
            <v xml:space="preserve">    </v>
          </cell>
          <cell r="F1869" t="str">
            <v xml:space="preserve">   </v>
          </cell>
          <cell r="G1869">
            <v>4928387</v>
          </cell>
          <cell r="H1869">
            <v>-90738.27</v>
          </cell>
          <cell r="I1869">
            <v>-90738.27</v>
          </cell>
          <cell r="J1869">
            <v>0</v>
          </cell>
          <cell r="K1869">
            <v>0</v>
          </cell>
          <cell r="L1869">
            <v>0</v>
          </cell>
        </row>
        <row r="1870">
          <cell r="A1870">
            <v>5</v>
          </cell>
          <cell r="B1870">
            <v>9</v>
          </cell>
          <cell r="C1870">
            <v>283</v>
          </cell>
          <cell r="D1870">
            <v>87</v>
          </cell>
          <cell r="E1870" t="str">
            <v xml:space="preserve">    </v>
          </cell>
          <cell r="F1870" t="str">
            <v xml:space="preserve">   </v>
          </cell>
          <cell r="G1870">
            <v>5928387</v>
          </cell>
          <cell r="H1870">
            <v>-255014.5</v>
          </cell>
          <cell r="I1870">
            <v>-255014.5</v>
          </cell>
          <cell r="J1870">
            <v>0</v>
          </cell>
          <cell r="K1870">
            <v>0</v>
          </cell>
          <cell r="L1870">
            <v>0</v>
          </cell>
        </row>
        <row r="1871">
          <cell r="A1871">
            <v>3</v>
          </cell>
          <cell r="B1871">
            <v>9</v>
          </cell>
          <cell r="C1871">
            <v>186</v>
          </cell>
          <cell r="D1871" t="str">
            <v xml:space="preserve">  </v>
          </cell>
          <cell r="E1871">
            <v>1510</v>
          </cell>
          <cell r="F1871" t="str">
            <v xml:space="preserve">   </v>
          </cell>
          <cell r="G1871">
            <v>391861510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A1872">
            <v>4</v>
          </cell>
          <cell r="B1872">
            <v>9</v>
          </cell>
          <cell r="C1872">
            <v>186</v>
          </cell>
          <cell r="D1872" t="str">
            <v xml:space="preserve">  </v>
          </cell>
          <cell r="E1872">
            <v>1510</v>
          </cell>
          <cell r="F1872" t="str">
            <v xml:space="preserve">   </v>
          </cell>
          <cell r="G1872">
            <v>491861510</v>
          </cell>
          <cell r="H1872">
            <v>-0.69</v>
          </cell>
          <cell r="I1872">
            <v>-0.69</v>
          </cell>
          <cell r="J1872">
            <v>0</v>
          </cell>
          <cell r="K1872">
            <v>0</v>
          </cell>
          <cell r="L1872">
            <v>0</v>
          </cell>
        </row>
        <row r="1873">
          <cell r="A1873">
            <v>5</v>
          </cell>
          <cell r="B1873">
            <v>9</v>
          </cell>
          <cell r="C1873">
            <v>186</v>
          </cell>
          <cell r="D1873" t="str">
            <v xml:space="preserve">  </v>
          </cell>
          <cell r="E1873">
            <v>1510</v>
          </cell>
          <cell r="F1873" t="str">
            <v xml:space="preserve">   </v>
          </cell>
          <cell r="G1873">
            <v>591861510</v>
          </cell>
          <cell r="H1873">
            <v>-0.02</v>
          </cell>
          <cell r="I1873">
            <v>-0.02</v>
          </cell>
          <cell r="J1873">
            <v>0</v>
          </cell>
          <cell r="K1873">
            <v>0</v>
          </cell>
          <cell r="L1873">
            <v>0</v>
          </cell>
        </row>
        <row r="1874">
          <cell r="A1874">
            <v>3</v>
          </cell>
          <cell r="B1874">
            <v>9</v>
          </cell>
          <cell r="C1874">
            <v>186</v>
          </cell>
          <cell r="D1874" t="str">
            <v xml:space="preserve">  </v>
          </cell>
          <cell r="E1874">
            <v>1526</v>
          </cell>
          <cell r="F1874" t="str">
            <v xml:space="preserve">   </v>
          </cell>
          <cell r="G1874">
            <v>391861526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A1875">
            <v>4</v>
          </cell>
          <cell r="B1875">
            <v>9</v>
          </cell>
          <cell r="C1875">
            <v>186</v>
          </cell>
          <cell r="D1875" t="str">
            <v xml:space="preserve">  </v>
          </cell>
          <cell r="E1875">
            <v>1526</v>
          </cell>
          <cell r="F1875" t="str">
            <v xml:space="preserve">   </v>
          </cell>
          <cell r="G1875">
            <v>491861526</v>
          </cell>
          <cell r="H1875">
            <v>-0.3</v>
          </cell>
          <cell r="I1875">
            <v>-0.3</v>
          </cell>
          <cell r="J1875">
            <v>0</v>
          </cell>
          <cell r="K1875">
            <v>0</v>
          </cell>
          <cell r="L1875">
            <v>0</v>
          </cell>
        </row>
        <row r="1876">
          <cell r="A1876">
            <v>5</v>
          </cell>
          <cell r="B1876">
            <v>9</v>
          </cell>
          <cell r="C1876">
            <v>186</v>
          </cell>
          <cell r="D1876" t="str">
            <v xml:space="preserve">  </v>
          </cell>
          <cell r="E1876">
            <v>1526</v>
          </cell>
          <cell r="F1876" t="str">
            <v xml:space="preserve">   </v>
          </cell>
          <cell r="G1876">
            <v>591861526</v>
          </cell>
          <cell r="H1876">
            <v>-0.06</v>
          </cell>
          <cell r="I1876">
            <v>-0.06</v>
          </cell>
          <cell r="J1876">
            <v>0</v>
          </cell>
          <cell r="K1876">
            <v>0</v>
          </cell>
          <cell r="L1876">
            <v>0</v>
          </cell>
        </row>
        <row r="1877">
          <cell r="A1877">
            <v>3</v>
          </cell>
          <cell r="B1877">
            <v>9</v>
          </cell>
          <cell r="C1877">
            <v>186</v>
          </cell>
          <cell r="D1877" t="str">
            <v xml:space="preserve">  </v>
          </cell>
          <cell r="E1877">
            <v>1529</v>
          </cell>
          <cell r="F1877" t="str">
            <v xml:space="preserve">   </v>
          </cell>
          <cell r="G1877">
            <v>391861529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A1878">
            <v>4</v>
          </cell>
          <cell r="B1878">
            <v>9</v>
          </cell>
          <cell r="C1878">
            <v>186</v>
          </cell>
          <cell r="D1878" t="str">
            <v xml:space="preserve">  </v>
          </cell>
          <cell r="E1878">
            <v>1529</v>
          </cell>
          <cell r="F1878" t="str">
            <v xml:space="preserve">   </v>
          </cell>
          <cell r="G1878">
            <v>491861529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A1879">
            <v>5</v>
          </cell>
          <cell r="B1879">
            <v>9</v>
          </cell>
          <cell r="C1879">
            <v>186</v>
          </cell>
          <cell r="D1879" t="str">
            <v xml:space="preserve">  </v>
          </cell>
          <cell r="E1879">
            <v>1529</v>
          </cell>
          <cell r="F1879" t="str">
            <v xml:space="preserve">   </v>
          </cell>
          <cell r="G1879">
            <v>591861529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A1880">
            <v>3</v>
          </cell>
          <cell r="B1880">
            <v>9</v>
          </cell>
          <cell r="C1880">
            <v>186</v>
          </cell>
          <cell r="D1880" t="str">
            <v xml:space="preserve">  </v>
          </cell>
          <cell r="E1880">
            <v>1530</v>
          </cell>
          <cell r="F1880" t="str">
            <v xml:space="preserve">   </v>
          </cell>
          <cell r="G1880">
            <v>391861530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A1881">
            <v>4</v>
          </cell>
          <cell r="B1881">
            <v>9</v>
          </cell>
          <cell r="C1881">
            <v>186</v>
          </cell>
          <cell r="D1881" t="str">
            <v xml:space="preserve">  </v>
          </cell>
          <cell r="E1881">
            <v>1530</v>
          </cell>
          <cell r="F1881" t="str">
            <v xml:space="preserve">   </v>
          </cell>
          <cell r="G1881">
            <v>491861530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A1882">
            <v>5</v>
          </cell>
          <cell r="B1882">
            <v>9</v>
          </cell>
          <cell r="C1882">
            <v>186</v>
          </cell>
          <cell r="D1882" t="str">
            <v xml:space="preserve">  </v>
          </cell>
          <cell r="E1882">
            <v>1530</v>
          </cell>
          <cell r="F1882" t="str">
            <v xml:space="preserve">   </v>
          </cell>
          <cell r="G1882">
            <v>591861530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A1883">
            <v>3</v>
          </cell>
          <cell r="B1883">
            <v>9</v>
          </cell>
          <cell r="C1883">
            <v>186</v>
          </cell>
          <cell r="D1883" t="str">
            <v xml:space="preserve">  </v>
          </cell>
          <cell r="E1883">
            <v>1531</v>
          </cell>
          <cell r="F1883" t="str">
            <v xml:space="preserve">   </v>
          </cell>
          <cell r="G1883">
            <v>391861531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A1884">
            <v>4</v>
          </cell>
          <cell r="B1884">
            <v>9</v>
          </cell>
          <cell r="C1884">
            <v>186</v>
          </cell>
          <cell r="D1884" t="str">
            <v xml:space="preserve">  </v>
          </cell>
          <cell r="E1884">
            <v>1531</v>
          </cell>
          <cell r="F1884" t="str">
            <v xml:space="preserve">   </v>
          </cell>
          <cell r="G1884">
            <v>491861531</v>
          </cell>
          <cell r="H1884">
            <v>-0.24</v>
          </cell>
          <cell r="I1884">
            <v>-0.24</v>
          </cell>
          <cell r="J1884">
            <v>0</v>
          </cell>
          <cell r="K1884">
            <v>0</v>
          </cell>
          <cell r="L1884">
            <v>0</v>
          </cell>
        </row>
        <row r="1885">
          <cell r="A1885">
            <v>5</v>
          </cell>
          <cell r="B1885">
            <v>9</v>
          </cell>
          <cell r="C1885">
            <v>186</v>
          </cell>
          <cell r="D1885" t="str">
            <v xml:space="preserve">  </v>
          </cell>
          <cell r="E1885">
            <v>1531</v>
          </cell>
          <cell r="F1885" t="str">
            <v xml:space="preserve">   </v>
          </cell>
          <cell r="G1885">
            <v>591861531</v>
          </cell>
          <cell r="H1885">
            <v>-0.02</v>
          </cell>
          <cell r="I1885">
            <v>-0.02</v>
          </cell>
          <cell r="J1885">
            <v>0</v>
          </cell>
          <cell r="K1885">
            <v>0</v>
          </cell>
          <cell r="L1885">
            <v>0</v>
          </cell>
        </row>
        <row r="1886">
          <cell r="A1886">
            <v>3</v>
          </cell>
          <cell r="B1886">
            <v>9</v>
          </cell>
          <cell r="C1886">
            <v>186</v>
          </cell>
          <cell r="D1886" t="str">
            <v xml:space="preserve">  </v>
          </cell>
          <cell r="E1886">
            <v>1532</v>
          </cell>
          <cell r="F1886" t="str">
            <v xml:space="preserve">   </v>
          </cell>
          <cell r="G1886">
            <v>391861532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A1887">
            <v>4</v>
          </cell>
          <cell r="B1887">
            <v>9</v>
          </cell>
          <cell r="C1887">
            <v>186</v>
          </cell>
          <cell r="D1887" t="str">
            <v xml:space="preserve">  </v>
          </cell>
          <cell r="E1887">
            <v>1532</v>
          </cell>
          <cell r="F1887" t="str">
            <v xml:space="preserve">   </v>
          </cell>
          <cell r="G1887">
            <v>491861532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A1888">
            <v>5</v>
          </cell>
          <cell r="B1888">
            <v>9</v>
          </cell>
          <cell r="C1888">
            <v>186</v>
          </cell>
          <cell r="D1888" t="str">
            <v xml:space="preserve">  </v>
          </cell>
          <cell r="E1888">
            <v>1532</v>
          </cell>
          <cell r="F1888" t="str">
            <v xml:space="preserve">   </v>
          </cell>
          <cell r="G1888">
            <v>591861532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A1889">
            <v>3</v>
          </cell>
          <cell r="B1889">
            <v>9</v>
          </cell>
          <cell r="C1889">
            <v>186</v>
          </cell>
          <cell r="D1889" t="str">
            <v xml:space="preserve">  </v>
          </cell>
          <cell r="E1889">
            <v>1658</v>
          </cell>
          <cell r="F1889" t="str">
            <v xml:space="preserve">   </v>
          </cell>
          <cell r="G1889">
            <v>391861658</v>
          </cell>
          <cell r="H1889">
            <v>108720</v>
          </cell>
          <cell r="I1889">
            <v>108720</v>
          </cell>
          <cell r="J1889">
            <v>0</v>
          </cell>
          <cell r="K1889">
            <v>0</v>
          </cell>
          <cell r="L1889">
            <v>0</v>
          </cell>
        </row>
        <row r="1890">
          <cell r="A1890">
            <v>4</v>
          </cell>
          <cell r="B1890">
            <v>9</v>
          </cell>
          <cell r="C1890">
            <v>186</v>
          </cell>
          <cell r="D1890" t="str">
            <v xml:space="preserve">  </v>
          </cell>
          <cell r="E1890">
            <v>1658</v>
          </cell>
          <cell r="F1890" t="str">
            <v xml:space="preserve">   </v>
          </cell>
          <cell r="G1890">
            <v>491861658</v>
          </cell>
          <cell r="H1890">
            <v>126839.67999999999</v>
          </cell>
          <cell r="I1890">
            <v>126839.67999999999</v>
          </cell>
          <cell r="J1890">
            <v>0</v>
          </cell>
          <cell r="K1890">
            <v>0</v>
          </cell>
          <cell r="L1890">
            <v>0</v>
          </cell>
        </row>
        <row r="1891">
          <cell r="A1891">
            <v>5</v>
          </cell>
          <cell r="B1891">
            <v>9</v>
          </cell>
          <cell r="C1891">
            <v>186</v>
          </cell>
          <cell r="D1891" t="str">
            <v xml:space="preserve">  </v>
          </cell>
          <cell r="E1891">
            <v>1658</v>
          </cell>
          <cell r="F1891" t="str">
            <v xml:space="preserve">   </v>
          </cell>
          <cell r="G1891">
            <v>591861658</v>
          </cell>
          <cell r="H1891">
            <v>110229.98</v>
          </cell>
          <cell r="I1891">
            <v>110229.98</v>
          </cell>
          <cell r="J1891">
            <v>0</v>
          </cell>
          <cell r="K1891">
            <v>0</v>
          </cell>
          <cell r="L1891">
            <v>0</v>
          </cell>
        </row>
        <row r="1892">
          <cell r="A1892">
            <v>3</v>
          </cell>
          <cell r="B1892">
            <v>9</v>
          </cell>
          <cell r="C1892">
            <v>186</v>
          </cell>
          <cell r="D1892" t="str">
            <v xml:space="preserve">  </v>
          </cell>
          <cell r="E1892">
            <v>1659</v>
          </cell>
          <cell r="F1892" t="str">
            <v xml:space="preserve">   </v>
          </cell>
          <cell r="G1892">
            <v>391861659</v>
          </cell>
          <cell r="H1892">
            <v>261360</v>
          </cell>
          <cell r="I1892">
            <v>261360</v>
          </cell>
          <cell r="J1892">
            <v>0</v>
          </cell>
          <cell r="K1892">
            <v>0</v>
          </cell>
          <cell r="L1892">
            <v>0</v>
          </cell>
        </row>
        <row r="1893">
          <cell r="A1893">
            <v>4</v>
          </cell>
          <cell r="B1893">
            <v>9</v>
          </cell>
          <cell r="C1893">
            <v>186</v>
          </cell>
          <cell r="D1893" t="str">
            <v xml:space="preserve">  </v>
          </cell>
          <cell r="E1893">
            <v>1659</v>
          </cell>
          <cell r="F1893" t="str">
            <v xml:space="preserve">   </v>
          </cell>
          <cell r="G1893">
            <v>491861659</v>
          </cell>
          <cell r="H1893">
            <v>304919.74</v>
          </cell>
          <cell r="I1893">
            <v>304919.74</v>
          </cell>
          <cell r="J1893">
            <v>0</v>
          </cell>
          <cell r="K1893">
            <v>0</v>
          </cell>
          <cell r="L1893">
            <v>0</v>
          </cell>
        </row>
        <row r="1894">
          <cell r="A1894">
            <v>5</v>
          </cell>
          <cell r="B1894">
            <v>9</v>
          </cell>
          <cell r="C1894">
            <v>186</v>
          </cell>
          <cell r="D1894" t="str">
            <v xml:space="preserve">  </v>
          </cell>
          <cell r="E1894">
            <v>1659</v>
          </cell>
          <cell r="F1894" t="str">
            <v xml:space="preserve">   </v>
          </cell>
          <cell r="G1894">
            <v>591861659</v>
          </cell>
          <cell r="H1894">
            <v>264989.98</v>
          </cell>
          <cell r="I1894">
            <v>264989.98</v>
          </cell>
          <cell r="J1894">
            <v>0</v>
          </cell>
          <cell r="K1894">
            <v>0</v>
          </cell>
          <cell r="L1894">
            <v>0</v>
          </cell>
        </row>
        <row r="1895">
          <cell r="A1895">
            <v>3</v>
          </cell>
          <cell r="B1895">
            <v>9</v>
          </cell>
          <cell r="C1895">
            <v>186</v>
          </cell>
          <cell r="D1895" t="str">
            <v xml:space="preserve">  </v>
          </cell>
          <cell r="E1895">
            <v>1880</v>
          </cell>
          <cell r="F1895" t="str">
            <v xml:space="preserve">   </v>
          </cell>
          <cell r="G1895">
            <v>391861880</v>
          </cell>
          <cell r="H1895">
            <v>146037.92000000001</v>
          </cell>
          <cell r="I1895">
            <v>0</v>
          </cell>
          <cell r="J1895">
            <v>146037.92000000001</v>
          </cell>
          <cell r="K1895">
            <v>0</v>
          </cell>
          <cell r="L1895">
            <v>0</v>
          </cell>
        </row>
        <row r="1896">
          <cell r="A1896">
            <v>4</v>
          </cell>
          <cell r="B1896">
            <v>9</v>
          </cell>
          <cell r="C1896">
            <v>186</v>
          </cell>
          <cell r="D1896" t="str">
            <v xml:space="preserve">  </v>
          </cell>
          <cell r="E1896">
            <v>1880</v>
          </cell>
          <cell r="F1896" t="str">
            <v xml:space="preserve">   </v>
          </cell>
          <cell r="G1896">
            <v>491861880</v>
          </cell>
          <cell r="H1896">
            <v>153367.79</v>
          </cell>
          <cell r="I1896">
            <v>0</v>
          </cell>
          <cell r="J1896">
            <v>153367.79</v>
          </cell>
          <cell r="K1896">
            <v>0</v>
          </cell>
          <cell r="L1896">
            <v>0</v>
          </cell>
        </row>
        <row r="1897">
          <cell r="A1897">
            <v>5</v>
          </cell>
          <cell r="B1897">
            <v>9</v>
          </cell>
          <cell r="C1897">
            <v>186</v>
          </cell>
          <cell r="D1897" t="str">
            <v xml:space="preserve">  </v>
          </cell>
          <cell r="E1897">
            <v>1880</v>
          </cell>
          <cell r="F1897" t="str">
            <v xml:space="preserve">   </v>
          </cell>
          <cell r="G1897">
            <v>591861880</v>
          </cell>
          <cell r="H1897">
            <v>146648.73000000001</v>
          </cell>
          <cell r="I1897">
            <v>0</v>
          </cell>
          <cell r="J1897">
            <v>146648.73000000001</v>
          </cell>
          <cell r="K1897">
            <v>0</v>
          </cell>
          <cell r="L1897">
            <v>0</v>
          </cell>
        </row>
        <row r="1898">
          <cell r="A1898">
            <v>3</v>
          </cell>
          <cell r="B1898">
            <v>9</v>
          </cell>
          <cell r="C1898">
            <v>186</v>
          </cell>
          <cell r="D1898" t="str">
            <v xml:space="preserve">  </v>
          </cell>
          <cell r="E1898">
            <v>1891</v>
          </cell>
          <cell r="F1898" t="str">
            <v xml:space="preserve">   </v>
          </cell>
          <cell r="G1898">
            <v>391861891</v>
          </cell>
          <cell r="H1898">
            <v>984129.06</v>
          </cell>
          <cell r="I1898">
            <v>0</v>
          </cell>
          <cell r="J1898">
            <v>620822.88</v>
          </cell>
          <cell r="K1898">
            <v>363306.18</v>
          </cell>
          <cell r="L1898">
            <v>0</v>
          </cell>
        </row>
        <row r="1899">
          <cell r="A1899">
            <v>4</v>
          </cell>
          <cell r="B1899">
            <v>9</v>
          </cell>
          <cell r="C1899">
            <v>186</v>
          </cell>
          <cell r="D1899" t="str">
            <v xml:space="preserve">  </v>
          </cell>
          <cell r="E1899">
            <v>1891</v>
          </cell>
          <cell r="F1899" t="str">
            <v xml:space="preserve">   </v>
          </cell>
          <cell r="G1899">
            <v>491861891</v>
          </cell>
          <cell r="H1899">
            <v>1034742.69</v>
          </cell>
          <cell r="I1899">
            <v>0</v>
          </cell>
          <cell r="J1899">
            <v>654748.03</v>
          </cell>
          <cell r="K1899">
            <v>379994.67</v>
          </cell>
          <cell r="L1899">
            <v>0</v>
          </cell>
        </row>
        <row r="1900">
          <cell r="A1900">
            <v>5</v>
          </cell>
          <cell r="B1900">
            <v>9</v>
          </cell>
          <cell r="C1900">
            <v>186</v>
          </cell>
          <cell r="D1900" t="str">
            <v xml:space="preserve">  </v>
          </cell>
          <cell r="E1900">
            <v>1891</v>
          </cell>
          <cell r="F1900" t="str">
            <v xml:space="preserve">   </v>
          </cell>
          <cell r="G1900">
            <v>591861891</v>
          </cell>
          <cell r="H1900">
            <v>988346.88</v>
          </cell>
          <cell r="I1900">
            <v>0</v>
          </cell>
          <cell r="J1900">
            <v>623649.98</v>
          </cell>
          <cell r="K1900">
            <v>364696.91</v>
          </cell>
          <cell r="L1900">
            <v>0</v>
          </cell>
        </row>
        <row r="1901">
          <cell r="A1901">
            <v>3</v>
          </cell>
          <cell r="B1901">
            <v>9</v>
          </cell>
          <cell r="C1901">
            <v>186</v>
          </cell>
          <cell r="D1901" t="str">
            <v xml:space="preserve">  </v>
          </cell>
          <cell r="E1901">
            <v>1892</v>
          </cell>
          <cell r="F1901" t="str">
            <v xml:space="preserve">   </v>
          </cell>
          <cell r="G1901">
            <v>391861892</v>
          </cell>
          <cell r="H1901">
            <v>5360646.93</v>
          </cell>
          <cell r="I1901">
            <v>0</v>
          </cell>
          <cell r="J1901">
            <v>3562718.2</v>
          </cell>
          <cell r="K1901">
            <v>1797928.73</v>
          </cell>
          <cell r="L1901">
            <v>0</v>
          </cell>
        </row>
        <row r="1902">
          <cell r="A1902">
            <v>4</v>
          </cell>
          <cell r="B1902">
            <v>9</v>
          </cell>
          <cell r="C1902">
            <v>186</v>
          </cell>
          <cell r="D1902" t="str">
            <v xml:space="preserve">  </v>
          </cell>
          <cell r="E1902">
            <v>1892</v>
          </cell>
          <cell r="F1902" t="str">
            <v xml:space="preserve">   </v>
          </cell>
          <cell r="G1902">
            <v>491861892</v>
          </cell>
          <cell r="H1902">
            <v>5618802.3399999999</v>
          </cell>
          <cell r="I1902">
            <v>0</v>
          </cell>
          <cell r="J1902">
            <v>3743981.93</v>
          </cell>
          <cell r="K1902">
            <v>1874820.41</v>
          </cell>
          <cell r="L1902">
            <v>0</v>
          </cell>
        </row>
        <row r="1903">
          <cell r="A1903">
            <v>5</v>
          </cell>
          <cell r="B1903">
            <v>9</v>
          </cell>
          <cell r="C1903">
            <v>186</v>
          </cell>
          <cell r="D1903" t="str">
            <v xml:space="preserve">  </v>
          </cell>
          <cell r="E1903">
            <v>1892</v>
          </cell>
          <cell r="F1903" t="str">
            <v xml:space="preserve">   </v>
          </cell>
          <cell r="G1903">
            <v>591861892</v>
          </cell>
          <cell r="H1903">
            <v>5382159.8799999999</v>
          </cell>
          <cell r="I1903">
            <v>0</v>
          </cell>
          <cell r="J1903">
            <v>3577823.51</v>
          </cell>
          <cell r="K1903">
            <v>1804336.37</v>
          </cell>
          <cell r="L1903">
            <v>0</v>
          </cell>
        </row>
        <row r="1904">
          <cell r="A1904">
            <v>3</v>
          </cell>
          <cell r="B1904">
            <v>9</v>
          </cell>
          <cell r="C1904">
            <v>186</v>
          </cell>
          <cell r="D1904" t="str">
            <v xml:space="preserve">  </v>
          </cell>
          <cell r="E1904">
            <v>1905</v>
          </cell>
          <cell r="F1904" t="str">
            <v xml:space="preserve">   </v>
          </cell>
          <cell r="G1904">
            <v>391861905</v>
          </cell>
          <cell r="H1904">
            <v>22666204.34</v>
          </cell>
          <cell r="I1904">
            <v>0</v>
          </cell>
          <cell r="J1904">
            <v>15068587.51</v>
          </cell>
          <cell r="K1904">
            <v>7597616.8300000001</v>
          </cell>
          <cell r="L1904">
            <v>0</v>
          </cell>
        </row>
        <row r="1905">
          <cell r="A1905">
            <v>4</v>
          </cell>
          <cell r="B1905">
            <v>9</v>
          </cell>
          <cell r="C1905">
            <v>186</v>
          </cell>
          <cell r="D1905" t="str">
            <v xml:space="preserve">  </v>
          </cell>
          <cell r="E1905">
            <v>1905</v>
          </cell>
          <cell r="F1905" t="str">
            <v xml:space="preserve">   </v>
          </cell>
          <cell r="G1905">
            <v>491861905</v>
          </cell>
          <cell r="H1905">
            <v>23854927.170000002</v>
          </cell>
          <cell r="I1905">
            <v>0</v>
          </cell>
          <cell r="J1905">
            <v>15901730.199999999</v>
          </cell>
          <cell r="K1905">
            <v>7953196.9699999997</v>
          </cell>
          <cell r="L1905">
            <v>0</v>
          </cell>
        </row>
        <row r="1906">
          <cell r="A1906">
            <v>5</v>
          </cell>
          <cell r="B1906">
            <v>9</v>
          </cell>
          <cell r="C1906">
            <v>186</v>
          </cell>
          <cell r="D1906" t="str">
            <v xml:space="preserve">  </v>
          </cell>
          <cell r="E1906">
            <v>1905</v>
          </cell>
          <cell r="F1906" t="str">
            <v xml:space="preserve">   </v>
          </cell>
          <cell r="G1906">
            <v>591861905</v>
          </cell>
          <cell r="H1906">
            <v>22765264.579999998</v>
          </cell>
          <cell r="I1906">
            <v>0</v>
          </cell>
          <cell r="J1906">
            <v>15138016.07</v>
          </cell>
          <cell r="K1906">
            <v>7627248.5099999998</v>
          </cell>
          <cell r="L1906">
            <v>0</v>
          </cell>
        </row>
        <row r="1907">
          <cell r="A1907">
            <v>3</v>
          </cell>
          <cell r="B1907">
            <v>9</v>
          </cell>
          <cell r="C1907">
            <v>186</v>
          </cell>
          <cell r="D1907" t="str">
            <v xml:space="preserve">  </v>
          </cell>
          <cell r="E1907">
            <v>1914</v>
          </cell>
          <cell r="F1907" t="str">
            <v xml:space="preserve">   </v>
          </cell>
          <cell r="G1907">
            <v>391861914</v>
          </cell>
          <cell r="H1907">
            <v>3829855.34</v>
          </cell>
          <cell r="I1907">
            <v>0</v>
          </cell>
          <cell r="J1907">
            <v>2582389.98</v>
          </cell>
          <cell r="K1907">
            <v>1247465.3600000001</v>
          </cell>
          <cell r="L1907">
            <v>0</v>
          </cell>
        </row>
        <row r="1908">
          <cell r="A1908">
            <v>4</v>
          </cell>
          <cell r="B1908">
            <v>9</v>
          </cell>
          <cell r="C1908">
            <v>186</v>
          </cell>
          <cell r="D1908" t="str">
            <v xml:space="preserve">  </v>
          </cell>
          <cell r="E1908">
            <v>1914</v>
          </cell>
          <cell r="F1908" t="str">
            <v xml:space="preserve">   </v>
          </cell>
          <cell r="G1908">
            <v>491861914</v>
          </cell>
          <cell r="H1908">
            <v>4028838.51</v>
          </cell>
          <cell r="I1908">
            <v>0</v>
          </cell>
          <cell r="J1908">
            <v>2722642.61</v>
          </cell>
          <cell r="K1908">
            <v>1306195.9099999999</v>
          </cell>
          <cell r="L1908">
            <v>0</v>
          </cell>
        </row>
        <row r="1909">
          <cell r="A1909">
            <v>5</v>
          </cell>
          <cell r="B1909">
            <v>9</v>
          </cell>
          <cell r="C1909">
            <v>186</v>
          </cell>
          <cell r="D1909" t="str">
            <v xml:space="preserve">  </v>
          </cell>
          <cell r="E1909">
            <v>1914</v>
          </cell>
          <cell r="F1909" t="str">
            <v xml:space="preserve">   </v>
          </cell>
          <cell r="G1909">
            <v>591861914</v>
          </cell>
          <cell r="H1909">
            <v>3846437.29</v>
          </cell>
          <cell r="I1909">
            <v>0</v>
          </cell>
          <cell r="J1909">
            <v>2594077.7000000002</v>
          </cell>
          <cell r="K1909">
            <v>1252359.6000000001</v>
          </cell>
          <cell r="L1909">
            <v>0</v>
          </cell>
        </row>
        <row r="1910">
          <cell r="A1910">
            <v>3</v>
          </cell>
          <cell r="B1910">
            <v>9</v>
          </cell>
          <cell r="C1910">
            <v>186</v>
          </cell>
          <cell r="D1910" t="str">
            <v xml:space="preserve">  </v>
          </cell>
          <cell r="E1910">
            <v>1916</v>
          </cell>
          <cell r="F1910" t="str">
            <v xml:space="preserve">   </v>
          </cell>
          <cell r="G1910">
            <v>391861916</v>
          </cell>
          <cell r="H1910">
            <v>1798449.19</v>
          </cell>
          <cell r="I1910">
            <v>0</v>
          </cell>
          <cell r="J1910">
            <v>1356668.53</v>
          </cell>
          <cell r="K1910">
            <v>441780.66</v>
          </cell>
          <cell r="L1910">
            <v>0</v>
          </cell>
        </row>
        <row r="1911">
          <cell r="A1911">
            <v>4</v>
          </cell>
          <cell r="B1911">
            <v>9</v>
          </cell>
          <cell r="C1911">
            <v>186</v>
          </cell>
          <cell r="D1911" t="str">
            <v xml:space="preserve">  </v>
          </cell>
          <cell r="E1911">
            <v>1916</v>
          </cell>
          <cell r="F1911" t="str">
            <v xml:space="preserve">   </v>
          </cell>
          <cell r="G1911">
            <v>491861916</v>
          </cell>
          <cell r="H1911">
            <v>1875021.36</v>
          </cell>
          <cell r="I1911">
            <v>0</v>
          </cell>
          <cell r="J1911">
            <v>1415586.43</v>
          </cell>
          <cell r="K1911">
            <v>459434.93</v>
          </cell>
          <cell r="L1911">
            <v>0</v>
          </cell>
        </row>
        <row r="1912">
          <cell r="A1912">
            <v>5</v>
          </cell>
          <cell r="B1912">
            <v>9</v>
          </cell>
          <cell r="C1912">
            <v>186</v>
          </cell>
          <cell r="D1912" t="str">
            <v xml:space="preserve">  </v>
          </cell>
          <cell r="E1912">
            <v>1916</v>
          </cell>
          <cell r="F1912" t="str">
            <v xml:space="preserve">   </v>
          </cell>
          <cell r="G1912">
            <v>591861916</v>
          </cell>
          <cell r="H1912">
            <v>1804830.19</v>
          </cell>
          <cell r="I1912">
            <v>0</v>
          </cell>
          <cell r="J1912">
            <v>1361578.35</v>
          </cell>
          <cell r="K1912">
            <v>443251.84</v>
          </cell>
          <cell r="L1912">
            <v>0</v>
          </cell>
        </row>
        <row r="1913">
          <cell r="A1913">
            <v>3</v>
          </cell>
          <cell r="B1913">
            <v>9</v>
          </cell>
          <cell r="C1913">
            <v>186</v>
          </cell>
          <cell r="D1913" t="str">
            <v xml:space="preserve">  </v>
          </cell>
          <cell r="E1913">
            <v>1947</v>
          </cell>
          <cell r="F1913" t="str">
            <v xml:space="preserve">   </v>
          </cell>
          <cell r="G1913">
            <v>391861947</v>
          </cell>
          <cell r="H1913">
            <v>170978.24</v>
          </cell>
          <cell r="I1913">
            <v>0</v>
          </cell>
          <cell r="J1913">
            <v>107567.7</v>
          </cell>
          <cell r="K1913">
            <v>63410.54</v>
          </cell>
          <cell r="L1913">
            <v>0</v>
          </cell>
        </row>
        <row r="1914">
          <cell r="A1914">
            <v>4</v>
          </cell>
          <cell r="B1914">
            <v>9</v>
          </cell>
          <cell r="C1914">
            <v>186</v>
          </cell>
          <cell r="D1914" t="str">
            <v xml:space="preserve">  </v>
          </cell>
          <cell r="E1914">
            <v>1947</v>
          </cell>
          <cell r="F1914" t="str">
            <v xml:space="preserve">   </v>
          </cell>
          <cell r="G1914">
            <v>491861947</v>
          </cell>
          <cell r="H1914">
            <v>210936.23</v>
          </cell>
          <cell r="I1914">
            <v>0</v>
          </cell>
          <cell r="J1914">
            <v>135167.18</v>
          </cell>
          <cell r="K1914">
            <v>75769.06</v>
          </cell>
          <cell r="L1914">
            <v>0</v>
          </cell>
        </row>
        <row r="1915">
          <cell r="A1915">
            <v>5</v>
          </cell>
          <cell r="B1915">
            <v>9</v>
          </cell>
          <cell r="C1915">
            <v>186</v>
          </cell>
          <cell r="D1915" t="str">
            <v xml:space="preserve">  </v>
          </cell>
          <cell r="E1915">
            <v>1947</v>
          </cell>
          <cell r="F1915" t="str">
            <v xml:space="preserve">   </v>
          </cell>
          <cell r="G1915">
            <v>591861947</v>
          </cell>
          <cell r="H1915">
            <v>174308.1</v>
          </cell>
          <cell r="I1915">
            <v>0</v>
          </cell>
          <cell r="J1915">
            <v>109867.66</v>
          </cell>
          <cell r="K1915">
            <v>64440.44</v>
          </cell>
          <cell r="L1915">
            <v>0</v>
          </cell>
        </row>
        <row r="1916">
          <cell r="A1916">
            <v>3</v>
          </cell>
          <cell r="B1916">
            <v>9</v>
          </cell>
          <cell r="C1916">
            <v>186</v>
          </cell>
          <cell r="D1916" t="str">
            <v xml:space="preserve">  </v>
          </cell>
          <cell r="E1916">
            <v>1948</v>
          </cell>
          <cell r="F1916" t="str">
            <v xml:space="preserve">   </v>
          </cell>
          <cell r="G1916">
            <v>391861948</v>
          </cell>
          <cell r="H1916">
            <v>1880781.55</v>
          </cell>
          <cell r="I1916">
            <v>0</v>
          </cell>
          <cell r="J1916">
            <v>1282693.06</v>
          </cell>
          <cell r="K1916">
            <v>598088.49</v>
          </cell>
          <cell r="L1916">
            <v>0</v>
          </cell>
        </row>
        <row r="1917">
          <cell r="A1917">
            <v>4</v>
          </cell>
          <cell r="B1917">
            <v>9</v>
          </cell>
          <cell r="C1917">
            <v>186</v>
          </cell>
          <cell r="D1917" t="str">
            <v xml:space="preserve">  </v>
          </cell>
          <cell r="E1917">
            <v>1948</v>
          </cell>
          <cell r="F1917" t="str">
            <v xml:space="preserve">   </v>
          </cell>
          <cell r="G1917">
            <v>491861948</v>
          </cell>
          <cell r="H1917">
            <v>1972668.51</v>
          </cell>
          <cell r="I1917">
            <v>0</v>
          </cell>
          <cell r="J1917">
            <v>1349479.15</v>
          </cell>
          <cell r="K1917">
            <v>623189.36</v>
          </cell>
          <cell r="L1917">
            <v>0</v>
          </cell>
        </row>
        <row r="1918">
          <cell r="A1918">
            <v>5</v>
          </cell>
          <cell r="B1918">
            <v>9</v>
          </cell>
          <cell r="C1918">
            <v>186</v>
          </cell>
          <cell r="D1918" t="str">
            <v xml:space="preserve">  </v>
          </cell>
          <cell r="E1918">
            <v>1948</v>
          </cell>
          <cell r="F1918" t="str">
            <v xml:space="preserve">   </v>
          </cell>
          <cell r="G1918">
            <v>591861948</v>
          </cell>
          <cell r="H1918">
            <v>1888438.83</v>
          </cell>
          <cell r="I1918">
            <v>0</v>
          </cell>
          <cell r="J1918">
            <v>1288258.6000000001</v>
          </cell>
          <cell r="K1918">
            <v>600180.23</v>
          </cell>
          <cell r="L1918">
            <v>0</v>
          </cell>
        </row>
        <row r="1919">
          <cell r="A1919">
            <v>3</v>
          </cell>
          <cell r="B1919">
            <v>9</v>
          </cell>
          <cell r="C1919">
            <v>186</v>
          </cell>
          <cell r="D1919" t="str">
            <v xml:space="preserve">  </v>
          </cell>
          <cell r="E1919">
            <v>1949</v>
          </cell>
          <cell r="F1919" t="str">
            <v xml:space="preserve">   </v>
          </cell>
          <cell r="G1919">
            <v>391861949</v>
          </cell>
          <cell r="H1919">
            <v>1668984.76</v>
          </cell>
          <cell r="I1919">
            <v>0</v>
          </cell>
          <cell r="J1919">
            <v>1138353.9099999999</v>
          </cell>
          <cell r="K1919">
            <v>530630.85</v>
          </cell>
          <cell r="L1919">
            <v>0</v>
          </cell>
        </row>
        <row r="1920">
          <cell r="A1920">
            <v>4</v>
          </cell>
          <cell r="B1920">
            <v>9</v>
          </cell>
          <cell r="C1920">
            <v>186</v>
          </cell>
          <cell r="D1920" t="str">
            <v xml:space="preserve">  </v>
          </cell>
          <cell r="E1920">
            <v>1949</v>
          </cell>
          <cell r="F1920" t="str">
            <v xml:space="preserve">   </v>
          </cell>
          <cell r="G1920">
            <v>491861949</v>
          </cell>
          <cell r="H1920">
            <v>1754673.55</v>
          </cell>
          <cell r="I1920">
            <v>0</v>
          </cell>
          <cell r="J1920">
            <v>1199322.03</v>
          </cell>
          <cell r="K1920">
            <v>555351.53</v>
          </cell>
          <cell r="L1920">
            <v>0</v>
          </cell>
        </row>
        <row r="1921">
          <cell r="A1921">
            <v>5</v>
          </cell>
          <cell r="B1921">
            <v>9</v>
          </cell>
          <cell r="C1921">
            <v>186</v>
          </cell>
          <cell r="D1921" t="str">
            <v xml:space="preserve">  </v>
          </cell>
          <cell r="E1921">
            <v>1949</v>
          </cell>
          <cell r="F1921" t="str">
            <v xml:space="preserve">   </v>
          </cell>
          <cell r="G1921">
            <v>591861949</v>
          </cell>
          <cell r="H1921">
            <v>1676125.48</v>
          </cell>
          <cell r="I1921">
            <v>0</v>
          </cell>
          <cell r="J1921">
            <v>1143434.5900000001</v>
          </cell>
          <cell r="K1921">
            <v>532690.9</v>
          </cell>
          <cell r="L1921">
            <v>0</v>
          </cell>
        </row>
        <row r="1922">
          <cell r="A1922">
            <v>3</v>
          </cell>
          <cell r="B1922">
            <v>9</v>
          </cell>
          <cell r="C1922">
            <v>186</v>
          </cell>
          <cell r="D1922" t="str">
            <v xml:space="preserve">  </v>
          </cell>
          <cell r="E1922">
            <v>1950</v>
          </cell>
          <cell r="F1922" t="str">
            <v xml:space="preserve">   </v>
          </cell>
          <cell r="G1922">
            <v>391861950</v>
          </cell>
          <cell r="H1922">
            <v>620736.65</v>
          </cell>
          <cell r="I1922">
            <v>0</v>
          </cell>
          <cell r="J1922">
            <v>465822.66</v>
          </cell>
          <cell r="K1922">
            <v>154913.99</v>
          </cell>
          <cell r="L1922">
            <v>0</v>
          </cell>
        </row>
        <row r="1923">
          <cell r="A1923">
            <v>4</v>
          </cell>
          <cell r="B1923">
            <v>9</v>
          </cell>
          <cell r="C1923">
            <v>186</v>
          </cell>
          <cell r="D1923" t="str">
            <v xml:space="preserve">  </v>
          </cell>
          <cell r="E1923">
            <v>1950</v>
          </cell>
          <cell r="F1923" t="str">
            <v xml:space="preserve">   </v>
          </cell>
          <cell r="G1923">
            <v>491861950</v>
          </cell>
          <cell r="H1923">
            <v>649053.28</v>
          </cell>
          <cell r="I1923">
            <v>0</v>
          </cell>
          <cell r="J1923">
            <v>487953.49</v>
          </cell>
          <cell r="K1923">
            <v>161099.79</v>
          </cell>
          <cell r="L1923">
            <v>0</v>
          </cell>
        </row>
        <row r="1924">
          <cell r="A1924">
            <v>5</v>
          </cell>
          <cell r="B1924">
            <v>9</v>
          </cell>
          <cell r="C1924">
            <v>186</v>
          </cell>
          <cell r="D1924" t="str">
            <v xml:space="preserve">  </v>
          </cell>
          <cell r="E1924">
            <v>1950</v>
          </cell>
          <cell r="F1924" t="str">
            <v xml:space="preserve">   </v>
          </cell>
          <cell r="G1924">
            <v>591861950</v>
          </cell>
          <cell r="H1924">
            <v>623096.39</v>
          </cell>
          <cell r="I1924">
            <v>0</v>
          </cell>
          <cell r="J1924">
            <v>467666.91</v>
          </cell>
          <cell r="K1924">
            <v>155429.48000000001</v>
          </cell>
          <cell r="L1924">
            <v>0</v>
          </cell>
        </row>
        <row r="1925">
          <cell r="A1925">
            <v>3</v>
          </cell>
          <cell r="B1925">
            <v>9</v>
          </cell>
          <cell r="C1925">
            <v>186</v>
          </cell>
          <cell r="D1925" t="str">
            <v xml:space="preserve">  </v>
          </cell>
          <cell r="E1925">
            <v>1951</v>
          </cell>
          <cell r="F1925" t="str">
            <v xml:space="preserve">   </v>
          </cell>
          <cell r="G1925">
            <v>391861951</v>
          </cell>
          <cell r="H1925">
            <v>214216.01</v>
          </cell>
          <cell r="I1925">
            <v>0</v>
          </cell>
          <cell r="J1925">
            <v>161656.68</v>
          </cell>
          <cell r="K1925">
            <v>52559.33</v>
          </cell>
          <cell r="L1925">
            <v>0</v>
          </cell>
        </row>
        <row r="1926">
          <cell r="A1926">
            <v>4</v>
          </cell>
          <cell r="B1926">
            <v>9</v>
          </cell>
          <cell r="C1926">
            <v>186</v>
          </cell>
          <cell r="D1926" t="str">
            <v xml:space="preserve">  </v>
          </cell>
          <cell r="E1926">
            <v>1951</v>
          </cell>
          <cell r="F1926" t="str">
            <v xml:space="preserve">   </v>
          </cell>
          <cell r="G1926">
            <v>491861951</v>
          </cell>
          <cell r="H1926">
            <v>224015.08</v>
          </cell>
          <cell r="I1926">
            <v>0</v>
          </cell>
          <cell r="J1926">
            <v>169353.95</v>
          </cell>
          <cell r="K1926">
            <v>54661.13</v>
          </cell>
          <cell r="L1926">
            <v>0</v>
          </cell>
        </row>
        <row r="1927">
          <cell r="A1927">
            <v>5</v>
          </cell>
          <cell r="B1927">
            <v>9</v>
          </cell>
          <cell r="C1927">
            <v>186</v>
          </cell>
          <cell r="D1927" t="str">
            <v xml:space="preserve">  </v>
          </cell>
          <cell r="E1927">
            <v>1951</v>
          </cell>
          <cell r="F1927" t="str">
            <v xml:space="preserve">   </v>
          </cell>
          <cell r="G1927">
            <v>591861951</v>
          </cell>
          <cell r="H1927">
            <v>215032.62</v>
          </cell>
          <cell r="I1927">
            <v>0</v>
          </cell>
          <cell r="J1927">
            <v>162298.14000000001</v>
          </cell>
          <cell r="K1927">
            <v>52734.48</v>
          </cell>
          <cell r="L1927">
            <v>0</v>
          </cell>
        </row>
        <row r="1928">
          <cell r="A1928">
            <v>3</v>
          </cell>
          <cell r="B1928">
            <v>9</v>
          </cell>
          <cell r="C1928">
            <v>186</v>
          </cell>
          <cell r="D1928" t="str">
            <v xml:space="preserve">  </v>
          </cell>
          <cell r="E1928">
            <v>1952</v>
          </cell>
          <cell r="F1928" t="str">
            <v xml:space="preserve">   </v>
          </cell>
          <cell r="G1928">
            <v>391861952</v>
          </cell>
          <cell r="H1928">
            <v>2443330</v>
          </cell>
          <cell r="I1928">
            <v>0</v>
          </cell>
          <cell r="J1928">
            <v>1827592.58</v>
          </cell>
          <cell r="K1928">
            <v>615737.42000000004</v>
          </cell>
          <cell r="L1928">
            <v>0</v>
          </cell>
        </row>
        <row r="1929">
          <cell r="A1929">
            <v>4</v>
          </cell>
          <cell r="B1929">
            <v>9</v>
          </cell>
          <cell r="C1929">
            <v>186</v>
          </cell>
          <cell r="D1929" t="str">
            <v xml:space="preserve">  </v>
          </cell>
          <cell r="E1929">
            <v>1952</v>
          </cell>
          <cell r="F1929" t="str">
            <v xml:space="preserve">   </v>
          </cell>
          <cell r="G1929">
            <v>491861952</v>
          </cell>
          <cell r="H1929">
            <v>2547418.96</v>
          </cell>
          <cell r="I1929">
            <v>0</v>
          </cell>
          <cell r="J1929">
            <v>1907052.24</v>
          </cell>
          <cell r="K1929">
            <v>640366.72</v>
          </cell>
          <cell r="L1929">
            <v>0</v>
          </cell>
        </row>
        <row r="1930">
          <cell r="A1930">
            <v>5</v>
          </cell>
          <cell r="B1930">
            <v>9</v>
          </cell>
          <cell r="C1930">
            <v>186</v>
          </cell>
          <cell r="D1930" t="str">
            <v xml:space="preserve">  </v>
          </cell>
          <cell r="E1930">
            <v>1952</v>
          </cell>
          <cell r="F1930" t="str">
            <v xml:space="preserve">   </v>
          </cell>
          <cell r="G1930">
            <v>591861952</v>
          </cell>
          <cell r="H1930">
            <v>2452004.11</v>
          </cell>
          <cell r="I1930">
            <v>0</v>
          </cell>
          <cell r="J1930">
            <v>1834214.25</v>
          </cell>
          <cell r="K1930">
            <v>617789.86</v>
          </cell>
          <cell r="L1930">
            <v>0</v>
          </cell>
        </row>
        <row r="1931">
          <cell r="A1931">
            <v>3</v>
          </cell>
          <cell r="B1931">
            <v>9</v>
          </cell>
          <cell r="C1931">
            <v>186</v>
          </cell>
          <cell r="D1931" t="str">
            <v xml:space="preserve">  </v>
          </cell>
          <cell r="E1931">
            <v>1953</v>
          </cell>
          <cell r="F1931" t="str">
            <v xml:space="preserve">   </v>
          </cell>
          <cell r="G1931">
            <v>391861953</v>
          </cell>
          <cell r="H1931">
            <v>357799.19</v>
          </cell>
          <cell r="I1931">
            <v>0</v>
          </cell>
          <cell r="J1931">
            <v>267128.82</v>
          </cell>
          <cell r="K1931">
            <v>90670.37</v>
          </cell>
          <cell r="L1931">
            <v>0</v>
          </cell>
        </row>
        <row r="1932">
          <cell r="A1932">
            <v>4</v>
          </cell>
          <cell r="B1932">
            <v>9</v>
          </cell>
          <cell r="C1932">
            <v>186</v>
          </cell>
          <cell r="D1932" t="str">
            <v xml:space="preserve">  </v>
          </cell>
          <cell r="E1932">
            <v>1953</v>
          </cell>
          <cell r="F1932" t="str">
            <v xml:space="preserve">   </v>
          </cell>
          <cell r="G1932">
            <v>491861953</v>
          </cell>
          <cell r="H1932">
            <v>385322.17</v>
          </cell>
          <cell r="I1932">
            <v>0</v>
          </cell>
          <cell r="J1932">
            <v>287677.09000000003</v>
          </cell>
          <cell r="K1932">
            <v>97645.08</v>
          </cell>
          <cell r="L1932">
            <v>0</v>
          </cell>
        </row>
        <row r="1933">
          <cell r="A1933">
            <v>5</v>
          </cell>
          <cell r="B1933">
            <v>9</v>
          </cell>
          <cell r="C1933">
            <v>186</v>
          </cell>
          <cell r="D1933" t="str">
            <v xml:space="preserve">  </v>
          </cell>
          <cell r="E1933">
            <v>1953</v>
          </cell>
          <cell r="F1933" t="str">
            <v xml:space="preserve">   </v>
          </cell>
          <cell r="G1933">
            <v>591861953</v>
          </cell>
          <cell r="H1933">
            <v>360092.77</v>
          </cell>
          <cell r="I1933">
            <v>0</v>
          </cell>
          <cell r="J1933">
            <v>268841.17</v>
          </cell>
          <cell r="K1933">
            <v>91251.6</v>
          </cell>
          <cell r="L1933">
            <v>0</v>
          </cell>
        </row>
        <row r="1934">
          <cell r="A1934">
            <v>3</v>
          </cell>
          <cell r="B1934">
            <v>9</v>
          </cell>
          <cell r="C1934">
            <v>186</v>
          </cell>
          <cell r="D1934" t="str">
            <v xml:space="preserve">  </v>
          </cell>
          <cell r="E1934">
            <v>1973</v>
          </cell>
          <cell r="F1934" t="str">
            <v xml:space="preserve">   </v>
          </cell>
          <cell r="G1934">
            <v>391861973</v>
          </cell>
          <cell r="H1934">
            <v>296770.33</v>
          </cell>
          <cell r="I1934">
            <v>0</v>
          </cell>
          <cell r="J1934">
            <v>203158.56</v>
          </cell>
          <cell r="K1934">
            <v>93611.77</v>
          </cell>
          <cell r="L1934">
            <v>0</v>
          </cell>
        </row>
        <row r="1935">
          <cell r="A1935">
            <v>4</v>
          </cell>
          <cell r="B1935">
            <v>9</v>
          </cell>
          <cell r="C1935">
            <v>186</v>
          </cell>
          <cell r="D1935" t="str">
            <v xml:space="preserve">  </v>
          </cell>
          <cell r="E1935">
            <v>1973</v>
          </cell>
          <cell r="F1935" t="str">
            <v xml:space="preserve">   </v>
          </cell>
          <cell r="G1935">
            <v>491861973</v>
          </cell>
          <cell r="H1935">
            <v>311072.99</v>
          </cell>
          <cell r="I1935">
            <v>0</v>
          </cell>
          <cell r="J1935">
            <v>213099.58</v>
          </cell>
          <cell r="K1935">
            <v>97973.42</v>
          </cell>
          <cell r="L1935">
            <v>0</v>
          </cell>
        </row>
        <row r="1936">
          <cell r="A1936">
            <v>5</v>
          </cell>
          <cell r="B1936">
            <v>9</v>
          </cell>
          <cell r="C1936">
            <v>186</v>
          </cell>
          <cell r="D1936" t="str">
            <v xml:space="preserve">  </v>
          </cell>
          <cell r="E1936">
            <v>1973</v>
          </cell>
          <cell r="F1936" t="str">
            <v xml:space="preserve">   </v>
          </cell>
          <cell r="G1936">
            <v>591861973</v>
          </cell>
          <cell r="H1936">
            <v>297962.23999999999</v>
          </cell>
          <cell r="I1936">
            <v>0</v>
          </cell>
          <cell r="J1936">
            <v>203987.01</v>
          </cell>
          <cell r="K1936">
            <v>93975.24</v>
          </cell>
          <cell r="L1936">
            <v>0</v>
          </cell>
        </row>
        <row r="1937">
          <cell r="A1937">
            <v>3</v>
          </cell>
          <cell r="B1937">
            <v>9</v>
          </cell>
          <cell r="C1937">
            <v>186</v>
          </cell>
          <cell r="D1937" t="str">
            <v xml:space="preserve">  </v>
          </cell>
          <cell r="E1937">
            <v>1974</v>
          </cell>
          <cell r="F1937" t="str">
            <v xml:space="preserve">   </v>
          </cell>
          <cell r="G1937">
            <v>391861974</v>
          </cell>
          <cell r="H1937">
            <v>166004.51</v>
          </cell>
          <cell r="I1937">
            <v>0</v>
          </cell>
          <cell r="J1937">
            <v>112960.67</v>
          </cell>
          <cell r="K1937">
            <v>53043.839999999997</v>
          </cell>
          <cell r="L1937">
            <v>0</v>
          </cell>
        </row>
        <row r="1938">
          <cell r="A1938">
            <v>4</v>
          </cell>
          <cell r="B1938">
            <v>9</v>
          </cell>
          <cell r="C1938">
            <v>186</v>
          </cell>
          <cell r="D1938" t="str">
            <v xml:space="preserve">  </v>
          </cell>
          <cell r="E1938">
            <v>1974</v>
          </cell>
          <cell r="F1938" t="str">
            <v xml:space="preserve">   </v>
          </cell>
          <cell r="G1938">
            <v>491861974</v>
          </cell>
          <cell r="H1938">
            <v>174531.83</v>
          </cell>
          <cell r="I1938">
            <v>0</v>
          </cell>
          <cell r="J1938">
            <v>119035.71</v>
          </cell>
          <cell r="K1938">
            <v>55496.12</v>
          </cell>
          <cell r="L1938">
            <v>0</v>
          </cell>
        </row>
        <row r="1939">
          <cell r="A1939">
            <v>5</v>
          </cell>
          <cell r="B1939">
            <v>9</v>
          </cell>
          <cell r="C1939">
            <v>186</v>
          </cell>
          <cell r="D1939" t="str">
            <v xml:space="preserve">  </v>
          </cell>
          <cell r="E1939">
            <v>1974</v>
          </cell>
          <cell r="F1939" t="str">
            <v xml:space="preserve">   </v>
          </cell>
          <cell r="G1939">
            <v>591861974</v>
          </cell>
          <cell r="H1939">
            <v>166715.13</v>
          </cell>
          <cell r="I1939">
            <v>0</v>
          </cell>
          <cell r="J1939">
            <v>113466.92</v>
          </cell>
          <cell r="K1939">
            <v>53248.21</v>
          </cell>
          <cell r="L1939">
            <v>0</v>
          </cell>
        </row>
        <row r="1940">
          <cell r="A1940">
            <v>3</v>
          </cell>
          <cell r="B1940">
            <v>9</v>
          </cell>
          <cell r="C1940">
            <v>186</v>
          </cell>
          <cell r="D1940" t="str">
            <v xml:space="preserve">  </v>
          </cell>
          <cell r="E1940">
            <v>1975</v>
          </cell>
          <cell r="F1940" t="str">
            <v xml:space="preserve">   </v>
          </cell>
          <cell r="G1940">
            <v>391861975</v>
          </cell>
          <cell r="H1940">
            <v>460865.39</v>
          </cell>
          <cell r="I1940">
            <v>0</v>
          </cell>
          <cell r="J1940">
            <v>308265.2</v>
          </cell>
          <cell r="K1940">
            <v>152600.19</v>
          </cell>
          <cell r="L1940">
            <v>0</v>
          </cell>
        </row>
        <row r="1941">
          <cell r="A1941">
            <v>4</v>
          </cell>
          <cell r="B1941">
            <v>9</v>
          </cell>
          <cell r="C1941">
            <v>186</v>
          </cell>
          <cell r="D1941" t="str">
            <v xml:space="preserve">  </v>
          </cell>
          <cell r="E1941">
            <v>1975</v>
          </cell>
          <cell r="F1941" t="str">
            <v xml:space="preserve">   </v>
          </cell>
          <cell r="G1941">
            <v>491861975</v>
          </cell>
          <cell r="H1941">
            <v>484812.98</v>
          </cell>
          <cell r="I1941">
            <v>0</v>
          </cell>
          <cell r="J1941">
            <v>325097.81</v>
          </cell>
          <cell r="K1941">
            <v>159715.18</v>
          </cell>
          <cell r="L1941">
            <v>0</v>
          </cell>
        </row>
        <row r="1942">
          <cell r="A1942">
            <v>5</v>
          </cell>
          <cell r="B1942">
            <v>9</v>
          </cell>
          <cell r="C1942">
            <v>186</v>
          </cell>
          <cell r="D1942" t="str">
            <v xml:space="preserve">  </v>
          </cell>
          <cell r="E1942">
            <v>1975</v>
          </cell>
          <cell r="F1942" t="str">
            <v xml:space="preserve">   </v>
          </cell>
          <cell r="G1942">
            <v>591861975</v>
          </cell>
          <cell r="H1942">
            <v>462861.01</v>
          </cell>
          <cell r="I1942">
            <v>0</v>
          </cell>
          <cell r="J1942">
            <v>309667.92</v>
          </cell>
          <cell r="K1942">
            <v>153193.1</v>
          </cell>
          <cell r="L1942">
            <v>0</v>
          </cell>
        </row>
        <row r="1943">
          <cell r="A1943">
            <v>3</v>
          </cell>
          <cell r="B1943">
            <v>9</v>
          </cell>
          <cell r="C1943">
            <v>186</v>
          </cell>
          <cell r="D1943" t="str">
            <v xml:space="preserve">  </v>
          </cell>
          <cell r="E1943">
            <v>1976</v>
          </cell>
          <cell r="F1943" t="str">
            <v xml:space="preserve">   </v>
          </cell>
          <cell r="G1943">
            <v>391861976</v>
          </cell>
          <cell r="H1943">
            <v>591724.79</v>
          </cell>
          <cell r="I1943">
            <v>0</v>
          </cell>
          <cell r="J1943">
            <v>380528.91</v>
          </cell>
          <cell r="K1943">
            <v>211195.88</v>
          </cell>
          <cell r="L1943">
            <v>0</v>
          </cell>
        </row>
        <row r="1944">
          <cell r="A1944">
            <v>4</v>
          </cell>
          <cell r="B1944">
            <v>9</v>
          </cell>
          <cell r="C1944">
            <v>186</v>
          </cell>
          <cell r="D1944" t="str">
            <v xml:space="preserve">  </v>
          </cell>
          <cell r="E1944">
            <v>1976</v>
          </cell>
          <cell r="F1944" t="str">
            <v xml:space="preserve">   </v>
          </cell>
          <cell r="G1944">
            <v>491861976</v>
          </cell>
          <cell r="H1944">
            <v>653652.49</v>
          </cell>
          <cell r="I1944">
            <v>0</v>
          </cell>
          <cell r="J1944">
            <v>423311.13</v>
          </cell>
          <cell r="K1944">
            <v>230341.37</v>
          </cell>
          <cell r="L1944">
            <v>0</v>
          </cell>
        </row>
        <row r="1945">
          <cell r="A1945">
            <v>5</v>
          </cell>
          <cell r="B1945">
            <v>9</v>
          </cell>
          <cell r="C1945">
            <v>186</v>
          </cell>
          <cell r="D1945" t="str">
            <v xml:space="preserve">  </v>
          </cell>
          <cell r="E1945">
            <v>1976</v>
          </cell>
          <cell r="F1945" t="str">
            <v xml:space="preserve">   </v>
          </cell>
          <cell r="G1945">
            <v>591861976</v>
          </cell>
          <cell r="H1945">
            <v>596885.44999999995</v>
          </cell>
          <cell r="I1945">
            <v>0</v>
          </cell>
          <cell r="J1945">
            <v>384094.11</v>
          </cell>
          <cell r="K1945">
            <v>212791.34</v>
          </cell>
          <cell r="L1945">
            <v>0</v>
          </cell>
        </row>
        <row r="1946">
          <cell r="A1946">
            <v>3</v>
          </cell>
          <cell r="B1946">
            <v>9</v>
          </cell>
          <cell r="C1946">
            <v>186</v>
          </cell>
          <cell r="D1946" t="str">
            <v xml:space="preserve">  </v>
          </cell>
          <cell r="E1946">
            <v>1977</v>
          </cell>
          <cell r="F1946" t="str">
            <v xml:space="preserve">   </v>
          </cell>
          <cell r="G1946">
            <v>391861977</v>
          </cell>
          <cell r="H1946">
            <v>1151618.4099999999</v>
          </cell>
          <cell r="I1946">
            <v>0</v>
          </cell>
          <cell r="J1946">
            <v>784658.55</v>
          </cell>
          <cell r="K1946">
            <v>366959.86</v>
          </cell>
          <cell r="L1946">
            <v>0</v>
          </cell>
        </row>
        <row r="1947">
          <cell r="A1947">
            <v>4</v>
          </cell>
          <cell r="B1947">
            <v>9</v>
          </cell>
          <cell r="C1947">
            <v>186</v>
          </cell>
          <cell r="D1947" t="str">
            <v xml:space="preserve">  </v>
          </cell>
          <cell r="E1947">
            <v>1977</v>
          </cell>
          <cell r="F1947" t="str">
            <v xml:space="preserve">   </v>
          </cell>
          <cell r="G1947">
            <v>491861977</v>
          </cell>
          <cell r="H1947">
            <v>1211676</v>
          </cell>
          <cell r="I1947">
            <v>0</v>
          </cell>
          <cell r="J1947">
            <v>827445.83</v>
          </cell>
          <cell r="K1947">
            <v>384230.17</v>
          </cell>
          <cell r="L1947">
            <v>0</v>
          </cell>
        </row>
        <row r="1948">
          <cell r="A1948">
            <v>5</v>
          </cell>
          <cell r="B1948">
            <v>9</v>
          </cell>
          <cell r="C1948">
            <v>186</v>
          </cell>
          <cell r="D1948" t="str">
            <v xml:space="preserve">  </v>
          </cell>
          <cell r="E1948">
            <v>1977</v>
          </cell>
          <cell r="F1948" t="str">
            <v xml:space="preserve">   </v>
          </cell>
          <cell r="G1948">
            <v>591861977</v>
          </cell>
          <cell r="H1948">
            <v>1156623.23</v>
          </cell>
          <cell r="I1948">
            <v>0</v>
          </cell>
          <cell r="J1948">
            <v>788224.17</v>
          </cell>
          <cell r="K1948">
            <v>368399.06</v>
          </cell>
          <cell r="L1948">
            <v>0</v>
          </cell>
        </row>
        <row r="1949">
          <cell r="A1949">
            <v>3</v>
          </cell>
          <cell r="B1949">
            <v>9</v>
          </cell>
          <cell r="C1949">
            <v>186</v>
          </cell>
          <cell r="D1949" t="str">
            <v xml:space="preserve">  </v>
          </cell>
          <cell r="E1949">
            <v>1978</v>
          </cell>
          <cell r="F1949" t="str">
            <v xml:space="preserve">   </v>
          </cell>
          <cell r="G1949">
            <v>391861978</v>
          </cell>
          <cell r="H1949">
            <v>481803.83</v>
          </cell>
          <cell r="I1949">
            <v>0</v>
          </cell>
          <cell r="J1949">
            <v>363919.52</v>
          </cell>
          <cell r="K1949">
            <v>117884.31</v>
          </cell>
          <cell r="L1949">
            <v>0</v>
          </cell>
        </row>
        <row r="1950">
          <cell r="A1950">
            <v>4</v>
          </cell>
          <cell r="B1950">
            <v>9</v>
          </cell>
          <cell r="C1950">
            <v>186</v>
          </cell>
          <cell r="D1950" t="str">
            <v xml:space="preserve">  </v>
          </cell>
          <cell r="E1950">
            <v>1978</v>
          </cell>
          <cell r="F1950" t="str">
            <v xml:space="preserve">   </v>
          </cell>
          <cell r="G1950">
            <v>491861978</v>
          </cell>
          <cell r="H1950">
            <v>518868.43</v>
          </cell>
          <cell r="I1950">
            <v>0</v>
          </cell>
          <cell r="J1950">
            <v>391915.38</v>
          </cell>
          <cell r="K1950">
            <v>126953.05</v>
          </cell>
          <cell r="L1950">
            <v>0</v>
          </cell>
        </row>
        <row r="1951">
          <cell r="A1951">
            <v>5</v>
          </cell>
          <cell r="B1951">
            <v>9</v>
          </cell>
          <cell r="C1951">
            <v>186</v>
          </cell>
          <cell r="D1951" t="str">
            <v xml:space="preserve">  </v>
          </cell>
          <cell r="E1951">
            <v>1978</v>
          </cell>
          <cell r="F1951" t="str">
            <v xml:space="preserve">   </v>
          </cell>
          <cell r="G1951">
            <v>591861978</v>
          </cell>
          <cell r="H1951">
            <v>484892.55</v>
          </cell>
          <cell r="I1951">
            <v>0</v>
          </cell>
          <cell r="J1951">
            <v>366252.5</v>
          </cell>
          <cell r="K1951">
            <v>118640.05</v>
          </cell>
          <cell r="L1951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Sheet2"/>
      <sheetName val="Inc St"/>
      <sheetName val="Bal Sheet"/>
      <sheetName val="Dir CF"/>
      <sheetName val="EBITDA"/>
      <sheetName val="Jurisdictional Equity Ratio"/>
      <sheetName val="Indir CF"/>
      <sheetName val="Oth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JAN4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nloaded-Data"/>
      <sheetName val="Data"/>
      <sheetName val="ReallAFUDC"/>
      <sheetName val="ProdTaxCredit"/>
      <sheetName val="SFAS143AccDep"/>
      <sheetName val="E-CHK"/>
      <sheetName val="E-ALL"/>
      <sheetName val="E-OPS"/>
      <sheetName val="E-555"/>
      <sheetName val="E-557"/>
      <sheetName val="E-903"/>
      <sheetName val="E-908"/>
      <sheetName val="E-INT"/>
      <sheetName val="E-FIT"/>
      <sheetName val="E-SCM"/>
      <sheetName val="E-DTE"/>
      <sheetName val="E-OTX"/>
      <sheetName val="E-PLT"/>
      <sheetName val="E-APL"/>
      <sheetName val="C-AMT"/>
      <sheetName val="C-DEP"/>
      <sheetName val="C-GPL"/>
      <sheetName val="C-ADP"/>
      <sheetName val="E-ADP"/>
      <sheetName val="C-IPL"/>
      <sheetName val="C-AAM"/>
      <sheetName val="E-CAM"/>
      <sheetName val="C-DTX"/>
      <sheetName val="E-ROR"/>
    </sheetNames>
    <sheetDataSet>
      <sheetData sheetId="0"/>
      <sheetData sheetId="1">
        <row r="5">
          <cell r="H5" t="str">
            <v>Average of Monthly Averages Basis</v>
          </cell>
        </row>
        <row r="37">
          <cell r="A37" t="str">
            <v>Electric Data Matrix</v>
          </cell>
        </row>
      </sheetData>
      <sheetData sheetId="2"/>
      <sheetData sheetId="3"/>
      <sheetData sheetId="4"/>
      <sheetData sheetId="5">
        <row r="2">
          <cell r="A2" t="str">
            <v>ELECTRIC MODEL BALANCING REPORT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Reference</v>
          </cell>
        </row>
        <row r="7">
          <cell r="A7" t="str">
            <v>INCOME STATEMENT AMOUNTS:</v>
          </cell>
        </row>
        <row r="8">
          <cell r="A8" t="str">
            <v>E-OPS</v>
          </cell>
        </row>
        <row r="10">
          <cell r="A10" t="str">
            <v>E-OPS</v>
          </cell>
        </row>
        <row r="12">
          <cell r="B12" t="str">
            <v>TOTAL STEAM POWER GENERATION EXP</v>
          </cell>
        </row>
        <row r="13">
          <cell r="B13" t="str">
            <v>TOTAL HYDRO POWER GENERATION EXP</v>
          </cell>
        </row>
        <row r="14">
          <cell r="B14" t="str">
            <v>TOTAL OTHER POWER GENERATION EXP</v>
          </cell>
        </row>
        <row r="15">
          <cell r="B15" t="str">
            <v>TOTAL OTHER POWER SUPPLY EXPENSE</v>
          </cell>
        </row>
        <row r="16">
          <cell r="B16" t="str">
            <v>TOTAL TRANSMISSION OPERATING EXP</v>
          </cell>
        </row>
        <row r="17">
          <cell r="B17" t="str">
            <v>TOTAL DISTRIBUTION OPERATING EXP</v>
          </cell>
        </row>
        <row r="18">
          <cell r="B18" t="str">
            <v>TOTAL CUSTOMER ACCOUNTS EXPENSES</v>
          </cell>
        </row>
        <row r="19">
          <cell r="B19" t="str">
            <v>TOTAL CUSTOMER SERVICE &amp; INFO EXP</v>
          </cell>
        </row>
        <row r="20">
          <cell r="B20" t="str">
            <v>TOTAL SALES EXPENSES</v>
          </cell>
        </row>
        <row r="21">
          <cell r="B21" t="str">
            <v>TOTAL ADMIN &amp; GEN OPERATING EXP</v>
          </cell>
        </row>
        <row r="24">
          <cell r="A24" t="str">
            <v>E-ADP</v>
          </cell>
        </row>
        <row r="26">
          <cell r="B26" t="str">
            <v>Deprec Exp-Prod Plant (403x10, 403x20, 403x30)</v>
          </cell>
        </row>
        <row r="29">
          <cell r="B29" t="str">
            <v>Depreciation Expense--Transmission Plant</v>
          </cell>
        </row>
        <row r="30">
          <cell r="B30" t="str">
            <v>Amortization of Limited-Term Plant</v>
          </cell>
        </row>
        <row r="31">
          <cell r="B31" t="str">
            <v>Amortization of Hydro Licensing Costs</v>
          </cell>
        </row>
        <row r="32">
          <cell r="B32" t="str">
            <v>Amortization of Investment in Exchange Power</v>
          </cell>
        </row>
        <row r="41">
          <cell r="A41" t="str">
            <v>E-OPS</v>
          </cell>
        </row>
        <row r="43">
          <cell r="B43" t="str">
            <v>Amortization of Limited-Term Plant</v>
          </cell>
        </row>
        <row r="44">
          <cell r="B44" t="str">
            <v>Amortization of Hydro Licensing Costs</v>
          </cell>
        </row>
        <row r="46">
          <cell r="B46" t="str">
            <v>Amortization--Intangible Plant--Software</v>
          </cell>
        </row>
        <row r="54">
          <cell r="B54" t="str">
            <v xml:space="preserve">Amortization of Leasehold Imp (404X50) </v>
          </cell>
        </row>
        <row r="62">
          <cell r="A62" t="str">
            <v>E-OTX</v>
          </cell>
        </row>
        <row r="64">
          <cell r="A64" t="str">
            <v>E-FIT</v>
          </cell>
        </row>
        <row r="65">
          <cell r="A65" t="str">
            <v>E-DTE</v>
          </cell>
        </row>
        <row r="66">
          <cell r="A66" t="str">
            <v>E-FIT</v>
          </cell>
        </row>
        <row r="70">
          <cell r="A70" t="str">
            <v>E-ALL</v>
          </cell>
        </row>
        <row r="73">
          <cell r="A73" t="str">
            <v>E-OPS</v>
          </cell>
        </row>
        <row r="79">
          <cell r="A79" t="str">
            <v>E-SCM</v>
          </cell>
        </row>
        <row r="86">
          <cell r="A86" t="str">
            <v>Manual Entry for Number of Customers</v>
          </cell>
        </row>
        <row r="88">
          <cell r="A88" t="str">
            <v>Manual Entry for FIT Calculation</v>
          </cell>
        </row>
        <row r="95">
          <cell r="A95" t="str">
            <v>PLANT (CK ENDING BAL REPORTS ONLY): E-PLT, C-GPL &amp; C-IPL</v>
          </cell>
        </row>
        <row r="128">
          <cell r="A128" t="str">
            <v>Accumulated Depreciation, E-ADP, E-PLT, C-ADP  &amp; E-APL</v>
          </cell>
        </row>
        <row r="131">
          <cell r="B131" t="str">
            <v>108X01</v>
          </cell>
        </row>
        <row r="132">
          <cell r="B132" t="str">
            <v>108X02</v>
          </cell>
        </row>
        <row r="133">
          <cell r="B133" t="str">
            <v>108X03</v>
          </cell>
        </row>
        <row r="134">
          <cell r="B134" t="str">
            <v>108X04</v>
          </cell>
        </row>
        <row r="135">
          <cell r="B135" t="str">
            <v>108X05</v>
          </cell>
        </row>
        <row r="136">
          <cell r="B136">
            <v>108030</v>
          </cell>
        </row>
        <row r="137">
          <cell r="B137" t="str">
            <v>108X06</v>
          </cell>
        </row>
        <row r="138">
          <cell r="B138" t="str">
            <v>108X07</v>
          </cell>
        </row>
        <row r="139">
          <cell r="B139">
            <v>108050</v>
          </cell>
        </row>
        <row r="148">
          <cell r="A148" t="str">
            <v>E-PLT &amp; C-AAM</v>
          </cell>
        </row>
      </sheetData>
      <sheetData sheetId="6">
        <row r="2">
          <cell r="A2" t="str">
            <v>ELECTRIC ALLOCATION PERCENTAGES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Basis</v>
          </cell>
        </row>
        <row r="7">
          <cell r="A7">
            <v>1</v>
          </cell>
        </row>
        <row r="11">
          <cell r="A11">
            <v>2</v>
          </cell>
        </row>
        <row r="15">
          <cell r="A15">
            <v>3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ALLOCATION OF CUSTOMER ASSISTANCE</v>
          </cell>
        </row>
        <row r="3">
          <cell r="A3" t="str">
            <v xml:space="preserve">  EXPENSE--ACCOUNT 908</v>
          </cell>
        </row>
        <row r="4">
          <cell r="A4" t="str">
            <v>For Twelve Months Ended December 31, 2010</v>
          </cell>
        </row>
        <row r="5">
          <cell r="A5" t="str">
            <v>Average of Monthly Averages Basis</v>
          </cell>
        </row>
        <row r="6">
          <cell r="A6" t="str">
            <v>Ref/Basis</v>
          </cell>
        </row>
        <row r="8">
          <cell r="A8">
            <v>2</v>
          </cell>
        </row>
        <row r="10">
          <cell r="A10">
            <v>99</v>
          </cell>
        </row>
        <row r="12">
          <cell r="A12">
            <v>99</v>
          </cell>
        </row>
        <row r="14">
          <cell r="A14">
            <v>99</v>
          </cell>
        </row>
        <row r="16">
          <cell r="A16">
            <v>99</v>
          </cell>
        </row>
        <row r="22">
          <cell r="A22" t="str">
            <v>ALLOCATION RATIOS:</v>
          </cell>
        </row>
        <row r="23">
          <cell r="A23" t="str">
            <v>E-ALL</v>
          </cell>
        </row>
        <row r="24">
          <cell r="A24" t="str">
            <v>E-ALL</v>
          </cell>
        </row>
      </sheetData>
      <sheetData sheetId="12"/>
      <sheetData sheetId="13">
        <row r="2">
          <cell r="A2" t="str">
            <v>FEDERAL INCOME TAXES--ELECTRIC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Ref/Basis</v>
          </cell>
        </row>
        <row r="8">
          <cell r="A8" t="str">
            <v>E-OPS</v>
          </cell>
        </row>
        <row r="10">
          <cell r="A10" t="str">
            <v>E-OPS</v>
          </cell>
        </row>
        <row r="12">
          <cell r="A12" t="str">
            <v>E-OPS</v>
          </cell>
        </row>
        <row r="14">
          <cell r="A14" t="str">
            <v>E-OTX</v>
          </cell>
        </row>
        <row r="17">
          <cell r="A17" t="str">
            <v>E-INT</v>
          </cell>
        </row>
        <row r="18">
          <cell r="A18" t="str">
            <v>E-SCM</v>
          </cell>
        </row>
        <row r="19">
          <cell r="A19" t="str">
            <v>E-SCM</v>
          </cell>
        </row>
        <row r="25">
          <cell r="A25">
            <v>1</v>
          </cell>
        </row>
        <row r="26">
          <cell r="A26">
            <v>1</v>
          </cell>
        </row>
        <row r="29">
          <cell r="A29" t="str">
            <v>E-DTE</v>
          </cell>
        </row>
      </sheetData>
      <sheetData sheetId="14">
        <row r="2">
          <cell r="A2" t="str">
            <v>ELECTRIC SCHEDULE M ITEMS</v>
          </cell>
          <cell r="E2" t="str">
            <v>Report ID:</v>
          </cell>
          <cell r="G2" t="str">
            <v xml:space="preserve"> </v>
          </cell>
          <cell r="H2" t="str">
            <v xml:space="preserve"> </v>
          </cell>
        </row>
        <row r="3">
          <cell r="A3" t="str">
            <v>For Twelve Months Ended December 31, 2010</v>
          </cell>
          <cell r="E3" t="str">
            <v>E-SCM-12A</v>
          </cell>
        </row>
        <row r="4">
          <cell r="A4" t="str">
            <v>Average of Monthly Averages Basis</v>
          </cell>
          <cell r="F4" t="str">
            <v xml:space="preserve"> ***************** SYSTEM *****************</v>
          </cell>
          <cell r="I4" t="str">
            <v xml:space="preserve"> *************** WASHINGTON *************</v>
          </cell>
          <cell r="L4" t="str">
            <v xml:space="preserve"> ***************** IDAHO ***************</v>
          </cell>
        </row>
        <row r="5">
          <cell r="A5" t="str">
            <v>Ref/Basis</v>
          </cell>
          <cell r="C5" t="str">
            <v>Description</v>
          </cell>
          <cell r="F5" t="str">
            <v>Direct</v>
          </cell>
          <cell r="G5" t="str">
            <v>Allocated</v>
          </cell>
          <cell r="H5" t="str">
            <v>Total</v>
          </cell>
          <cell r="I5" t="str">
            <v>Direct</v>
          </cell>
          <cell r="J5" t="str">
            <v>Allocated</v>
          </cell>
          <cell r="K5" t="str">
            <v>Total</v>
          </cell>
          <cell r="L5" t="str">
            <v>Direct</v>
          </cell>
          <cell r="M5" t="str">
            <v>Allocated</v>
          </cell>
          <cell r="N5" t="str">
            <v>Total</v>
          </cell>
        </row>
        <row r="7">
          <cell r="C7" t="str">
            <v>Schedule M Additions:</v>
          </cell>
        </row>
        <row r="8">
          <cell r="A8">
            <v>12</v>
          </cell>
          <cell r="B8">
            <v>997001</v>
          </cell>
          <cell r="C8" t="str">
            <v>Contributions In Aid of Construction</v>
          </cell>
          <cell r="F8">
            <v>0</v>
          </cell>
          <cell r="G8">
            <v>3673476</v>
          </cell>
          <cell r="H8">
            <v>3673476</v>
          </cell>
          <cell r="I8">
            <v>0</v>
          </cell>
          <cell r="J8">
            <v>2337690</v>
          </cell>
          <cell r="K8">
            <v>2337690</v>
          </cell>
          <cell r="L8">
            <v>0</v>
          </cell>
          <cell r="M8">
            <v>1335786</v>
          </cell>
          <cell r="N8">
            <v>1335786</v>
          </cell>
        </row>
        <row r="9">
          <cell r="A9">
            <v>2</v>
          </cell>
          <cell r="B9">
            <v>997002</v>
          </cell>
          <cell r="C9" t="str">
            <v>Injuries and Damages</v>
          </cell>
          <cell r="F9">
            <v>0</v>
          </cell>
          <cell r="G9">
            <v>1677475</v>
          </cell>
          <cell r="H9">
            <v>1677475</v>
          </cell>
          <cell r="I9">
            <v>0</v>
          </cell>
          <cell r="J9">
            <v>1101329</v>
          </cell>
          <cell r="K9">
            <v>1101329</v>
          </cell>
          <cell r="L9">
            <v>0</v>
          </cell>
          <cell r="M9">
            <v>576146</v>
          </cell>
          <cell r="N9">
            <v>576146</v>
          </cell>
        </row>
        <row r="10">
          <cell r="A10">
            <v>12</v>
          </cell>
          <cell r="B10">
            <v>997003</v>
          </cell>
          <cell r="C10" t="str">
            <v>Salvage</v>
          </cell>
          <cell r="F10">
            <v>0</v>
          </cell>
          <cell r="G10">
            <v>-331884</v>
          </cell>
          <cell r="H10">
            <v>-331884</v>
          </cell>
          <cell r="I10">
            <v>0</v>
          </cell>
          <cell r="J10">
            <v>-211201</v>
          </cell>
          <cell r="K10">
            <v>-211201</v>
          </cell>
          <cell r="L10">
            <v>0</v>
          </cell>
          <cell r="M10">
            <v>-120683</v>
          </cell>
          <cell r="N10">
            <v>-120683</v>
          </cell>
        </row>
        <row r="11">
          <cell r="A11">
            <v>99</v>
          </cell>
          <cell r="B11">
            <v>997004</v>
          </cell>
          <cell r="C11" t="str">
            <v>Boulder Park Write Off</v>
          </cell>
          <cell r="F11">
            <v>-103282</v>
          </cell>
          <cell r="G11">
            <v>0</v>
          </cell>
          <cell r="H11">
            <v>-103282</v>
          </cell>
          <cell r="I11">
            <v>0</v>
          </cell>
          <cell r="J11">
            <v>0</v>
          </cell>
          <cell r="K11">
            <v>0</v>
          </cell>
          <cell r="L11">
            <v>-103282</v>
          </cell>
          <cell r="M11">
            <v>0</v>
          </cell>
          <cell r="N11">
            <v>-103282</v>
          </cell>
        </row>
        <row r="12">
          <cell r="A12">
            <v>4</v>
          </cell>
          <cell r="B12">
            <v>997005</v>
          </cell>
          <cell r="C12" t="str">
            <v>FAS106 Current Retiree Medical Accrual</v>
          </cell>
          <cell r="F12">
            <v>0</v>
          </cell>
          <cell r="G12">
            <v>-321660</v>
          </cell>
          <cell r="H12">
            <v>-321660</v>
          </cell>
          <cell r="I12">
            <v>0</v>
          </cell>
          <cell r="J12">
            <v>-213550</v>
          </cell>
          <cell r="K12">
            <v>-213550</v>
          </cell>
          <cell r="L12">
            <v>0</v>
          </cell>
          <cell r="M12">
            <v>-108110</v>
          </cell>
          <cell r="N12">
            <v>-108110</v>
          </cell>
        </row>
        <row r="13">
          <cell r="A13">
            <v>99</v>
          </cell>
          <cell r="B13">
            <v>997007</v>
          </cell>
          <cell r="C13" t="str">
            <v>Idaho PCA</v>
          </cell>
          <cell r="F13">
            <v>3417104</v>
          </cell>
          <cell r="G13">
            <v>0</v>
          </cell>
          <cell r="H13">
            <v>3417104</v>
          </cell>
          <cell r="I13">
            <v>0</v>
          </cell>
          <cell r="J13">
            <v>0</v>
          </cell>
          <cell r="K13">
            <v>0</v>
          </cell>
          <cell r="L13">
            <v>3417104</v>
          </cell>
          <cell r="M13">
            <v>0</v>
          </cell>
          <cell r="N13">
            <v>3417104</v>
          </cell>
        </row>
        <row r="14">
          <cell r="A14">
            <v>99</v>
          </cell>
          <cell r="B14">
            <v>997008</v>
          </cell>
          <cell r="C14" t="str">
            <v>Idaho DSM Book Amortization</v>
          </cell>
          <cell r="F14">
            <v>229213</v>
          </cell>
          <cell r="G14">
            <v>0</v>
          </cell>
          <cell r="H14">
            <v>229213</v>
          </cell>
          <cell r="I14">
            <v>0</v>
          </cell>
          <cell r="J14">
            <v>0</v>
          </cell>
          <cell r="K14">
            <v>0</v>
          </cell>
          <cell r="L14">
            <v>229213</v>
          </cell>
          <cell r="M14">
            <v>0</v>
          </cell>
          <cell r="N14">
            <v>229213</v>
          </cell>
        </row>
        <row r="15">
          <cell r="A15">
            <v>1</v>
          </cell>
          <cell r="B15">
            <v>997009</v>
          </cell>
          <cell r="C15" t="str">
            <v>Rathdrum Turbine Lease</v>
          </cell>
          <cell r="F15">
            <v>0</v>
          </cell>
          <cell r="G15">
            <v>-33828</v>
          </cell>
          <cell r="H15">
            <v>-33828</v>
          </cell>
          <cell r="I15">
            <v>0</v>
          </cell>
          <cell r="J15">
            <v>-22042</v>
          </cell>
          <cell r="K15">
            <v>-22042</v>
          </cell>
          <cell r="L15">
            <v>0</v>
          </cell>
          <cell r="M15">
            <v>-11786</v>
          </cell>
          <cell r="N15">
            <v>-11786</v>
          </cell>
        </row>
        <row r="16">
          <cell r="A16">
            <v>1</v>
          </cell>
          <cell r="B16">
            <v>997012</v>
          </cell>
          <cell r="C16" t="str">
            <v>N.E. Tank Farm Diesel Spill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4</v>
          </cell>
          <cell r="B17">
            <v>997015</v>
          </cell>
          <cell r="C17" t="str">
            <v>Airplane Lease Payments</v>
          </cell>
          <cell r="F17">
            <v>0</v>
          </cell>
          <cell r="G17">
            <v>306047</v>
          </cell>
          <cell r="H17">
            <v>306047</v>
          </cell>
          <cell r="I17">
            <v>0</v>
          </cell>
          <cell r="J17">
            <v>203185</v>
          </cell>
          <cell r="K17">
            <v>203185</v>
          </cell>
          <cell r="L17">
            <v>0</v>
          </cell>
          <cell r="M17">
            <v>102862</v>
          </cell>
          <cell r="N17">
            <v>102862</v>
          </cell>
        </row>
        <row r="18">
          <cell r="A18">
            <v>12</v>
          </cell>
          <cell r="B18">
            <v>997016</v>
          </cell>
          <cell r="C18" t="str">
            <v>Redemption Expense Amortization</v>
          </cell>
          <cell r="F18">
            <v>0</v>
          </cell>
          <cell r="G18">
            <v>-7566320</v>
          </cell>
          <cell r="H18">
            <v>-7566320</v>
          </cell>
          <cell r="I18">
            <v>0</v>
          </cell>
          <cell r="J18">
            <v>-4814979</v>
          </cell>
          <cell r="K18">
            <v>-4814979</v>
          </cell>
          <cell r="L18">
            <v>0</v>
          </cell>
          <cell r="M18">
            <v>-2751341</v>
          </cell>
          <cell r="N18">
            <v>-2751341</v>
          </cell>
        </row>
        <row r="19">
          <cell r="A19">
            <v>99</v>
          </cell>
          <cell r="B19">
            <v>997017</v>
          </cell>
          <cell r="C19" t="str">
            <v>Amort - Invest in Exch Pwr (405.92,.93,.95,.98)</v>
          </cell>
          <cell r="F19">
            <v>2450031</v>
          </cell>
          <cell r="G19">
            <v>0</v>
          </cell>
          <cell r="H19">
            <v>2450031</v>
          </cell>
          <cell r="I19">
            <v>2450031</v>
          </cell>
          <cell r="J19">
            <v>0</v>
          </cell>
          <cell r="K19">
            <v>2450031</v>
          </cell>
          <cell r="L19">
            <v>0</v>
          </cell>
          <cell r="M19">
            <v>0</v>
          </cell>
          <cell r="N19">
            <v>0</v>
          </cell>
        </row>
        <row r="20">
          <cell r="A20">
            <v>99</v>
          </cell>
          <cell r="B20">
            <v>997018</v>
          </cell>
          <cell r="C20" t="str">
            <v>DSM Tariff Rider</v>
          </cell>
          <cell r="F20">
            <v>6521278</v>
          </cell>
          <cell r="G20">
            <v>0</v>
          </cell>
          <cell r="H20">
            <v>6521278</v>
          </cell>
          <cell r="I20">
            <v>4618550</v>
          </cell>
          <cell r="J20">
            <v>0</v>
          </cell>
          <cell r="K20">
            <v>4618550</v>
          </cell>
          <cell r="L20">
            <v>1902728</v>
          </cell>
          <cell r="M20">
            <v>0</v>
          </cell>
          <cell r="N20">
            <v>1902728</v>
          </cell>
        </row>
        <row r="21">
          <cell r="A21">
            <v>4</v>
          </cell>
          <cell r="B21">
            <v>997018</v>
          </cell>
          <cell r="C21" t="str">
            <v>DSM Tariff Rider</v>
          </cell>
          <cell r="G21">
            <v>131</v>
          </cell>
          <cell r="H21">
            <v>131</v>
          </cell>
          <cell r="I21">
            <v>0</v>
          </cell>
          <cell r="J21">
            <v>87</v>
          </cell>
          <cell r="K21">
            <v>87</v>
          </cell>
          <cell r="L21">
            <v>0</v>
          </cell>
          <cell r="M21">
            <v>44</v>
          </cell>
          <cell r="N21">
            <v>44</v>
          </cell>
        </row>
        <row r="22">
          <cell r="A22">
            <v>1</v>
          </cell>
          <cell r="B22">
            <v>997019</v>
          </cell>
          <cell r="C22" t="str">
            <v>CSS Temporary Service Fees</v>
          </cell>
          <cell r="F22">
            <v>215068</v>
          </cell>
          <cell r="G22">
            <v>0</v>
          </cell>
          <cell r="H22">
            <v>215068</v>
          </cell>
          <cell r="I22">
            <v>55530</v>
          </cell>
          <cell r="J22">
            <v>0</v>
          </cell>
          <cell r="K22">
            <v>55530</v>
          </cell>
          <cell r="L22">
            <v>159538</v>
          </cell>
          <cell r="M22">
            <v>0</v>
          </cell>
          <cell r="N22">
            <v>159538</v>
          </cell>
        </row>
        <row r="23">
          <cell r="A23">
            <v>4</v>
          </cell>
          <cell r="B23">
            <v>997020</v>
          </cell>
          <cell r="C23" t="str">
            <v>FAS87 Current Pension Accrual</v>
          </cell>
          <cell r="F23">
            <v>0</v>
          </cell>
          <cell r="G23">
            <v>-2597119</v>
          </cell>
          <cell r="H23">
            <v>-2597119</v>
          </cell>
          <cell r="I23">
            <v>0</v>
          </cell>
          <cell r="J23">
            <v>-1724227</v>
          </cell>
          <cell r="K23">
            <v>-1724227</v>
          </cell>
          <cell r="L23">
            <v>0</v>
          </cell>
          <cell r="M23">
            <v>-872892</v>
          </cell>
          <cell r="N23">
            <v>-872892</v>
          </cell>
        </row>
        <row r="24">
          <cell r="A24">
            <v>99</v>
          </cell>
          <cell r="B24">
            <v>997021</v>
          </cell>
          <cell r="C24" t="str">
            <v>Wartsilla Generators Amortization</v>
          </cell>
          <cell r="F24">
            <v>337788</v>
          </cell>
          <cell r="G24">
            <v>0</v>
          </cell>
          <cell r="H24">
            <v>337788</v>
          </cell>
          <cell r="I24">
            <v>153132</v>
          </cell>
          <cell r="J24">
            <v>0</v>
          </cell>
          <cell r="K24">
            <v>153132</v>
          </cell>
          <cell r="L24">
            <v>184656</v>
          </cell>
          <cell r="M24">
            <v>0</v>
          </cell>
          <cell r="N24">
            <v>184656</v>
          </cell>
        </row>
        <row r="25">
          <cell r="A25">
            <v>99</v>
          </cell>
          <cell r="B25">
            <v>997024</v>
          </cell>
          <cell r="C25" t="str">
            <v>Kettle Falls Disallowance</v>
          </cell>
          <cell r="F25">
            <v>-134592</v>
          </cell>
          <cell r="G25">
            <v>0</v>
          </cell>
          <cell r="H25">
            <v>-134592</v>
          </cell>
          <cell r="I25">
            <v>-134592</v>
          </cell>
          <cell r="J25">
            <v>0</v>
          </cell>
          <cell r="K25">
            <v>-134592</v>
          </cell>
          <cell r="L25">
            <v>0</v>
          </cell>
          <cell r="M25">
            <v>0</v>
          </cell>
          <cell r="N25">
            <v>0</v>
          </cell>
        </row>
        <row r="26">
          <cell r="A26">
            <v>99</v>
          </cell>
          <cell r="B26">
            <v>997028</v>
          </cell>
          <cell r="C26" t="str">
            <v>RTO Funding Amortization</v>
          </cell>
          <cell r="F26">
            <v>229019</v>
          </cell>
          <cell r="G26">
            <v>0</v>
          </cell>
          <cell r="H26">
            <v>229019</v>
          </cell>
          <cell r="I26">
            <v>158213</v>
          </cell>
          <cell r="J26">
            <v>0</v>
          </cell>
          <cell r="K26">
            <v>158213</v>
          </cell>
          <cell r="L26">
            <v>70806</v>
          </cell>
          <cell r="M26">
            <v>0</v>
          </cell>
          <cell r="N26">
            <v>70806</v>
          </cell>
        </row>
        <row r="27">
          <cell r="A27">
            <v>99</v>
          </cell>
          <cell r="B27">
            <v>997029</v>
          </cell>
          <cell r="C27" t="str">
            <v>FAS106 Post Retirement Benefits</v>
          </cell>
          <cell r="F27">
            <v>339356</v>
          </cell>
          <cell r="G27">
            <v>0</v>
          </cell>
          <cell r="H27">
            <v>339356</v>
          </cell>
          <cell r="I27">
            <v>250574</v>
          </cell>
          <cell r="J27">
            <v>0</v>
          </cell>
          <cell r="K27">
            <v>250574</v>
          </cell>
          <cell r="L27">
            <v>88782</v>
          </cell>
          <cell r="M27">
            <v>0</v>
          </cell>
          <cell r="N27">
            <v>88782</v>
          </cell>
        </row>
        <row r="28">
          <cell r="A28">
            <v>12</v>
          </cell>
          <cell r="B28">
            <v>997032</v>
          </cell>
          <cell r="C28" t="str">
            <v>Interest Rate Swaps</v>
          </cell>
          <cell r="F28">
            <v>0</v>
          </cell>
          <cell r="G28">
            <v>644115</v>
          </cell>
          <cell r="H28">
            <v>644115</v>
          </cell>
          <cell r="I28">
            <v>0</v>
          </cell>
          <cell r="J28">
            <v>409895</v>
          </cell>
          <cell r="K28">
            <v>409895</v>
          </cell>
          <cell r="L28">
            <v>0</v>
          </cell>
          <cell r="M28">
            <v>234220</v>
          </cell>
          <cell r="N28">
            <v>234220</v>
          </cell>
        </row>
        <row r="29">
          <cell r="A29">
            <v>99</v>
          </cell>
          <cell r="B29">
            <v>997033</v>
          </cell>
          <cell r="C29" t="str">
            <v>BPA Residential Exchange</v>
          </cell>
          <cell r="F29">
            <v>-3578116</v>
          </cell>
          <cell r="G29">
            <v>0</v>
          </cell>
          <cell r="H29">
            <v>-3578116</v>
          </cell>
          <cell r="I29">
            <v>-2387063</v>
          </cell>
          <cell r="J29">
            <v>0</v>
          </cell>
          <cell r="K29">
            <v>-2387063</v>
          </cell>
          <cell r="L29">
            <v>-1191053</v>
          </cell>
          <cell r="M29">
            <v>0</v>
          </cell>
          <cell r="N29">
            <v>-1191053</v>
          </cell>
        </row>
        <row r="30">
          <cell r="A30">
            <v>99</v>
          </cell>
          <cell r="B30">
            <v>997034</v>
          </cell>
          <cell r="C30" t="str">
            <v>Montana Hydro Settlement</v>
          </cell>
          <cell r="F30">
            <v>1037316</v>
          </cell>
          <cell r="G30">
            <v>0</v>
          </cell>
          <cell r="H30">
            <v>1037316</v>
          </cell>
          <cell r="I30">
            <v>676632</v>
          </cell>
          <cell r="J30">
            <v>0</v>
          </cell>
          <cell r="K30">
            <v>676632</v>
          </cell>
          <cell r="L30">
            <v>360684</v>
          </cell>
          <cell r="M30">
            <v>0</v>
          </cell>
          <cell r="N30">
            <v>360684</v>
          </cell>
        </row>
        <row r="31">
          <cell r="A31">
            <v>1</v>
          </cell>
          <cell r="B31">
            <v>997052</v>
          </cell>
          <cell r="C31" t="str">
            <v>Noxon Spill</v>
          </cell>
          <cell r="F31">
            <v>0</v>
          </cell>
          <cell r="G31">
            <v>-237550</v>
          </cell>
          <cell r="H31">
            <v>-237550</v>
          </cell>
          <cell r="I31">
            <v>0</v>
          </cell>
          <cell r="J31">
            <v>-154788</v>
          </cell>
          <cell r="K31">
            <v>-154788</v>
          </cell>
          <cell r="L31">
            <v>0</v>
          </cell>
          <cell r="M31">
            <v>-82762</v>
          </cell>
          <cell r="N31">
            <v>-82762</v>
          </cell>
        </row>
        <row r="32">
          <cell r="A32">
            <v>99</v>
          </cell>
          <cell r="B32">
            <v>997064</v>
          </cell>
          <cell r="C32" t="str">
            <v>Chicago Climate Exchange</v>
          </cell>
          <cell r="F32">
            <v>-340512</v>
          </cell>
          <cell r="G32">
            <v>0</v>
          </cell>
          <cell r="H32">
            <v>-340512</v>
          </cell>
          <cell r="I32">
            <v>0</v>
          </cell>
          <cell r="J32">
            <v>0</v>
          </cell>
          <cell r="K32">
            <v>0</v>
          </cell>
          <cell r="L32">
            <v>-340512</v>
          </cell>
          <cell r="M32">
            <v>0</v>
          </cell>
          <cell r="N32">
            <v>-340512</v>
          </cell>
        </row>
        <row r="33">
          <cell r="A33">
            <v>99</v>
          </cell>
          <cell r="B33">
            <v>997065</v>
          </cell>
          <cell r="C33" t="str">
            <v>Amortization - Unbilled Revenue Add-Ins</v>
          </cell>
          <cell r="F33">
            <v>-2833101</v>
          </cell>
          <cell r="G33">
            <v>0</v>
          </cell>
          <cell r="H33">
            <v>-2833101</v>
          </cell>
          <cell r="I33">
            <v>-2475284</v>
          </cell>
          <cell r="J33">
            <v>0</v>
          </cell>
          <cell r="K33">
            <v>-2475284</v>
          </cell>
          <cell r="L33">
            <v>-357817</v>
          </cell>
          <cell r="M33">
            <v>0</v>
          </cell>
          <cell r="N33">
            <v>-357817</v>
          </cell>
        </row>
        <row r="34">
          <cell r="A34">
            <v>11</v>
          </cell>
          <cell r="B34">
            <v>997080</v>
          </cell>
          <cell r="C34" t="str">
            <v>Book Transportation Depreciation</v>
          </cell>
          <cell r="F34">
            <v>0</v>
          </cell>
          <cell r="G34">
            <v>3803478</v>
          </cell>
          <cell r="H34">
            <v>3803478</v>
          </cell>
          <cell r="I34">
            <v>0</v>
          </cell>
          <cell r="J34">
            <v>2449478</v>
          </cell>
          <cell r="K34">
            <v>2449478</v>
          </cell>
          <cell r="L34">
            <v>0</v>
          </cell>
          <cell r="M34">
            <v>1354000</v>
          </cell>
          <cell r="N34">
            <v>1354000</v>
          </cell>
        </row>
        <row r="35">
          <cell r="A35">
            <v>4</v>
          </cell>
          <cell r="B35">
            <v>997081</v>
          </cell>
          <cell r="C35" t="str">
            <v>Deferred Compensation</v>
          </cell>
          <cell r="F35">
            <v>0</v>
          </cell>
          <cell r="G35">
            <v>281433</v>
          </cell>
          <cell r="H35">
            <v>281433</v>
          </cell>
          <cell r="I35">
            <v>0</v>
          </cell>
          <cell r="J35">
            <v>186843</v>
          </cell>
          <cell r="K35">
            <v>186843</v>
          </cell>
          <cell r="L35">
            <v>0</v>
          </cell>
          <cell r="M35">
            <v>94590</v>
          </cell>
          <cell r="N35">
            <v>94590</v>
          </cell>
        </row>
        <row r="36">
          <cell r="A36">
            <v>4</v>
          </cell>
          <cell r="B36">
            <v>997082</v>
          </cell>
          <cell r="C36" t="str">
            <v>Meal Disallowances</v>
          </cell>
          <cell r="F36">
            <v>0</v>
          </cell>
          <cell r="G36">
            <v>304837</v>
          </cell>
          <cell r="H36">
            <v>304837</v>
          </cell>
          <cell r="I36">
            <v>0</v>
          </cell>
          <cell r="J36">
            <v>202381</v>
          </cell>
          <cell r="K36">
            <v>202381</v>
          </cell>
          <cell r="L36">
            <v>0</v>
          </cell>
          <cell r="M36">
            <v>102456</v>
          </cell>
          <cell r="N36">
            <v>102456</v>
          </cell>
        </row>
        <row r="37">
          <cell r="A37">
            <v>4</v>
          </cell>
          <cell r="B37">
            <v>997083</v>
          </cell>
          <cell r="C37" t="str">
            <v>Paid Time Off</v>
          </cell>
          <cell r="F37">
            <v>0</v>
          </cell>
          <cell r="G37">
            <v>411134</v>
          </cell>
          <cell r="H37">
            <v>411134</v>
          </cell>
          <cell r="I37">
            <v>0</v>
          </cell>
          <cell r="J37">
            <v>272952</v>
          </cell>
          <cell r="K37">
            <v>272952</v>
          </cell>
          <cell r="L37">
            <v>0</v>
          </cell>
          <cell r="M37">
            <v>138182</v>
          </cell>
          <cell r="N37">
            <v>138182</v>
          </cell>
        </row>
        <row r="38">
          <cell r="A38">
            <v>2</v>
          </cell>
          <cell r="B38">
            <v>997084</v>
          </cell>
          <cell r="C38" t="str">
            <v>Customer Uncollectibles</v>
          </cell>
          <cell r="F38">
            <v>0</v>
          </cell>
          <cell r="G38">
            <v>99623</v>
          </cell>
          <cell r="H38">
            <v>99623</v>
          </cell>
          <cell r="I38">
            <v>0</v>
          </cell>
          <cell r="J38">
            <v>65406</v>
          </cell>
          <cell r="K38">
            <v>65406</v>
          </cell>
          <cell r="L38">
            <v>0</v>
          </cell>
          <cell r="M38">
            <v>34217</v>
          </cell>
          <cell r="N38">
            <v>34217</v>
          </cell>
        </row>
        <row r="39">
          <cell r="A39" t="str">
            <v>E-OPS</v>
          </cell>
          <cell r="B39">
            <v>997000</v>
          </cell>
          <cell r="C39" t="str">
            <v>Book Depreciation (403.XX, 404.XX &amp; 406.XX )</v>
          </cell>
          <cell r="F39">
            <v>31265015</v>
          </cell>
          <cell r="G39">
            <v>50357197</v>
          </cell>
          <cell r="H39">
            <v>81622212</v>
          </cell>
          <cell r="I39">
            <v>19624935</v>
          </cell>
          <cell r="J39">
            <v>32956536</v>
          </cell>
          <cell r="K39">
            <v>52581471</v>
          </cell>
          <cell r="L39">
            <v>11640080</v>
          </cell>
          <cell r="M39">
            <v>17400661</v>
          </cell>
          <cell r="N39">
            <v>29040741</v>
          </cell>
        </row>
        <row r="41">
          <cell r="B41" t="str">
            <v>403X10</v>
          </cell>
          <cell r="H41">
            <v>10491685</v>
          </cell>
        </row>
        <row r="42">
          <cell r="B42" t="str">
            <v>403X20</v>
          </cell>
          <cell r="H42">
            <v>8447346</v>
          </cell>
        </row>
        <row r="43">
          <cell r="B43" t="str">
            <v>403X30</v>
          </cell>
          <cell r="H43">
            <v>8974311</v>
          </cell>
        </row>
        <row r="44">
          <cell r="B44" t="str">
            <v>403X40</v>
          </cell>
          <cell r="H44">
            <v>9750937</v>
          </cell>
        </row>
        <row r="45">
          <cell r="B45" t="str">
            <v>404X30</v>
          </cell>
          <cell r="H45">
            <v>97844</v>
          </cell>
        </row>
        <row r="46">
          <cell r="B46" t="str">
            <v>404X20</v>
          </cell>
          <cell r="H46">
            <v>932411</v>
          </cell>
        </row>
        <row r="47">
          <cell r="B47" t="str">
            <v>406100</v>
          </cell>
          <cell r="H47">
            <v>99047</v>
          </cell>
        </row>
        <row r="48">
          <cell r="B48" t="str">
            <v>404X70</v>
          </cell>
          <cell r="H48">
            <v>0</v>
          </cell>
        </row>
        <row r="49">
          <cell r="B49" t="str">
            <v>403X50</v>
          </cell>
          <cell r="H49">
            <v>28359278</v>
          </cell>
        </row>
        <row r="50">
          <cell r="A50">
            <v>7</v>
          </cell>
          <cell r="B50" t="str">
            <v>403X60</v>
          </cell>
          <cell r="G50">
            <v>8215780</v>
          </cell>
          <cell r="H50">
            <v>5931218</v>
          </cell>
        </row>
        <row r="51">
          <cell r="A51">
            <v>8</v>
          </cell>
          <cell r="B51" t="str">
            <v>403X60</v>
          </cell>
          <cell r="G51">
            <v>140112</v>
          </cell>
          <cell r="H51">
            <v>0</v>
          </cell>
        </row>
        <row r="52">
          <cell r="A52">
            <v>9</v>
          </cell>
          <cell r="B52" t="str">
            <v>403X60</v>
          </cell>
          <cell r="G52">
            <v>634384</v>
          </cell>
          <cell r="H52">
            <v>326311</v>
          </cell>
        </row>
        <row r="53">
          <cell r="B53" t="str">
            <v>403X60</v>
          </cell>
          <cell r="H53">
            <v>2858341</v>
          </cell>
        </row>
        <row r="54">
          <cell r="A54">
            <v>7</v>
          </cell>
          <cell r="B54" t="str">
            <v>403X70</v>
          </cell>
          <cell r="G54">
            <v>6453</v>
          </cell>
          <cell r="H54">
            <v>4659</v>
          </cell>
        </row>
        <row r="55">
          <cell r="A55">
            <v>9</v>
          </cell>
          <cell r="B55">
            <v>403</v>
          </cell>
          <cell r="G55">
            <v>15959</v>
          </cell>
          <cell r="H55">
            <v>12599</v>
          </cell>
        </row>
        <row r="56">
          <cell r="B56" t="str">
            <v>403X70</v>
          </cell>
          <cell r="H56">
            <v>121418</v>
          </cell>
        </row>
        <row r="57">
          <cell r="B57" t="str">
            <v>404X31</v>
          </cell>
          <cell r="H57">
            <v>160382</v>
          </cell>
        </row>
        <row r="58">
          <cell r="B58" t="str">
            <v>404X31</v>
          </cell>
          <cell r="H58">
            <v>86494</v>
          </cell>
        </row>
        <row r="59">
          <cell r="A59">
            <v>7</v>
          </cell>
          <cell r="B59" t="str">
            <v>404X31</v>
          </cell>
          <cell r="G59">
            <v>5325951</v>
          </cell>
          <cell r="H59">
            <v>3844964</v>
          </cell>
        </row>
        <row r="60">
          <cell r="A60">
            <v>8</v>
          </cell>
          <cell r="B60" t="str">
            <v>404X31</v>
          </cell>
          <cell r="G60">
            <v>140191</v>
          </cell>
          <cell r="H60">
            <v>0</v>
          </cell>
        </row>
        <row r="61">
          <cell r="A61">
            <v>9</v>
          </cell>
          <cell r="B61" t="str">
            <v>404X31</v>
          </cell>
          <cell r="G61">
            <v>9703</v>
          </cell>
          <cell r="H61">
            <v>7660</v>
          </cell>
        </row>
        <row r="62">
          <cell r="A62">
            <v>7</v>
          </cell>
          <cell r="B62" t="str">
            <v>404X32</v>
          </cell>
          <cell r="G62">
            <v>724825</v>
          </cell>
          <cell r="H62">
            <v>523273</v>
          </cell>
        </row>
        <row r="63">
          <cell r="A63">
            <v>8</v>
          </cell>
          <cell r="B63" t="str">
            <v>404X32</v>
          </cell>
          <cell r="G63">
            <v>82943</v>
          </cell>
          <cell r="H63">
            <v>0</v>
          </cell>
        </row>
        <row r="64">
          <cell r="A64">
            <v>9</v>
          </cell>
          <cell r="B64" t="str">
            <v>404X32</v>
          </cell>
          <cell r="G64">
            <v>0</v>
          </cell>
          <cell r="H64">
            <v>0</v>
          </cell>
        </row>
        <row r="65">
          <cell r="B65" t="str">
            <v>404X50</v>
          </cell>
          <cell r="H65">
            <v>0</v>
          </cell>
        </row>
        <row r="66">
          <cell r="A66">
            <v>7</v>
          </cell>
          <cell r="B66" t="str">
            <v>404X50</v>
          </cell>
          <cell r="G66">
            <v>10303</v>
          </cell>
          <cell r="H66">
            <v>7438</v>
          </cell>
        </row>
        <row r="67">
          <cell r="G67">
            <v>15306604</v>
          </cell>
          <cell r="H67">
            <v>81037616</v>
          </cell>
        </row>
        <row r="69">
          <cell r="C69" t="str">
            <v>TOTAL SCHEDULE M ADDITIONS</v>
          </cell>
          <cell r="F69">
            <v>39051585</v>
          </cell>
          <cell r="G69">
            <v>50470585</v>
          </cell>
          <cell r="H69">
            <v>89522170</v>
          </cell>
          <cell r="I69">
            <v>22990658</v>
          </cell>
          <cell r="J69">
            <v>33044995</v>
          </cell>
          <cell r="K69">
            <v>56035653</v>
          </cell>
          <cell r="L69">
            <v>16060927</v>
          </cell>
          <cell r="M69">
            <v>17425590</v>
          </cell>
          <cell r="N69">
            <v>33486517</v>
          </cell>
        </row>
        <row r="70">
          <cell r="H70" t="str">
            <v xml:space="preserve"> </v>
          </cell>
        </row>
        <row r="71">
          <cell r="C71" t="str">
            <v>Schedule M Deductions:</v>
          </cell>
        </row>
        <row r="72">
          <cell r="A72">
            <v>1</v>
          </cell>
          <cell r="B72">
            <v>997041</v>
          </cell>
          <cell r="C72" t="str">
            <v>Rathdrum Turbine Lease, Tax</v>
          </cell>
          <cell r="F72">
            <v>0</v>
          </cell>
          <cell r="G72">
            <v>1006668</v>
          </cell>
          <cell r="H72">
            <v>1006668</v>
          </cell>
          <cell r="I72">
            <v>0</v>
          </cell>
          <cell r="J72">
            <v>655945</v>
          </cell>
          <cell r="K72">
            <v>655945</v>
          </cell>
          <cell r="L72">
            <v>0</v>
          </cell>
          <cell r="M72">
            <v>350723</v>
          </cell>
          <cell r="N72">
            <v>350723</v>
          </cell>
        </row>
        <row r="73">
          <cell r="A73">
            <v>99</v>
          </cell>
          <cell r="B73">
            <v>997043</v>
          </cell>
          <cell r="C73" t="str">
            <v>Washington Deferred Power Costs</v>
          </cell>
          <cell r="F73">
            <v>-6276435</v>
          </cell>
          <cell r="G73">
            <v>0</v>
          </cell>
          <cell r="H73">
            <v>-6276435</v>
          </cell>
          <cell r="I73">
            <v>-6276435</v>
          </cell>
          <cell r="J73">
            <v>0</v>
          </cell>
          <cell r="K73">
            <v>-6276435</v>
          </cell>
          <cell r="L73">
            <v>0</v>
          </cell>
          <cell r="M73">
            <v>0</v>
          </cell>
          <cell r="N73">
            <v>0</v>
          </cell>
        </row>
        <row r="74">
          <cell r="A74">
            <v>1</v>
          </cell>
          <cell r="B74">
            <v>997044</v>
          </cell>
          <cell r="C74" t="str">
            <v>Non-Monetary Power Costs</v>
          </cell>
          <cell r="F74">
            <v>0</v>
          </cell>
          <cell r="G74">
            <v>-89848</v>
          </cell>
          <cell r="H74">
            <v>-89848</v>
          </cell>
          <cell r="I74">
            <v>0</v>
          </cell>
          <cell r="J74">
            <v>-58545</v>
          </cell>
          <cell r="K74">
            <v>-58545</v>
          </cell>
          <cell r="L74">
            <v>0</v>
          </cell>
          <cell r="M74">
            <v>-31303</v>
          </cell>
          <cell r="N74">
            <v>-31303</v>
          </cell>
        </row>
        <row r="75">
          <cell r="A75">
            <v>1</v>
          </cell>
          <cell r="B75">
            <v>997045</v>
          </cell>
          <cell r="C75" t="str">
            <v>Section 199 Manufacturing Deduction</v>
          </cell>
          <cell r="F75">
            <v>0</v>
          </cell>
          <cell r="G75">
            <v>4541614</v>
          </cell>
          <cell r="H75">
            <v>4541614</v>
          </cell>
          <cell r="I75">
            <v>0</v>
          </cell>
          <cell r="J75">
            <v>2959316</v>
          </cell>
          <cell r="K75">
            <v>2959316</v>
          </cell>
          <cell r="L75">
            <v>0</v>
          </cell>
          <cell r="M75">
            <v>1582298</v>
          </cell>
          <cell r="N75">
            <v>1582298</v>
          </cell>
        </row>
        <row r="76">
          <cell r="A76">
            <v>4</v>
          </cell>
          <cell r="B76">
            <v>997046</v>
          </cell>
          <cell r="C76" t="str">
            <v>Nez Perce Settlement</v>
          </cell>
          <cell r="F76">
            <v>16796</v>
          </cell>
          <cell r="G76">
            <v>0</v>
          </cell>
          <cell r="H76">
            <v>16796</v>
          </cell>
          <cell r="I76">
            <v>22008</v>
          </cell>
          <cell r="J76">
            <v>0</v>
          </cell>
          <cell r="K76">
            <v>22008</v>
          </cell>
          <cell r="L76">
            <v>-5212</v>
          </cell>
          <cell r="M76">
            <v>0</v>
          </cell>
          <cell r="N76">
            <v>-5212</v>
          </cell>
        </row>
        <row r="77">
          <cell r="A77">
            <v>99</v>
          </cell>
          <cell r="B77">
            <v>997047</v>
          </cell>
          <cell r="C77" t="str">
            <v>Clark Fork Preventive Maint. Exp (PME's)</v>
          </cell>
          <cell r="F77">
            <v>-260633</v>
          </cell>
          <cell r="G77">
            <v>0</v>
          </cell>
          <cell r="H77">
            <v>-260633</v>
          </cell>
          <cell r="I77">
            <v>0</v>
          </cell>
          <cell r="J77">
            <v>0</v>
          </cell>
          <cell r="K77">
            <v>0</v>
          </cell>
          <cell r="L77">
            <v>-260633</v>
          </cell>
          <cell r="M77">
            <v>0</v>
          </cell>
          <cell r="N77">
            <v>-260633</v>
          </cell>
        </row>
        <row r="78">
          <cell r="A78">
            <v>11</v>
          </cell>
          <cell r="B78">
            <v>997049</v>
          </cell>
          <cell r="C78" t="str">
            <v>Tax Depreciation</v>
          </cell>
          <cell r="F78">
            <v>0</v>
          </cell>
          <cell r="G78">
            <v>129511641</v>
          </cell>
          <cell r="H78">
            <v>129511641</v>
          </cell>
          <cell r="I78">
            <v>0</v>
          </cell>
          <cell r="J78">
            <v>83406792</v>
          </cell>
          <cell r="K78">
            <v>83406792</v>
          </cell>
          <cell r="L78">
            <v>0</v>
          </cell>
          <cell r="M78">
            <v>46104849</v>
          </cell>
          <cell r="N78">
            <v>46104849</v>
          </cell>
        </row>
        <row r="79">
          <cell r="A79">
            <v>99</v>
          </cell>
          <cell r="B79">
            <v>997050</v>
          </cell>
          <cell r="C79" t="str">
            <v>CS2 Levelized Return</v>
          </cell>
          <cell r="F79">
            <v>-60300</v>
          </cell>
          <cell r="G79">
            <v>0</v>
          </cell>
          <cell r="H79">
            <v>-60300</v>
          </cell>
          <cell r="I79">
            <v>0</v>
          </cell>
          <cell r="J79">
            <v>0</v>
          </cell>
          <cell r="K79">
            <v>0</v>
          </cell>
          <cell r="L79">
            <v>-60300</v>
          </cell>
          <cell r="M79">
            <v>0</v>
          </cell>
          <cell r="N79">
            <v>-60300</v>
          </cell>
        </row>
        <row r="80">
          <cell r="A80">
            <v>99</v>
          </cell>
          <cell r="B80">
            <v>997051</v>
          </cell>
          <cell r="C80" t="str">
            <v>Wind Generation AFUDC - ID</v>
          </cell>
          <cell r="F80">
            <v>119124</v>
          </cell>
          <cell r="G80">
            <v>0</v>
          </cell>
          <cell r="H80">
            <v>119124</v>
          </cell>
          <cell r="I80">
            <v>0</v>
          </cell>
          <cell r="J80">
            <v>0</v>
          </cell>
          <cell r="K80">
            <v>0</v>
          </cell>
          <cell r="L80">
            <v>119124</v>
          </cell>
          <cell r="M80">
            <v>0</v>
          </cell>
          <cell r="N80">
            <v>119124</v>
          </cell>
        </row>
        <row r="81">
          <cell r="A81">
            <v>99</v>
          </cell>
          <cell r="B81">
            <v>997054</v>
          </cell>
          <cell r="C81" t="str">
            <v>Spokane River Relicensing</v>
          </cell>
          <cell r="F81">
            <v>-22200</v>
          </cell>
          <cell r="G81">
            <v>0</v>
          </cell>
          <cell r="H81">
            <v>-22200</v>
          </cell>
          <cell r="I81">
            <v>-19858</v>
          </cell>
          <cell r="J81">
            <v>0</v>
          </cell>
          <cell r="K81">
            <v>-19858</v>
          </cell>
          <cell r="L81">
            <v>-2342</v>
          </cell>
          <cell r="M81">
            <v>0</v>
          </cell>
          <cell r="N81">
            <v>-2342</v>
          </cell>
        </row>
        <row r="82">
          <cell r="A82">
            <v>99</v>
          </cell>
          <cell r="B82">
            <v>997058</v>
          </cell>
          <cell r="C82" t="str">
            <v xml:space="preserve">Colstrip Settlement </v>
          </cell>
          <cell r="F82">
            <v>-584330</v>
          </cell>
          <cell r="G82">
            <v>0</v>
          </cell>
          <cell r="H82">
            <v>-584330</v>
          </cell>
          <cell r="I82">
            <v>0</v>
          </cell>
          <cell r="J82">
            <v>0</v>
          </cell>
          <cell r="K82">
            <v>0</v>
          </cell>
          <cell r="L82">
            <v>-584330</v>
          </cell>
          <cell r="N82">
            <v>-584330</v>
          </cell>
        </row>
        <row r="83">
          <cell r="A83">
            <v>99</v>
          </cell>
          <cell r="B83">
            <v>997059</v>
          </cell>
          <cell r="C83" t="str">
            <v>Spokane River Relicensing PME</v>
          </cell>
          <cell r="F83">
            <v>278217</v>
          </cell>
          <cell r="G83">
            <v>0</v>
          </cell>
          <cell r="H83">
            <v>278217</v>
          </cell>
          <cell r="I83">
            <v>15891</v>
          </cell>
          <cell r="J83">
            <v>0</v>
          </cell>
          <cell r="K83">
            <v>15891</v>
          </cell>
          <cell r="L83">
            <v>262326</v>
          </cell>
          <cell r="N83">
            <v>262326</v>
          </cell>
        </row>
        <row r="84">
          <cell r="A84">
            <v>1</v>
          </cell>
          <cell r="B84">
            <v>997061</v>
          </cell>
          <cell r="C84" t="str">
            <v>CDA Lake Fund Settlement - AN</v>
          </cell>
          <cell r="F84">
            <v>0</v>
          </cell>
          <cell r="G84">
            <v>-200000</v>
          </cell>
          <cell r="H84">
            <v>-200000</v>
          </cell>
          <cell r="I84">
            <v>0</v>
          </cell>
          <cell r="J84">
            <v>-130320</v>
          </cell>
          <cell r="K84">
            <v>-130320</v>
          </cell>
          <cell r="L84">
            <v>0</v>
          </cell>
          <cell r="M84">
            <v>-69680</v>
          </cell>
          <cell r="N84">
            <v>-69680</v>
          </cell>
        </row>
        <row r="85">
          <cell r="A85">
            <v>99</v>
          </cell>
          <cell r="B85">
            <v>997061</v>
          </cell>
          <cell r="C85" t="str">
            <v>CDA Lake Fund Settlement</v>
          </cell>
          <cell r="F85">
            <v>-3006</v>
          </cell>
          <cell r="G85">
            <v>0</v>
          </cell>
          <cell r="H85">
            <v>-3006</v>
          </cell>
          <cell r="I85">
            <v>-3006</v>
          </cell>
          <cell r="J85">
            <v>0</v>
          </cell>
          <cell r="K85">
            <v>-3006</v>
          </cell>
          <cell r="L85">
            <v>0</v>
          </cell>
          <cell r="M85">
            <v>0</v>
          </cell>
          <cell r="N85">
            <v>0</v>
          </cell>
        </row>
        <row r="86">
          <cell r="A86">
            <v>4</v>
          </cell>
          <cell r="B86">
            <v>997062</v>
          </cell>
          <cell r="C86" t="str">
            <v>Gain on Sale of Office Bldg</v>
          </cell>
          <cell r="F86">
            <v>0</v>
          </cell>
          <cell r="G86">
            <v>196092</v>
          </cell>
          <cell r="H86">
            <v>196092</v>
          </cell>
          <cell r="I86">
            <v>0</v>
          </cell>
          <cell r="J86">
            <v>130185</v>
          </cell>
          <cell r="K86">
            <v>130185</v>
          </cell>
          <cell r="L86">
            <v>0</v>
          </cell>
          <cell r="M86">
            <v>65907</v>
          </cell>
          <cell r="N86">
            <v>65907</v>
          </cell>
        </row>
        <row r="87">
          <cell r="A87">
            <v>1</v>
          </cell>
          <cell r="B87">
            <v>997063</v>
          </cell>
          <cell r="C87" t="str">
            <v>CDA Lake Settlement - AN</v>
          </cell>
          <cell r="F87">
            <v>0</v>
          </cell>
          <cell r="G87">
            <v>3183778</v>
          </cell>
          <cell r="H87">
            <v>3183778</v>
          </cell>
          <cell r="I87">
            <v>0</v>
          </cell>
          <cell r="J87">
            <v>2074550</v>
          </cell>
          <cell r="K87">
            <v>2074550</v>
          </cell>
          <cell r="L87">
            <v>0</v>
          </cell>
          <cell r="M87">
            <v>1109228</v>
          </cell>
          <cell r="N87">
            <v>1109228</v>
          </cell>
        </row>
        <row r="88">
          <cell r="A88">
            <v>99</v>
          </cell>
          <cell r="B88">
            <v>997063</v>
          </cell>
          <cell r="C88" t="str">
            <v>CDA Lake Settlement</v>
          </cell>
          <cell r="F88">
            <v>-58157</v>
          </cell>
          <cell r="G88">
            <v>0</v>
          </cell>
          <cell r="H88">
            <v>-58157</v>
          </cell>
          <cell r="I88">
            <v>-45042</v>
          </cell>
          <cell r="J88">
            <v>0</v>
          </cell>
          <cell r="K88">
            <v>-45042</v>
          </cell>
          <cell r="L88">
            <v>-13115</v>
          </cell>
          <cell r="M88">
            <v>0</v>
          </cell>
          <cell r="N88">
            <v>-13115</v>
          </cell>
        </row>
        <row r="89">
          <cell r="A89">
            <v>1</v>
          </cell>
          <cell r="B89">
            <v>997067</v>
          </cell>
          <cell r="C89" t="str">
            <v>CDA IPA Fund</v>
          </cell>
          <cell r="F89">
            <v>0</v>
          </cell>
          <cell r="G89">
            <v>61725</v>
          </cell>
          <cell r="H89">
            <v>61725</v>
          </cell>
          <cell r="I89">
            <v>0</v>
          </cell>
          <cell r="J89">
            <v>40220</v>
          </cell>
          <cell r="K89">
            <v>40220</v>
          </cell>
          <cell r="L89">
            <v>0</v>
          </cell>
          <cell r="M89">
            <v>21505</v>
          </cell>
          <cell r="N89">
            <v>21505</v>
          </cell>
        </row>
        <row r="90">
          <cell r="A90">
            <v>1</v>
          </cell>
          <cell r="B90">
            <v>997068</v>
          </cell>
          <cell r="C90" t="str">
            <v>Noxon</v>
          </cell>
          <cell r="F90">
            <v>0</v>
          </cell>
          <cell r="G90">
            <v>-584034</v>
          </cell>
          <cell r="H90">
            <v>-584034</v>
          </cell>
          <cell r="I90">
            <v>0</v>
          </cell>
          <cell r="J90">
            <v>-380557</v>
          </cell>
          <cell r="K90">
            <v>-380557</v>
          </cell>
          <cell r="L90">
            <v>0</v>
          </cell>
          <cell r="M90">
            <v>-203477</v>
          </cell>
          <cell r="N90">
            <v>-203477</v>
          </cell>
        </row>
        <row r="91">
          <cell r="A91">
            <v>1</v>
          </cell>
          <cell r="B91">
            <v>997069</v>
          </cell>
          <cell r="C91" t="str">
            <v xml:space="preserve">Lancaster Deferral </v>
          </cell>
          <cell r="F91">
            <v>6591608</v>
          </cell>
          <cell r="G91">
            <v>0</v>
          </cell>
          <cell r="H91">
            <v>6591608</v>
          </cell>
          <cell r="I91">
            <v>6591608</v>
          </cell>
          <cell r="J91">
            <v>0</v>
          </cell>
          <cell r="K91">
            <v>6591608</v>
          </cell>
          <cell r="L91">
            <v>0</v>
          </cell>
          <cell r="M91">
            <v>0</v>
          </cell>
          <cell r="N91">
            <v>0</v>
          </cell>
        </row>
        <row r="92">
          <cell r="A92">
            <v>1</v>
          </cell>
          <cell r="B92">
            <v>997072</v>
          </cell>
          <cell r="C92" t="str">
            <v>CDA Fund Settlement Prepayment</v>
          </cell>
          <cell r="F92">
            <v>0</v>
          </cell>
          <cell r="G92">
            <v>999999</v>
          </cell>
          <cell r="H92">
            <v>999999</v>
          </cell>
          <cell r="I92">
            <v>0</v>
          </cell>
          <cell r="J92">
            <v>651599</v>
          </cell>
          <cell r="K92">
            <v>651599</v>
          </cell>
          <cell r="L92">
            <v>0</v>
          </cell>
          <cell r="M92">
            <v>348400</v>
          </cell>
          <cell r="N92">
            <v>348400</v>
          </cell>
        </row>
        <row r="93">
          <cell r="A93">
            <v>99</v>
          </cell>
          <cell r="B93">
            <v>997073</v>
          </cell>
          <cell r="C93" t="str">
            <v>DSIT Amortization - ID</v>
          </cell>
          <cell r="F93">
            <v>2586728</v>
          </cell>
          <cell r="G93">
            <v>0</v>
          </cell>
          <cell r="H93">
            <v>2586728</v>
          </cell>
          <cell r="I93">
            <v>0</v>
          </cell>
          <cell r="J93">
            <v>0</v>
          </cell>
          <cell r="K93">
            <v>0</v>
          </cell>
          <cell r="L93">
            <v>2586728</v>
          </cell>
          <cell r="M93">
            <v>0</v>
          </cell>
          <cell r="N93">
            <v>2586728</v>
          </cell>
        </row>
        <row r="94">
          <cell r="C94" t="str">
            <v>TOTAL SCHEDULE M DEDUCTIONS</v>
          </cell>
          <cell r="F94">
            <v>2327412</v>
          </cell>
          <cell r="G94">
            <v>138627635</v>
          </cell>
          <cell r="H94">
            <v>140955047</v>
          </cell>
          <cell r="I94">
            <v>285166</v>
          </cell>
          <cell r="J94">
            <v>89349185</v>
          </cell>
          <cell r="K94">
            <v>89634351</v>
          </cell>
          <cell r="L94">
            <v>2042246</v>
          </cell>
          <cell r="M94">
            <v>49278450</v>
          </cell>
          <cell r="N94">
            <v>51320696</v>
          </cell>
        </row>
        <row r="98">
          <cell r="A98" t="str">
            <v>ALLOCATION RATIOS:</v>
          </cell>
        </row>
        <row r="99">
          <cell r="A99" t="str">
            <v>E-ALL</v>
          </cell>
          <cell r="B99">
            <v>1</v>
          </cell>
          <cell r="C99" t="str">
            <v>Production/Transmission  Ratio</v>
          </cell>
          <cell r="G99">
            <v>1</v>
          </cell>
          <cell r="J99">
            <v>0.65159999999999996</v>
          </cell>
          <cell r="M99">
            <v>0.34839999999999999</v>
          </cell>
        </row>
        <row r="100">
          <cell r="A100" t="str">
            <v>E-ALL</v>
          </cell>
          <cell r="B100">
            <v>2</v>
          </cell>
          <cell r="C100" t="str">
            <v>Number of Customers</v>
          </cell>
          <cell r="G100">
            <v>1</v>
          </cell>
          <cell r="J100">
            <v>0.65654000000000001</v>
          </cell>
          <cell r="M100">
            <v>0.34345999999999999</v>
          </cell>
        </row>
        <row r="101">
          <cell r="A101" t="str">
            <v>E-ALL</v>
          </cell>
          <cell r="B101">
            <v>3</v>
          </cell>
          <cell r="C101" t="str">
            <v>Direct Distribution Operating Expense</v>
          </cell>
          <cell r="G101">
            <v>1</v>
          </cell>
          <cell r="J101">
            <v>0.67727000000000004</v>
          </cell>
          <cell r="M101">
            <v>0.32273000000000002</v>
          </cell>
        </row>
        <row r="102">
          <cell r="A102" t="str">
            <v>E-ALL</v>
          </cell>
          <cell r="B102">
            <v>4</v>
          </cell>
          <cell r="C102" t="str">
            <v>Jurisdictional 4-Factor Ratio</v>
          </cell>
          <cell r="G102">
            <v>1</v>
          </cell>
          <cell r="J102">
            <v>0.66390000000000005</v>
          </cell>
          <cell r="M102">
            <v>0.33610000000000001</v>
          </cell>
        </row>
        <row r="103">
          <cell r="A103" t="str">
            <v>E-ALL</v>
          </cell>
          <cell r="B103">
            <v>10</v>
          </cell>
          <cell r="C103" t="str">
            <v>Net Electric Distribution Plant</v>
          </cell>
          <cell r="G103">
            <v>1</v>
          </cell>
          <cell r="J103">
            <v>0.61280999999999997</v>
          </cell>
          <cell r="M103">
            <v>0.38718999999999998</v>
          </cell>
        </row>
        <row r="104">
          <cell r="A104" t="str">
            <v>E-ALL</v>
          </cell>
          <cell r="B104">
            <v>11</v>
          </cell>
          <cell r="C104" t="str">
            <v>Book Deprec (0403.XX, 0404.11 &amp; 0406.XX)</v>
          </cell>
          <cell r="G104">
            <v>1</v>
          </cell>
          <cell r="J104">
            <v>0.64400999999999997</v>
          </cell>
          <cell r="M104">
            <v>0.35598999999999997</v>
          </cell>
        </row>
        <row r="105">
          <cell r="A105" t="str">
            <v>E-ALL</v>
          </cell>
          <cell r="B105">
            <v>12</v>
          </cell>
          <cell r="C105" t="str">
            <v>Net Electric Plant</v>
          </cell>
          <cell r="G105">
            <v>1</v>
          </cell>
          <cell r="J105">
            <v>0.63636999999999999</v>
          </cell>
          <cell r="M105">
            <v>0.36363000000000001</v>
          </cell>
        </row>
        <row r="106">
          <cell r="A106" t="str">
            <v>E-ALL</v>
          </cell>
          <cell r="B106">
            <v>99</v>
          </cell>
          <cell r="C106" t="str">
            <v>Not Allocated</v>
          </cell>
          <cell r="G106">
            <v>0</v>
          </cell>
          <cell r="J106">
            <v>0</v>
          </cell>
          <cell r="M106">
            <v>0</v>
          </cell>
        </row>
      </sheetData>
      <sheetData sheetId="15">
        <row r="2">
          <cell r="A2" t="str">
            <v>DEFERRED INCOME TAX EXP--ELECTRIC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Ref/Basis</v>
          </cell>
        </row>
        <row r="8">
          <cell r="A8">
            <v>14</v>
          </cell>
        </row>
        <row r="9">
          <cell r="A9">
            <v>99</v>
          </cell>
        </row>
        <row r="10">
          <cell r="A10">
            <v>99</v>
          </cell>
        </row>
        <row r="13">
          <cell r="A13">
            <v>14</v>
          </cell>
        </row>
        <row r="14">
          <cell r="A14">
            <v>99</v>
          </cell>
        </row>
        <row r="15">
          <cell r="A15">
            <v>99</v>
          </cell>
        </row>
        <row r="23">
          <cell r="A23" t="str">
            <v>E-ALL</v>
          </cell>
        </row>
        <row r="24">
          <cell r="A24" t="str">
            <v>E-ALL</v>
          </cell>
        </row>
      </sheetData>
      <sheetData sheetId="16">
        <row r="2">
          <cell r="A2" t="str">
            <v>TAXES OTHER THAN FEDERAL INCOME TAX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Ref/Basis</v>
          </cell>
        </row>
        <row r="8">
          <cell r="A8">
            <v>1</v>
          </cell>
        </row>
        <row r="9">
          <cell r="A9">
            <v>1</v>
          </cell>
        </row>
        <row r="10">
          <cell r="A10">
            <v>1</v>
          </cell>
        </row>
        <row r="11">
          <cell r="A11">
            <v>1</v>
          </cell>
        </row>
        <row r="12">
          <cell r="A12">
            <v>1</v>
          </cell>
        </row>
        <row r="16">
          <cell r="A16">
            <v>99</v>
          </cell>
        </row>
        <row r="17">
          <cell r="A17">
            <v>99</v>
          </cell>
        </row>
        <row r="18">
          <cell r="A18">
            <v>99</v>
          </cell>
        </row>
        <row r="19">
          <cell r="A19">
            <v>99</v>
          </cell>
        </row>
        <row r="20">
          <cell r="A20">
            <v>99</v>
          </cell>
        </row>
      </sheetData>
      <sheetData sheetId="17"/>
      <sheetData sheetId="18">
        <row r="2">
          <cell r="A2" t="str">
            <v>ADJUSTMENTS TO NET ELECTRIC UTIL PLT</v>
          </cell>
          <cell r="E2" t="str">
            <v>Report ID:</v>
          </cell>
        </row>
        <row r="3">
          <cell r="A3" t="str">
            <v>For Twelve Months Ended December 31, 2010</v>
          </cell>
          <cell r="E3" t="str">
            <v>E-APL-12A</v>
          </cell>
        </row>
        <row r="4">
          <cell r="A4" t="str">
            <v>Average of Monthly Averages Basis</v>
          </cell>
          <cell r="F4" t="str">
            <v xml:space="preserve"> ***************** SYSTEM *****************</v>
          </cell>
          <cell r="I4" t="str">
            <v xml:space="preserve"> *************** WASHINGTON *************</v>
          </cell>
          <cell r="L4" t="str">
            <v xml:space="preserve"> **************** IDAHO ****************</v>
          </cell>
        </row>
        <row r="5">
          <cell r="A5" t="str">
            <v>Ref/Basis</v>
          </cell>
          <cell r="C5" t="str">
            <v>Description  (Accounts)</v>
          </cell>
          <cell r="F5" t="str">
            <v>Direct</v>
          </cell>
          <cell r="G5" t="str">
            <v>Allocated</v>
          </cell>
          <cell r="H5" t="str">
            <v>Total</v>
          </cell>
          <cell r="I5" t="str">
            <v>Direct</v>
          </cell>
          <cell r="J5" t="str">
            <v>Allocated</v>
          </cell>
          <cell r="K5" t="str">
            <v>Total</v>
          </cell>
          <cell r="L5" t="str">
            <v>Direct</v>
          </cell>
          <cell r="M5" t="str">
            <v>Allocated</v>
          </cell>
          <cell r="N5" t="str">
            <v>Total</v>
          </cell>
        </row>
        <row r="7">
          <cell r="A7" t="str">
            <v>E-PLT</v>
          </cell>
          <cell r="B7" t="str">
            <v>NET ELECTRIC PLANT IN SERVICE</v>
          </cell>
          <cell r="F7">
            <v>765563885</v>
          </cell>
          <cell r="G7">
            <v>1152917891</v>
          </cell>
          <cell r="H7">
            <v>1918481776</v>
          </cell>
          <cell r="I7">
            <v>468403982</v>
          </cell>
          <cell r="J7">
            <v>752452074</v>
          </cell>
          <cell r="K7">
            <v>1220856056</v>
          </cell>
          <cell r="L7">
            <v>297159903</v>
          </cell>
          <cell r="M7">
            <v>400465817</v>
          </cell>
          <cell r="N7">
            <v>697625720</v>
          </cell>
        </row>
        <row r="8">
          <cell r="B8" t="str">
            <v>ADJUSTMENTS:</v>
          </cell>
        </row>
        <row r="9">
          <cell r="B9" t="str">
            <v>ACCUMULATED DEFERRED INCOME TAX:</v>
          </cell>
        </row>
        <row r="10">
          <cell r="A10">
            <v>12</v>
          </cell>
          <cell r="B10" t="str">
            <v>FAS 109 Electric Plant (182310, 283170)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>
            <v>99</v>
          </cell>
          <cell r="B11" t="str">
            <v>ADFIT - KF Reserve (190420)</v>
          </cell>
          <cell r="F11">
            <v>750053</v>
          </cell>
          <cell r="G11">
            <v>0</v>
          </cell>
          <cell r="H11">
            <v>750053</v>
          </cell>
          <cell r="I11">
            <v>750053</v>
          </cell>
          <cell r="J11">
            <v>0</v>
          </cell>
          <cell r="K11">
            <v>750053</v>
          </cell>
          <cell r="L11">
            <v>0</v>
          </cell>
          <cell r="M11">
            <v>0</v>
          </cell>
          <cell r="N11">
            <v>0</v>
          </cell>
        </row>
        <row r="12">
          <cell r="A12">
            <v>4</v>
          </cell>
          <cell r="B12" t="str">
            <v>Deferred Gain on Sale of General Office  (190850)</v>
          </cell>
          <cell r="F12">
            <v>0</v>
          </cell>
          <cell r="G12">
            <v>102962</v>
          </cell>
          <cell r="H12">
            <v>102962</v>
          </cell>
          <cell r="I12">
            <v>0</v>
          </cell>
          <cell r="J12">
            <v>68356</v>
          </cell>
          <cell r="K12">
            <v>68356</v>
          </cell>
          <cell r="L12">
            <v>0</v>
          </cell>
          <cell r="M12">
            <v>34606</v>
          </cell>
          <cell r="N12">
            <v>34606</v>
          </cell>
        </row>
        <row r="13">
          <cell r="A13">
            <v>12</v>
          </cell>
          <cell r="B13" t="str">
            <v>Deferred F.I.T. - Plant In Service  (282900)</v>
          </cell>
          <cell r="F13">
            <v>0</v>
          </cell>
          <cell r="G13">
            <v>-252183811</v>
          </cell>
          <cell r="H13">
            <v>-252183811</v>
          </cell>
          <cell r="I13">
            <v>0</v>
          </cell>
          <cell r="J13">
            <v>-160482212</v>
          </cell>
          <cell r="K13">
            <v>-160482212</v>
          </cell>
          <cell r="L13">
            <v>0</v>
          </cell>
          <cell r="M13">
            <v>-91701599</v>
          </cell>
          <cell r="N13">
            <v>-91701599</v>
          </cell>
        </row>
        <row r="14">
          <cell r="A14">
            <v>4</v>
          </cell>
          <cell r="B14" t="str">
            <v>Deferred FIT - Common Plant (From Report C-DTX)</v>
          </cell>
          <cell r="F14">
            <v>0</v>
          </cell>
          <cell r="G14">
            <v>-12434010</v>
          </cell>
          <cell r="H14">
            <v>-12434010</v>
          </cell>
          <cell r="I14">
            <v>0</v>
          </cell>
          <cell r="J14">
            <v>-8254939</v>
          </cell>
          <cell r="K14">
            <v>-8254939</v>
          </cell>
          <cell r="L14">
            <v>0</v>
          </cell>
          <cell r="M14">
            <v>-4179071</v>
          </cell>
          <cell r="N14">
            <v>-4179071</v>
          </cell>
        </row>
        <row r="15">
          <cell r="A15">
            <v>99</v>
          </cell>
          <cell r="B15" t="str">
            <v>ADFIT - Boulder Park Idaho Write Off (190040)</v>
          </cell>
          <cell r="F15">
            <v>610010</v>
          </cell>
          <cell r="G15">
            <v>0</v>
          </cell>
          <cell r="H15">
            <v>610010</v>
          </cell>
          <cell r="I15">
            <v>0</v>
          </cell>
          <cell r="J15">
            <v>0</v>
          </cell>
          <cell r="K15">
            <v>0</v>
          </cell>
          <cell r="L15">
            <v>610010</v>
          </cell>
          <cell r="M15">
            <v>0</v>
          </cell>
          <cell r="N15">
            <v>610010</v>
          </cell>
        </row>
        <row r="16">
          <cell r="A16">
            <v>99</v>
          </cell>
          <cell r="B16" t="str">
            <v>ADFIT - WNP3 (283120)</v>
          </cell>
          <cell r="F16">
            <v>-4036107</v>
          </cell>
          <cell r="G16">
            <v>0</v>
          </cell>
          <cell r="H16">
            <v>-4036107</v>
          </cell>
          <cell r="I16">
            <v>-4036107</v>
          </cell>
          <cell r="J16">
            <v>0</v>
          </cell>
          <cell r="K16">
            <v>-4036107</v>
          </cell>
          <cell r="L16">
            <v>0</v>
          </cell>
          <cell r="M16">
            <v>0</v>
          </cell>
          <cell r="N16">
            <v>0</v>
          </cell>
        </row>
        <row r="17">
          <cell r="A17">
            <v>99</v>
          </cell>
          <cell r="B17" t="str">
            <v>ADFIT - Lancaster (283312)</v>
          </cell>
          <cell r="F17">
            <v>-1928787</v>
          </cell>
          <cell r="G17">
            <v>0</v>
          </cell>
          <cell r="H17">
            <v>-1928787</v>
          </cell>
          <cell r="I17">
            <v>-1928787</v>
          </cell>
          <cell r="J17">
            <v>0</v>
          </cell>
          <cell r="K17">
            <v>-1928787</v>
          </cell>
          <cell r="L17">
            <v>0</v>
          </cell>
          <cell r="M17">
            <v>0</v>
          </cell>
          <cell r="N17">
            <v>0</v>
          </cell>
        </row>
        <row r="18">
          <cell r="A18">
            <v>99</v>
          </cell>
          <cell r="B18" t="str">
            <v>Spokane River Relicensing (283322)</v>
          </cell>
          <cell r="F18">
            <v>-277748</v>
          </cell>
          <cell r="G18">
            <v>0</v>
          </cell>
          <cell r="H18">
            <v>-277748</v>
          </cell>
          <cell r="I18">
            <v>-257407</v>
          </cell>
          <cell r="J18">
            <v>0</v>
          </cell>
          <cell r="K18">
            <v>-257407</v>
          </cell>
          <cell r="L18">
            <v>-20341</v>
          </cell>
          <cell r="M18">
            <v>0</v>
          </cell>
          <cell r="N18">
            <v>-20341</v>
          </cell>
        </row>
        <row r="19">
          <cell r="A19">
            <v>99</v>
          </cell>
          <cell r="B19" t="str">
            <v>Spokane River PM&amp;Es (283323)</v>
          </cell>
          <cell r="F19">
            <v>-227373</v>
          </cell>
          <cell r="G19">
            <v>0</v>
          </cell>
          <cell r="H19">
            <v>-227373</v>
          </cell>
          <cell r="I19">
            <v>-160256</v>
          </cell>
          <cell r="J19">
            <v>0</v>
          </cell>
          <cell r="K19">
            <v>-160256</v>
          </cell>
          <cell r="L19">
            <v>-67117</v>
          </cell>
          <cell r="M19">
            <v>0</v>
          </cell>
          <cell r="N19">
            <v>-67117</v>
          </cell>
        </row>
        <row r="20">
          <cell r="A20">
            <v>1</v>
          </cell>
          <cell r="B20" t="str">
            <v>ADFIT - Lake CDA CDR Fund (283324)</v>
          </cell>
          <cell r="F20">
            <v>0</v>
          </cell>
          <cell r="G20">
            <v>-3447500</v>
          </cell>
          <cell r="H20">
            <v>-3447500</v>
          </cell>
          <cell r="I20">
            <v>0</v>
          </cell>
          <cell r="J20">
            <v>-2246391</v>
          </cell>
          <cell r="K20">
            <v>-2246391</v>
          </cell>
          <cell r="L20">
            <v>0</v>
          </cell>
          <cell r="M20">
            <v>-1201109</v>
          </cell>
          <cell r="N20">
            <v>-1201109</v>
          </cell>
        </row>
        <row r="21">
          <cell r="A21">
            <v>99</v>
          </cell>
          <cell r="B21" t="str">
            <v>ADFIT - Lake CDA CDR Fund (283324)</v>
          </cell>
          <cell r="F21">
            <v>-39049</v>
          </cell>
          <cell r="G21">
            <v>0</v>
          </cell>
          <cell r="H21">
            <v>-39049</v>
          </cell>
          <cell r="I21">
            <v>-39049</v>
          </cell>
          <cell r="J21">
            <v>0</v>
          </cell>
          <cell r="K21">
            <v>-39049</v>
          </cell>
          <cell r="L21">
            <v>0</v>
          </cell>
          <cell r="M21">
            <v>0</v>
          </cell>
          <cell r="N21">
            <v>0</v>
          </cell>
        </row>
        <row r="22">
          <cell r="A22">
            <v>1</v>
          </cell>
          <cell r="B22" t="str">
            <v>ADFIT - CDA IPA Fund Deposit (283325)</v>
          </cell>
          <cell r="F22">
            <v>0</v>
          </cell>
          <cell r="G22">
            <v>-320833</v>
          </cell>
          <cell r="H22">
            <v>-320833</v>
          </cell>
          <cell r="I22">
            <v>0</v>
          </cell>
          <cell r="J22">
            <v>-209055</v>
          </cell>
          <cell r="K22">
            <v>-209055</v>
          </cell>
          <cell r="L22">
            <v>0</v>
          </cell>
          <cell r="M22">
            <v>-111778</v>
          </cell>
          <cell r="N22">
            <v>-111778</v>
          </cell>
        </row>
        <row r="23">
          <cell r="A23">
            <v>99</v>
          </cell>
          <cell r="B23" t="str">
            <v>ADFIT - CDA IPA Fund Deposit (283325)</v>
          </cell>
          <cell r="F23">
            <v>-40985</v>
          </cell>
          <cell r="G23">
            <v>0</v>
          </cell>
          <cell r="H23">
            <v>-40985</v>
          </cell>
          <cell r="I23">
            <v>0</v>
          </cell>
          <cell r="J23">
            <v>0</v>
          </cell>
          <cell r="K23">
            <v>0</v>
          </cell>
          <cell r="L23">
            <v>-40985</v>
          </cell>
          <cell r="M23">
            <v>0</v>
          </cell>
          <cell r="N23">
            <v>-40985</v>
          </cell>
        </row>
        <row r="24">
          <cell r="A24">
            <v>99</v>
          </cell>
          <cell r="B24" t="str">
            <v>ADFIT - MT Lease Payments (283365)</v>
          </cell>
          <cell r="F24">
            <v>-2328318</v>
          </cell>
          <cell r="G24">
            <v>0</v>
          </cell>
          <cell r="H24">
            <v>-2328318</v>
          </cell>
          <cell r="I24">
            <v>-1539322</v>
          </cell>
          <cell r="J24">
            <v>0</v>
          </cell>
          <cell r="K24">
            <v>-1539322</v>
          </cell>
          <cell r="L24">
            <v>-788996</v>
          </cell>
          <cell r="M24">
            <v>0</v>
          </cell>
          <cell r="N24">
            <v>-788996</v>
          </cell>
        </row>
        <row r="25">
          <cell r="A25">
            <v>1</v>
          </cell>
          <cell r="B25" t="str">
            <v>CDA Lake Settlement (283382)</v>
          </cell>
          <cell r="F25">
            <v>0</v>
          </cell>
          <cell r="G25">
            <v>-12851706</v>
          </cell>
          <cell r="H25">
            <v>-12851706</v>
          </cell>
          <cell r="I25">
            <v>0</v>
          </cell>
          <cell r="J25">
            <v>-8374172</v>
          </cell>
          <cell r="K25">
            <v>-8374172</v>
          </cell>
          <cell r="L25">
            <v>0</v>
          </cell>
          <cell r="M25">
            <v>-4477534</v>
          </cell>
          <cell r="N25">
            <v>-4477534</v>
          </cell>
        </row>
        <row r="26">
          <cell r="A26">
            <v>99</v>
          </cell>
          <cell r="B26" t="str">
            <v>CDA Lake Settlement (283382)</v>
          </cell>
          <cell r="F26">
            <v>-646199</v>
          </cell>
          <cell r="G26">
            <v>0</v>
          </cell>
          <cell r="H26">
            <v>-646199</v>
          </cell>
          <cell r="I26">
            <v>-537421</v>
          </cell>
          <cell r="J26">
            <v>0</v>
          </cell>
          <cell r="K26">
            <v>-537421</v>
          </cell>
          <cell r="L26">
            <v>-108778</v>
          </cell>
          <cell r="M26">
            <v>0</v>
          </cell>
          <cell r="N26">
            <v>-108778</v>
          </cell>
        </row>
        <row r="27">
          <cell r="A27">
            <v>12</v>
          </cell>
          <cell r="B27" t="str">
            <v>Electric portion of Bond Redemptions (283850)</v>
          </cell>
          <cell r="F27">
            <v>0</v>
          </cell>
          <cell r="G27">
            <v>-2768062</v>
          </cell>
          <cell r="H27">
            <v>-2768062</v>
          </cell>
          <cell r="I27">
            <v>0</v>
          </cell>
          <cell r="J27">
            <v>-1761512</v>
          </cell>
          <cell r="K27">
            <v>-1761512</v>
          </cell>
          <cell r="L27">
            <v>0</v>
          </cell>
          <cell r="M27">
            <v>-1006550</v>
          </cell>
          <cell r="N27">
            <v>-1006550</v>
          </cell>
        </row>
        <row r="28">
          <cell r="A28">
            <v>1</v>
          </cell>
          <cell r="B28" t="str">
            <v>Colstrip PCB  (283200)</v>
          </cell>
          <cell r="F28">
            <v>0</v>
          </cell>
          <cell r="G28">
            <v>-539293</v>
          </cell>
          <cell r="H28">
            <v>-539293</v>
          </cell>
          <cell r="I28">
            <v>0</v>
          </cell>
          <cell r="J28">
            <v>-351403</v>
          </cell>
          <cell r="K28">
            <v>-351403</v>
          </cell>
          <cell r="L28">
            <v>0</v>
          </cell>
          <cell r="M28">
            <v>-187890</v>
          </cell>
          <cell r="N28">
            <v>-187890</v>
          </cell>
        </row>
        <row r="29">
          <cell r="B29" t="str">
            <v>TOTAL ACCUM DEFERRED INCOME TAX</v>
          </cell>
          <cell r="F29">
            <v>-8164503</v>
          </cell>
          <cell r="G29">
            <v>-284442253</v>
          </cell>
          <cell r="H29">
            <v>-292606756</v>
          </cell>
          <cell r="I29">
            <v>-7748296</v>
          </cell>
          <cell r="J29">
            <v>-181611328</v>
          </cell>
          <cell r="K29">
            <v>-189359624</v>
          </cell>
          <cell r="L29">
            <v>-416207</v>
          </cell>
          <cell r="M29">
            <v>-102830925</v>
          </cell>
          <cell r="N29">
            <v>-103247132</v>
          </cell>
        </row>
        <row r="31">
          <cell r="B31" t="str">
            <v>OTHER ADJUSTMENTS:</v>
          </cell>
        </row>
        <row r="32">
          <cell r="A32">
            <v>99</v>
          </cell>
          <cell r="B32" t="str">
            <v>Kettle Falls Disallowed Plant  (101030)</v>
          </cell>
          <cell r="F32">
            <v>-7311234</v>
          </cell>
          <cell r="G32">
            <v>0</v>
          </cell>
          <cell r="H32">
            <v>-7311234</v>
          </cell>
          <cell r="I32">
            <v>-5247725</v>
          </cell>
          <cell r="J32">
            <v>0</v>
          </cell>
          <cell r="K32">
            <v>-5247725</v>
          </cell>
          <cell r="L32">
            <v>-2063509</v>
          </cell>
          <cell r="M32">
            <v>0</v>
          </cell>
          <cell r="N32">
            <v>-2063509</v>
          </cell>
        </row>
        <row r="33">
          <cell r="A33">
            <v>99</v>
          </cell>
          <cell r="B33" t="str">
            <v>Kettle Falls Disallowed Accumulated Depr  (108030)</v>
          </cell>
          <cell r="F33">
            <v>5709536</v>
          </cell>
          <cell r="G33">
            <v>0</v>
          </cell>
          <cell r="H33">
            <v>5709536</v>
          </cell>
          <cell r="I33">
            <v>4098087</v>
          </cell>
          <cell r="J33">
            <v>0</v>
          </cell>
          <cell r="K33">
            <v>4098087</v>
          </cell>
          <cell r="L33">
            <v>1611449</v>
          </cell>
          <cell r="M33">
            <v>0</v>
          </cell>
          <cell r="N33">
            <v>1611449</v>
          </cell>
        </row>
        <row r="34">
          <cell r="A34">
            <v>99</v>
          </cell>
          <cell r="B34" t="str">
            <v>Boulder Park Disallowed Plant (101050)</v>
          </cell>
          <cell r="F34">
            <v>-2600000</v>
          </cell>
          <cell r="G34">
            <v>0</v>
          </cell>
          <cell r="H34">
            <v>-2600000</v>
          </cell>
          <cell r="I34">
            <v>0</v>
          </cell>
          <cell r="J34">
            <v>0</v>
          </cell>
          <cell r="K34">
            <v>0</v>
          </cell>
          <cell r="L34">
            <v>-2600000</v>
          </cell>
          <cell r="M34">
            <v>0</v>
          </cell>
          <cell r="N34">
            <v>-2600000</v>
          </cell>
        </row>
        <row r="35">
          <cell r="A35">
            <v>99</v>
          </cell>
          <cell r="B35" t="str">
            <v>Boulder Park Disallowed Accumulated Depr (108050)</v>
          </cell>
          <cell r="F35">
            <v>857113</v>
          </cell>
          <cell r="G35">
            <v>0</v>
          </cell>
          <cell r="H35">
            <v>857113</v>
          </cell>
          <cell r="I35">
            <v>0</v>
          </cell>
          <cell r="J35">
            <v>0</v>
          </cell>
          <cell r="K35">
            <v>0</v>
          </cell>
          <cell r="L35">
            <v>857113</v>
          </cell>
          <cell r="M35">
            <v>0</v>
          </cell>
          <cell r="N35">
            <v>857113</v>
          </cell>
        </row>
        <row r="36">
          <cell r="A36">
            <v>1</v>
          </cell>
          <cell r="B36" t="str">
            <v>Weatherization Loans - Sandpoint (124350)</v>
          </cell>
          <cell r="F36">
            <v>65177</v>
          </cell>
          <cell r="G36">
            <v>0</v>
          </cell>
          <cell r="H36">
            <v>65177</v>
          </cell>
          <cell r="I36">
            <v>0</v>
          </cell>
          <cell r="J36">
            <v>0</v>
          </cell>
          <cell r="K36">
            <v>0</v>
          </cell>
          <cell r="L36">
            <v>65177</v>
          </cell>
          <cell r="M36">
            <v>0</v>
          </cell>
          <cell r="N36">
            <v>65177</v>
          </cell>
        </row>
        <row r="37">
          <cell r="A37">
            <v>99</v>
          </cell>
          <cell r="B37" t="str">
            <v>DSM Programs (186710)</v>
          </cell>
          <cell r="F37">
            <v>88010</v>
          </cell>
          <cell r="G37">
            <v>0</v>
          </cell>
          <cell r="H37">
            <v>88010</v>
          </cell>
          <cell r="I37">
            <v>0</v>
          </cell>
          <cell r="J37">
            <v>0</v>
          </cell>
          <cell r="K37">
            <v>0</v>
          </cell>
          <cell r="L37">
            <v>88010</v>
          </cell>
          <cell r="M37">
            <v>0</v>
          </cell>
          <cell r="N37">
            <v>88010</v>
          </cell>
        </row>
        <row r="38">
          <cell r="A38">
            <v>99</v>
          </cell>
          <cell r="B38" t="str">
            <v>Invest in Exchange Power  (124900, 124930)</v>
          </cell>
          <cell r="F38">
            <v>22458223</v>
          </cell>
          <cell r="G38">
            <v>0</v>
          </cell>
          <cell r="H38">
            <v>22458223</v>
          </cell>
          <cell r="I38">
            <v>22458223</v>
          </cell>
          <cell r="J38">
            <v>0</v>
          </cell>
          <cell r="K38">
            <v>22458223</v>
          </cell>
          <cell r="L38">
            <v>0</v>
          </cell>
          <cell r="M38">
            <v>0</v>
          </cell>
          <cell r="N38">
            <v>0</v>
          </cell>
        </row>
        <row r="39">
          <cell r="A39">
            <v>99</v>
          </cell>
          <cell r="B39" t="str">
            <v>Colstrip Common AFUDC  (186100)</v>
          </cell>
          <cell r="F39">
            <v>3466641</v>
          </cell>
          <cell r="G39">
            <v>0</v>
          </cell>
          <cell r="H39">
            <v>3466641</v>
          </cell>
          <cell r="I39">
            <v>1110999</v>
          </cell>
          <cell r="J39">
            <v>0</v>
          </cell>
          <cell r="K39">
            <v>1110999</v>
          </cell>
          <cell r="L39">
            <v>2355642</v>
          </cell>
          <cell r="M39">
            <v>0</v>
          </cell>
          <cell r="N39">
            <v>2355642</v>
          </cell>
        </row>
        <row r="40">
          <cell r="A40">
            <v>99</v>
          </cell>
          <cell r="B40" t="str">
            <v>Colstrip Disallowed AFUDC  (111100)</v>
          </cell>
          <cell r="F40">
            <v>-2327602</v>
          </cell>
          <cell r="G40">
            <v>0</v>
          </cell>
          <cell r="H40">
            <v>-2327602</v>
          </cell>
          <cell r="I40">
            <v>-745956</v>
          </cell>
          <cell r="J40">
            <v>0</v>
          </cell>
          <cell r="K40">
            <v>-745956</v>
          </cell>
          <cell r="L40">
            <v>-1581646</v>
          </cell>
          <cell r="M40">
            <v>0</v>
          </cell>
          <cell r="N40">
            <v>-1581646</v>
          </cell>
        </row>
        <row r="41">
          <cell r="A41" t="str">
            <v>E-ALL</v>
          </cell>
          <cell r="B41" t="str">
            <v>Colstrip 3 AFUDC Reallocation</v>
          </cell>
          <cell r="F41">
            <v>0</v>
          </cell>
          <cell r="G41">
            <v>0</v>
          </cell>
          <cell r="H41">
            <v>0</v>
          </cell>
          <cell r="I41">
            <v>-1397906</v>
          </cell>
          <cell r="J41">
            <v>0</v>
          </cell>
          <cell r="K41">
            <v>-1397906</v>
          </cell>
          <cell r="L41">
            <v>1397906</v>
          </cell>
          <cell r="M41">
            <v>0</v>
          </cell>
          <cell r="N41">
            <v>1397906</v>
          </cell>
        </row>
        <row r="42">
          <cell r="A42">
            <v>99</v>
          </cell>
          <cell r="B42" t="str">
            <v>Lancaster Generation (182312)</v>
          </cell>
          <cell r="F42">
            <v>278611</v>
          </cell>
          <cell r="G42">
            <v>0</v>
          </cell>
          <cell r="H42">
            <v>278611</v>
          </cell>
          <cell r="I42">
            <v>278611</v>
          </cell>
          <cell r="J42">
            <v>0</v>
          </cell>
          <cell r="K42">
            <v>278611</v>
          </cell>
          <cell r="L42">
            <v>0</v>
          </cell>
          <cell r="M42">
            <v>0</v>
          </cell>
          <cell r="N42">
            <v>0</v>
          </cell>
        </row>
        <row r="43">
          <cell r="A43">
            <v>99</v>
          </cell>
          <cell r="B43" t="str">
            <v>Spokane River Relicensing (182322)</v>
          </cell>
          <cell r="F43">
            <v>793580</v>
          </cell>
          <cell r="G43">
            <v>0</v>
          </cell>
          <cell r="H43">
            <v>793580</v>
          </cell>
          <cell r="I43">
            <v>735460</v>
          </cell>
          <cell r="J43">
            <v>0</v>
          </cell>
          <cell r="K43">
            <v>735460</v>
          </cell>
          <cell r="L43">
            <v>58120</v>
          </cell>
          <cell r="M43">
            <v>0</v>
          </cell>
          <cell r="N43">
            <v>58120</v>
          </cell>
        </row>
        <row r="44">
          <cell r="A44">
            <v>99</v>
          </cell>
          <cell r="B44" t="str">
            <v>Spokane River PM&amp;Es (182323)</v>
          </cell>
          <cell r="F44">
            <v>660422</v>
          </cell>
          <cell r="G44">
            <v>0</v>
          </cell>
          <cell r="H44">
            <v>660422</v>
          </cell>
          <cell r="I44">
            <v>465821</v>
          </cell>
          <cell r="J44">
            <v>0</v>
          </cell>
          <cell r="K44">
            <v>465821</v>
          </cell>
          <cell r="L44">
            <v>194601</v>
          </cell>
          <cell r="M44">
            <v>0</v>
          </cell>
          <cell r="N44">
            <v>194601</v>
          </cell>
        </row>
        <row r="45">
          <cell r="A45">
            <v>99</v>
          </cell>
          <cell r="B45" t="str">
            <v>CDA CDR Fund (182324)</v>
          </cell>
          <cell r="F45">
            <v>111568</v>
          </cell>
          <cell r="G45">
            <v>0</v>
          </cell>
          <cell r="H45">
            <v>111568</v>
          </cell>
          <cell r="I45">
            <v>111568</v>
          </cell>
          <cell r="J45">
            <v>0</v>
          </cell>
          <cell r="K45">
            <v>111568</v>
          </cell>
          <cell r="L45">
            <v>0</v>
          </cell>
          <cell r="M45">
            <v>0</v>
          </cell>
          <cell r="N45">
            <v>0</v>
          </cell>
        </row>
        <row r="46">
          <cell r="A46">
            <v>99</v>
          </cell>
          <cell r="B46" t="str">
            <v>CDA Lake Settlement (182382)</v>
          </cell>
          <cell r="F46">
            <v>1535488</v>
          </cell>
          <cell r="G46">
            <v>0</v>
          </cell>
          <cell r="H46">
            <v>1535488</v>
          </cell>
          <cell r="I46">
            <v>1535488</v>
          </cell>
          <cell r="J46">
            <v>0</v>
          </cell>
          <cell r="K46">
            <v>1535488</v>
          </cell>
          <cell r="L46">
            <v>0</v>
          </cell>
          <cell r="M46">
            <v>0</v>
          </cell>
          <cell r="N46">
            <v>0</v>
          </cell>
        </row>
        <row r="47">
          <cell r="A47">
            <v>99</v>
          </cell>
          <cell r="B47" t="str">
            <v>CDA Lake Settlement (186382)</v>
          </cell>
          <cell r="F47">
            <v>310795</v>
          </cell>
          <cell r="G47">
            <v>0</v>
          </cell>
          <cell r="H47">
            <v>310795</v>
          </cell>
          <cell r="J47">
            <v>0</v>
          </cell>
          <cell r="K47">
            <v>0</v>
          </cell>
          <cell r="L47">
            <v>310795</v>
          </cell>
          <cell r="M47">
            <v>0</v>
          </cell>
          <cell r="N47">
            <v>310795</v>
          </cell>
        </row>
        <row r="48">
          <cell r="A48">
            <v>99</v>
          </cell>
          <cell r="B48" t="str">
            <v>Montana Riverbed Settlement (186360)</v>
          </cell>
          <cell r="F48">
            <v>6652335</v>
          </cell>
          <cell r="G48">
            <v>0</v>
          </cell>
          <cell r="H48">
            <v>6652335</v>
          </cell>
          <cell r="I48">
            <v>4398060</v>
          </cell>
          <cell r="J48">
            <v>0</v>
          </cell>
          <cell r="K48">
            <v>4398060</v>
          </cell>
          <cell r="L48">
            <v>2254275</v>
          </cell>
          <cell r="M48">
            <v>0</v>
          </cell>
          <cell r="N48">
            <v>2254275</v>
          </cell>
        </row>
        <row r="49">
          <cell r="A49">
            <v>99</v>
          </cell>
          <cell r="B49" t="str">
            <v>Nez Perce Settlement - Idaho (186800)</v>
          </cell>
          <cell r="F49">
            <v>318609</v>
          </cell>
          <cell r="G49">
            <v>0</v>
          </cell>
          <cell r="H49">
            <v>318609</v>
          </cell>
          <cell r="I49">
            <v>0</v>
          </cell>
          <cell r="J49">
            <v>0</v>
          </cell>
          <cell r="K49">
            <v>0</v>
          </cell>
          <cell r="L49">
            <v>318609</v>
          </cell>
          <cell r="M49">
            <v>0</v>
          </cell>
          <cell r="N49">
            <v>318609</v>
          </cell>
        </row>
        <row r="50">
          <cell r="A50">
            <v>4</v>
          </cell>
          <cell r="B50" t="str">
            <v>Gain on Sale of General Office Bldg  (253850)</v>
          </cell>
          <cell r="F50">
            <v>0</v>
          </cell>
          <cell r="G50">
            <v>-294138</v>
          </cell>
          <cell r="H50">
            <v>-294138</v>
          </cell>
          <cell r="I50">
            <v>0</v>
          </cell>
          <cell r="J50">
            <v>-195278</v>
          </cell>
          <cell r="K50">
            <v>-195278</v>
          </cell>
          <cell r="L50">
            <v>0</v>
          </cell>
          <cell r="M50">
            <v>-98860</v>
          </cell>
          <cell r="N50">
            <v>-98860</v>
          </cell>
        </row>
        <row r="51">
          <cell r="B51" t="str">
            <v>TOTAL OTHER ADJUSTMENTS</v>
          </cell>
          <cell r="F51">
            <v>31067272</v>
          </cell>
          <cell r="G51">
            <v>-294138</v>
          </cell>
          <cell r="H51">
            <v>30773134</v>
          </cell>
          <cell r="I51">
            <v>27800730</v>
          </cell>
          <cell r="J51">
            <v>-195278</v>
          </cell>
          <cell r="K51">
            <v>27605452</v>
          </cell>
          <cell r="L51">
            <v>3266542</v>
          </cell>
          <cell r="M51">
            <v>-98860</v>
          </cell>
          <cell r="N51">
            <v>3167682</v>
          </cell>
        </row>
      </sheetData>
      <sheetData sheetId="19"/>
      <sheetData sheetId="20"/>
      <sheetData sheetId="21"/>
      <sheetData sheetId="22"/>
      <sheetData sheetId="23">
        <row r="2">
          <cell r="A2" t="str">
            <v>COMMON ACCUMULATED DEPRECIATION</v>
          </cell>
        </row>
        <row r="3">
          <cell r="A3" t="str">
            <v xml:space="preserve">  AND DEPRECIATION EXPENSE</v>
          </cell>
        </row>
        <row r="4">
          <cell r="A4" t="str">
            <v>For Twelve Months Ended December 31, 2010</v>
          </cell>
        </row>
        <row r="5">
          <cell r="A5" t="str">
            <v>Average of Monthly Averages Basis</v>
          </cell>
        </row>
        <row r="6">
          <cell r="A6" t="str">
            <v>Ref/Basis</v>
          </cell>
        </row>
        <row r="9">
          <cell r="A9" t="str">
            <v>E-PLT</v>
          </cell>
        </row>
        <row r="10">
          <cell r="A10" t="str">
            <v>E-PLT</v>
          </cell>
        </row>
        <row r="19">
          <cell r="A19">
            <v>99</v>
          </cell>
        </row>
        <row r="20">
          <cell r="A20">
            <v>99</v>
          </cell>
        </row>
        <row r="23">
          <cell r="A23" t="str">
            <v>E-PLT</v>
          </cell>
        </row>
        <row r="24">
          <cell r="A24" t="str">
            <v>E-PLT</v>
          </cell>
        </row>
        <row r="25">
          <cell r="A25" t="str">
            <v>E-PLT</v>
          </cell>
        </row>
      </sheetData>
      <sheetData sheetId="24"/>
      <sheetData sheetId="25"/>
      <sheetData sheetId="26">
        <row r="2">
          <cell r="A2" t="str">
            <v>COMMON ACCUMULATED AMORTIZATION</v>
          </cell>
        </row>
        <row r="3">
          <cell r="A3" t="str">
            <v xml:space="preserve">  &amp; AMORTIZATION EXPENSE</v>
          </cell>
        </row>
        <row r="4">
          <cell r="A4" t="str">
            <v>For Twelve Months Ended December 31, 2010</v>
          </cell>
        </row>
        <row r="5">
          <cell r="A5" t="str">
            <v>Average of Monthly Averages Basis</v>
          </cell>
        </row>
        <row r="6">
          <cell r="A6" t="str">
            <v>Ref/Basis</v>
          </cell>
        </row>
        <row r="9">
          <cell r="A9" t="str">
            <v>E-PLT</v>
          </cell>
        </row>
        <row r="10">
          <cell r="A10" t="str">
            <v>E-PLT</v>
          </cell>
        </row>
        <row r="11">
          <cell r="A11" t="str">
            <v>E-PLT</v>
          </cell>
        </row>
        <row r="16">
          <cell r="A16" t="str">
            <v>C-AAM</v>
          </cell>
        </row>
        <row r="20">
          <cell r="A20">
            <v>4</v>
          </cell>
        </row>
        <row r="21">
          <cell r="A21">
            <v>4</v>
          </cell>
        </row>
      </sheetData>
      <sheetData sheetId="27"/>
      <sheetData sheetId="28">
        <row r="2">
          <cell r="A2" t="str">
            <v>ELECTRIC RATE OF RETURN</v>
          </cell>
        </row>
        <row r="3">
          <cell r="A3" t="str">
            <v>For Twelve Months Ended December 31, 2010</v>
          </cell>
        </row>
        <row r="4">
          <cell r="A4" t="str">
            <v>Average of Monthly Averages Basis</v>
          </cell>
        </row>
        <row r="5">
          <cell r="A5" t="str">
            <v>Ref/Basis</v>
          </cell>
        </row>
        <row r="7">
          <cell r="A7" t="str">
            <v>E-OPS</v>
          </cell>
        </row>
        <row r="9">
          <cell r="A9" t="str">
            <v>E-ALL</v>
          </cell>
        </row>
        <row r="13">
          <cell r="A13" t="str">
            <v>E-APL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2011 CBR FIT fix"/>
      <sheetName val="LEAD SHEETS-DO NOT ENTER"/>
      <sheetName val="CF "/>
      <sheetName val="ROO INPUT"/>
      <sheetName val="DEBT CALC"/>
      <sheetName val="not used PROPOSED RATES"/>
      <sheetName val="not used RR SUMMARY"/>
      <sheetName val="not used RETAIL REVENUE CREDIT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tabSelected="1" zoomScale="110" zoomScaleNormal="110" zoomScaleSheetLayoutView="100" workbookViewId="0">
      <pane xSplit="4" ySplit="9" topLeftCell="E10" activePane="bottomRight" state="frozen"/>
      <selection activeCell="A24" sqref="A24"/>
      <selection pane="topRight" activeCell="A24" sqref="A24"/>
      <selection pane="bottomLeft" activeCell="A24" sqref="A24"/>
      <selection pane="bottomRight" activeCell="E15" sqref="E15"/>
    </sheetView>
  </sheetViews>
  <sheetFormatPr defaultColWidth="10.7109375" defaultRowHeight="12"/>
  <cols>
    <col min="1" max="1" width="4.7109375" style="3" customWidth="1"/>
    <col min="2" max="3" width="1.7109375" style="2" customWidth="1"/>
    <col min="4" max="4" width="33.7109375" style="2" customWidth="1"/>
    <col min="5" max="5" width="12" style="4" customWidth="1"/>
    <col min="6" max="16384" width="10.7109375" style="2"/>
  </cols>
  <sheetData>
    <row r="1" spans="1:5" customFormat="1" ht="12.75">
      <c r="A1" s="1" t="s">
        <v>0</v>
      </c>
      <c r="B1" s="2"/>
      <c r="C1" s="2"/>
      <c r="D1" s="3"/>
      <c r="E1" s="4"/>
    </row>
    <row r="2" spans="1:5" customFormat="1" ht="12.75">
      <c r="A2" s="1" t="s">
        <v>1</v>
      </c>
      <c r="B2" s="2"/>
      <c r="C2" s="2"/>
      <c r="D2" s="3"/>
      <c r="E2" s="4"/>
    </row>
    <row r="3" spans="1:5" customFormat="1" ht="12.75">
      <c r="A3" s="1" t="s">
        <v>2</v>
      </c>
      <c r="B3" s="2"/>
      <c r="C3" s="2"/>
      <c r="D3" s="3"/>
      <c r="E3" s="4"/>
    </row>
    <row r="4" spans="1:5" customFormat="1" ht="12.75" customHeight="1">
      <c r="A4" s="1" t="s">
        <v>3</v>
      </c>
      <c r="B4" s="2"/>
      <c r="C4" s="2"/>
      <c r="D4" s="3"/>
      <c r="E4" s="4"/>
    </row>
    <row r="5" spans="1:5" s="6" customFormat="1" ht="12.75" customHeight="1">
      <c r="A5" s="5"/>
      <c r="D5" s="5"/>
      <c r="E5" s="7"/>
    </row>
    <row r="6" spans="1:5" s="6" customFormat="1" ht="12" customHeight="1">
      <c r="A6" s="8"/>
      <c r="B6" s="9"/>
      <c r="C6" s="10"/>
      <c r="D6" s="10"/>
      <c r="E6" s="11" t="s">
        <v>4</v>
      </c>
    </row>
    <row r="7" spans="1:5" s="6" customFormat="1">
      <c r="A7" s="12" t="s">
        <v>5</v>
      </c>
      <c r="B7" s="13"/>
      <c r="C7" s="14"/>
      <c r="D7" s="14"/>
      <c r="E7" s="15" t="s">
        <v>6</v>
      </c>
    </row>
    <row r="8" spans="1:5" s="6" customFormat="1">
      <c r="A8" s="16" t="s">
        <v>7</v>
      </c>
      <c r="B8" s="17"/>
      <c r="C8" s="18"/>
      <c r="D8" s="18" t="s">
        <v>8</v>
      </c>
      <c r="E8" s="19" t="s">
        <v>9</v>
      </c>
    </row>
    <row r="9" spans="1:5" s="20" customFormat="1">
      <c r="B9" s="21" t="s">
        <v>10</v>
      </c>
      <c r="E9" s="22">
        <v>3</v>
      </c>
    </row>
    <row r="10" spans="1:5" s="20" customFormat="1">
      <c r="B10" s="21"/>
      <c r="E10" s="23"/>
    </row>
    <row r="11" spans="1:5" customFormat="1" ht="12.75">
      <c r="A11" s="3"/>
      <c r="B11" s="2" t="s">
        <v>11</v>
      </c>
      <c r="C11" s="2"/>
      <c r="D11" s="2"/>
      <c r="E11" s="24"/>
    </row>
    <row r="12" spans="1:5" s="26" customFormat="1">
      <c r="A12" s="25">
        <v>1</v>
      </c>
      <c r="B12" s="26" t="s">
        <v>12</v>
      </c>
      <c r="E12" s="27">
        <v>0</v>
      </c>
    </row>
    <row r="13" spans="1:5" s="28" customFormat="1">
      <c r="A13" s="25">
        <v>2</v>
      </c>
      <c r="B13" s="28" t="s">
        <v>13</v>
      </c>
      <c r="E13" s="29">
        <v>0</v>
      </c>
    </row>
    <row r="14" spans="1:5" s="28" customFormat="1">
      <c r="A14" s="25">
        <v>3</v>
      </c>
      <c r="B14" s="28" t="s">
        <v>14</v>
      </c>
      <c r="E14" s="30">
        <f>+'E-PPS-1'!$H$11</f>
        <v>-21548.895864845737</v>
      </c>
    </row>
    <row r="15" spans="1:5" s="28" customFormat="1">
      <c r="A15" s="25">
        <v>4</v>
      </c>
      <c r="B15" s="28" t="s">
        <v>15</v>
      </c>
      <c r="E15" s="4">
        <f t="shared" ref="E15" si="0">SUM(E12:E14)</f>
        <v>-21548.895864845737</v>
      </c>
    </row>
    <row r="16" spans="1:5" s="28" customFormat="1">
      <c r="A16" s="25">
        <v>5</v>
      </c>
      <c r="B16" s="28" t="s">
        <v>16</v>
      </c>
      <c r="E16" s="30">
        <f>+'E-PPS-1'!$H$16-'E-PPS-1'!$H$11</f>
        <v>-118124.72960000001</v>
      </c>
    </row>
    <row r="17" spans="1:5" s="28" customFormat="1">
      <c r="A17" s="25">
        <v>6</v>
      </c>
      <c r="B17" s="28" t="s">
        <v>17</v>
      </c>
      <c r="E17" s="4">
        <f t="shared" ref="E17" si="1">SUM(E15:E16)</f>
        <v>-139673.62546484574</v>
      </c>
    </row>
    <row r="18" spans="1:5" s="28" customFormat="1">
      <c r="A18" s="25"/>
      <c r="E18" s="4"/>
    </row>
    <row r="19" spans="1:5" s="28" customFormat="1">
      <c r="A19" s="25"/>
      <c r="B19" s="28" t="s">
        <v>18</v>
      </c>
      <c r="E19" s="4"/>
    </row>
    <row r="20" spans="1:5" s="28" customFormat="1">
      <c r="A20" s="25"/>
      <c r="B20" s="28" t="s">
        <v>19</v>
      </c>
      <c r="E20" s="4"/>
    </row>
    <row r="21" spans="1:5" s="28" customFormat="1">
      <c r="A21" s="25">
        <v>7</v>
      </c>
      <c r="C21" s="28" t="s">
        <v>20</v>
      </c>
      <c r="E21" s="29">
        <f>+'E-PPS-1'!$H$31-'E-PPS-1'!$H$23</f>
        <v>-97487.678810989877</v>
      </c>
    </row>
    <row r="22" spans="1:5" s="28" customFormat="1">
      <c r="A22" s="25">
        <v>8</v>
      </c>
      <c r="C22" s="28" t="s">
        <v>21</v>
      </c>
      <c r="E22" s="29">
        <f>+'E-PPS-1'!$H$23</f>
        <v>-39242.821239007884</v>
      </c>
    </row>
    <row r="23" spans="1:5" s="28" customFormat="1">
      <c r="A23" s="25">
        <v>9</v>
      </c>
      <c r="C23" s="28" t="s">
        <v>22</v>
      </c>
      <c r="E23" s="29">
        <v>0</v>
      </c>
    </row>
    <row r="24" spans="1:5" s="28" customFormat="1">
      <c r="A24" s="25">
        <v>10</v>
      </c>
      <c r="C24" s="31" t="s">
        <v>23</v>
      </c>
      <c r="D24" s="31"/>
      <c r="E24" s="29"/>
    </row>
    <row r="25" spans="1:5" s="28" customFormat="1">
      <c r="A25" s="25">
        <v>11</v>
      </c>
      <c r="C25" s="28" t="s">
        <v>24</v>
      </c>
      <c r="E25" s="30">
        <v>0</v>
      </c>
    </row>
    <row r="26" spans="1:5" s="28" customFormat="1">
      <c r="A26" s="25">
        <v>12</v>
      </c>
      <c r="B26" s="28" t="s">
        <v>25</v>
      </c>
      <c r="E26" s="4">
        <f t="shared" ref="E26" si="2">SUM(E21:E25)</f>
        <v>-136730.50004999776</v>
      </c>
    </row>
    <row r="27" spans="1:5" s="28" customFormat="1">
      <c r="A27" s="25"/>
      <c r="E27" s="4"/>
    </row>
    <row r="28" spans="1:5" s="28" customFormat="1">
      <c r="A28" s="25"/>
      <c r="B28" s="28" t="s">
        <v>26</v>
      </c>
      <c r="E28" s="4"/>
    </row>
    <row r="29" spans="1:5" s="28" customFormat="1">
      <c r="A29" s="25">
        <v>13</v>
      </c>
      <c r="C29" s="28" t="s">
        <v>20</v>
      </c>
      <c r="E29" s="29">
        <v>0</v>
      </c>
    </row>
    <row r="30" spans="1:5" s="28" customFormat="1">
      <c r="A30" s="25">
        <v>14</v>
      </c>
      <c r="C30" s="28" t="s">
        <v>27</v>
      </c>
      <c r="E30" s="29">
        <v>0</v>
      </c>
    </row>
    <row r="31" spans="1:5" s="28" customFormat="1">
      <c r="A31" s="25">
        <v>15</v>
      </c>
      <c r="C31" s="28" t="s">
        <v>24</v>
      </c>
      <c r="E31" s="30">
        <v>0</v>
      </c>
    </row>
    <row r="32" spans="1:5" s="28" customFormat="1">
      <c r="A32" s="25">
        <v>16</v>
      </c>
      <c r="B32" s="28" t="s">
        <v>28</v>
      </c>
      <c r="E32" s="4">
        <f t="shared" ref="E32" si="3">SUM(E29:E31)</f>
        <v>0</v>
      </c>
    </row>
    <row r="33" spans="1:5" s="28" customFormat="1">
      <c r="E33" s="4"/>
    </row>
    <row r="34" spans="1:5" s="28" customFormat="1">
      <c r="A34" s="25">
        <v>17</v>
      </c>
      <c r="B34" s="28" t="s">
        <v>29</v>
      </c>
      <c r="E34" s="29">
        <v>0</v>
      </c>
    </row>
    <row r="35" spans="1:5" s="28" customFormat="1">
      <c r="A35" s="25">
        <v>18</v>
      </c>
      <c r="B35" s="28" t="s">
        <v>30</v>
      </c>
      <c r="E35" s="29">
        <v>0</v>
      </c>
    </row>
    <row r="36" spans="1:5" s="28" customFormat="1">
      <c r="A36" s="25">
        <v>19</v>
      </c>
      <c r="B36" s="28" t="s">
        <v>31</v>
      </c>
      <c r="E36" s="29">
        <v>0</v>
      </c>
    </row>
    <row r="37" spans="1:5" s="28" customFormat="1">
      <c r="A37" s="25"/>
      <c r="E37" s="4"/>
    </row>
    <row r="38" spans="1:5" s="28" customFormat="1">
      <c r="B38" s="28" t="s">
        <v>32</v>
      </c>
      <c r="E38" s="4"/>
    </row>
    <row r="39" spans="1:5" s="28" customFormat="1">
      <c r="A39" s="25">
        <v>20</v>
      </c>
      <c r="C39" s="28" t="s">
        <v>20</v>
      </c>
      <c r="E39" s="29">
        <v>0</v>
      </c>
    </row>
    <row r="40" spans="1:5" s="28" customFormat="1">
      <c r="A40" s="25">
        <v>21</v>
      </c>
      <c r="C40" s="28" t="s">
        <v>27</v>
      </c>
      <c r="E40" s="29">
        <v>0</v>
      </c>
    </row>
    <row r="41" spans="1:5" s="28" customFormat="1">
      <c r="A41" s="32">
        <v>22</v>
      </c>
      <c r="C41" s="28" t="s">
        <v>24</v>
      </c>
      <c r="E41" s="30">
        <v>0</v>
      </c>
    </row>
    <row r="42" spans="1:5" s="28" customFormat="1">
      <c r="A42" s="25">
        <v>23</v>
      </c>
      <c r="B42" s="28" t="s">
        <v>33</v>
      </c>
      <c r="E42" s="33">
        <f t="shared" ref="E42" si="4">SUM(E39:E41)</f>
        <v>0</v>
      </c>
    </row>
    <row r="43" spans="1:5" s="28" customFormat="1" ht="18" customHeight="1">
      <c r="A43" s="25">
        <v>24</v>
      </c>
      <c r="B43" s="28" t="s">
        <v>34</v>
      </c>
      <c r="E43" s="33">
        <f t="shared" ref="E43" si="5">E42+E36+E35+E34+E32+E26</f>
        <v>-136730.50004999776</v>
      </c>
    </row>
    <row r="44" spans="1:5" s="28" customFormat="1">
      <c r="E44" s="4"/>
    </row>
    <row r="45" spans="1:5" s="28" customFormat="1">
      <c r="A45" s="25">
        <v>25</v>
      </c>
      <c r="B45" s="28" t="s">
        <v>35</v>
      </c>
      <c r="E45" s="4">
        <f t="shared" ref="E45" si="6">E17-E43</f>
        <v>-2943.1254148479784</v>
      </c>
    </row>
    <row r="46" spans="1:5" s="28" customFormat="1">
      <c r="A46" s="25"/>
      <c r="E46" s="4"/>
    </row>
    <row r="47" spans="1:5" s="28" customFormat="1">
      <c r="A47" s="34"/>
      <c r="B47" s="28" t="s">
        <v>36</v>
      </c>
      <c r="E47" s="4"/>
    </row>
    <row r="48" spans="1:5" s="28" customFormat="1">
      <c r="A48" s="32">
        <v>26</v>
      </c>
      <c r="B48" s="28" t="s">
        <v>37</v>
      </c>
      <c r="D48" s="35"/>
      <c r="E48" s="36">
        <f t="shared" ref="E48" si="7">E45*0.35</f>
        <v>-1030.0938951967923</v>
      </c>
    </row>
    <row r="49" spans="1:5" s="31" customFormat="1">
      <c r="A49" s="25">
        <v>27</v>
      </c>
      <c r="B49" s="31" t="s">
        <v>38</v>
      </c>
      <c r="E49" s="4">
        <v>0</v>
      </c>
    </row>
    <row r="50" spans="1:5" s="28" customFormat="1">
      <c r="A50" s="25">
        <v>28</v>
      </c>
      <c r="B50" s="28" t="s">
        <v>39</v>
      </c>
      <c r="E50" s="29">
        <v>0</v>
      </c>
    </row>
    <row r="51" spans="1:5" s="28" customFormat="1">
      <c r="A51" s="34">
        <v>29</v>
      </c>
      <c r="B51" s="28" t="s">
        <v>40</v>
      </c>
      <c r="E51" s="30">
        <v>0</v>
      </c>
    </row>
    <row r="52" spans="1:5" customFormat="1" ht="12.75">
      <c r="A52" s="3"/>
      <c r="B52" s="2"/>
      <c r="C52" s="2"/>
      <c r="D52" s="2"/>
      <c r="E52" s="4"/>
    </row>
    <row r="53" spans="1:5" s="26" customFormat="1" ht="12.75" thickBot="1">
      <c r="A53" s="37">
        <v>30</v>
      </c>
      <c r="B53" s="26" t="s">
        <v>41</v>
      </c>
      <c r="E53" s="38">
        <f t="shared" ref="E53" si="8">E45-SUM(E48:E51)</f>
        <v>-1913.031519651186</v>
      </c>
    </row>
    <row r="54" spans="1:5" customFormat="1" ht="13.5" thickTop="1">
      <c r="A54" s="37"/>
      <c r="B54" s="2"/>
      <c r="C54" s="2"/>
      <c r="D54" s="2"/>
      <c r="E54" s="4"/>
    </row>
    <row r="55" spans="1:5" customFormat="1" ht="12.75">
      <c r="A55" s="37"/>
      <c r="B55" s="2" t="s">
        <v>42</v>
      </c>
      <c r="C55" s="2"/>
      <c r="D55" s="2"/>
      <c r="E55" s="4"/>
    </row>
    <row r="56" spans="1:5" customFormat="1" ht="12.75">
      <c r="A56" s="3"/>
      <c r="B56" s="2" t="s">
        <v>43</v>
      </c>
      <c r="C56" s="2"/>
      <c r="D56" s="2"/>
      <c r="E56" s="4"/>
    </row>
    <row r="57" spans="1:5" s="26" customFormat="1">
      <c r="A57" s="39">
        <v>31</v>
      </c>
      <c r="C57" s="26" t="s">
        <v>44</v>
      </c>
      <c r="E57" s="40">
        <v>0</v>
      </c>
    </row>
    <row r="58" spans="1:5" s="28" customFormat="1">
      <c r="A58" s="37">
        <v>32</v>
      </c>
      <c r="C58" s="28" t="s">
        <v>45</v>
      </c>
      <c r="E58" s="29">
        <v>0</v>
      </c>
    </row>
    <row r="59" spans="1:5" s="28" customFormat="1">
      <c r="A59" s="37">
        <v>33</v>
      </c>
      <c r="C59" s="28" t="s">
        <v>46</v>
      </c>
      <c r="E59" s="29">
        <v>0</v>
      </c>
    </row>
    <row r="60" spans="1:5" s="28" customFormat="1">
      <c r="A60" s="37">
        <v>34</v>
      </c>
      <c r="C60" s="28" t="s">
        <v>26</v>
      </c>
      <c r="E60" s="29">
        <v>0</v>
      </c>
    </row>
    <row r="61" spans="1:5" s="28" customFormat="1">
      <c r="A61" s="37">
        <v>35</v>
      </c>
      <c r="C61" s="28" t="s">
        <v>47</v>
      </c>
      <c r="E61" s="30">
        <v>0</v>
      </c>
    </row>
    <row r="62" spans="1:5" s="28" customFormat="1">
      <c r="A62" s="37">
        <v>36</v>
      </c>
      <c r="B62" s="28" t="s">
        <v>48</v>
      </c>
      <c r="E62" s="4">
        <f t="shared" ref="E62" si="9">SUM(E57:E61)</f>
        <v>0</v>
      </c>
    </row>
    <row r="63" spans="1:5" s="28" customFormat="1" ht="18" customHeight="1">
      <c r="A63" s="37"/>
      <c r="B63" s="28" t="s">
        <v>49</v>
      </c>
      <c r="E63" s="29">
        <v>0</v>
      </c>
    </row>
    <row r="64" spans="1:5" s="28" customFormat="1">
      <c r="A64" s="37">
        <v>37</v>
      </c>
      <c r="C64" s="26" t="s">
        <v>44</v>
      </c>
      <c r="E64" s="41">
        <v>0</v>
      </c>
    </row>
    <row r="65" spans="1:5" s="28" customFormat="1">
      <c r="A65" s="37">
        <v>38</v>
      </c>
      <c r="C65" s="28" t="s">
        <v>45</v>
      </c>
      <c r="E65" s="41">
        <v>0</v>
      </c>
    </row>
    <row r="66" spans="1:5" s="28" customFormat="1">
      <c r="A66" s="37">
        <v>39</v>
      </c>
      <c r="C66" s="28" t="s">
        <v>46</v>
      </c>
      <c r="E66" s="41">
        <v>0</v>
      </c>
    </row>
    <row r="67" spans="1:5" s="28" customFormat="1">
      <c r="A67" s="37">
        <v>40</v>
      </c>
      <c r="C67" s="28" t="s">
        <v>26</v>
      </c>
      <c r="E67" s="41">
        <v>0</v>
      </c>
    </row>
    <row r="68" spans="1:5" s="28" customFormat="1">
      <c r="A68" s="37">
        <v>41</v>
      </c>
      <c r="C68" s="28" t="s">
        <v>47</v>
      </c>
      <c r="E68" s="41">
        <v>0</v>
      </c>
    </row>
    <row r="69" spans="1:5" s="28" customFormat="1">
      <c r="A69" s="37">
        <v>42</v>
      </c>
      <c r="B69" s="28" t="s">
        <v>50</v>
      </c>
      <c r="E69" s="42">
        <f t="shared" ref="E69" si="10">SUM(E64:E68)</f>
        <v>0</v>
      </c>
    </row>
    <row r="70" spans="1:5" s="28" customFormat="1">
      <c r="A70" s="37">
        <v>43</v>
      </c>
      <c r="B70" s="28" t="s">
        <v>51</v>
      </c>
      <c r="E70" s="42">
        <f t="shared" ref="E70" si="11">E62-E69</f>
        <v>0</v>
      </c>
    </row>
    <row r="71" spans="1:5" s="28" customFormat="1" ht="6.75" customHeight="1">
      <c r="A71" s="37"/>
      <c r="E71" s="24"/>
    </row>
    <row r="72" spans="1:5" s="28" customFormat="1">
      <c r="A72" s="34">
        <v>44</v>
      </c>
      <c r="B72" s="28" t="s">
        <v>52</v>
      </c>
      <c r="E72" s="30">
        <v>0</v>
      </c>
    </row>
    <row r="73" spans="1:5" s="28" customFormat="1">
      <c r="A73" s="34">
        <v>45</v>
      </c>
      <c r="C73" s="28" t="s">
        <v>53</v>
      </c>
      <c r="E73" s="24">
        <f t="shared" ref="E73" si="12">SUM(E70:E72)</f>
        <v>0</v>
      </c>
    </row>
    <row r="74" spans="1:5" s="28" customFormat="1">
      <c r="A74" s="37">
        <v>46</v>
      </c>
      <c r="B74" s="28" t="s">
        <v>54</v>
      </c>
      <c r="E74" s="29">
        <v>0</v>
      </c>
    </row>
    <row r="75" spans="1:5" s="28" customFormat="1">
      <c r="A75" s="37">
        <v>47</v>
      </c>
      <c r="B75" s="28" t="s">
        <v>55</v>
      </c>
      <c r="E75" s="30">
        <v>0</v>
      </c>
    </row>
    <row r="76" spans="1:5" s="28" customFormat="1">
      <c r="A76" s="34"/>
      <c r="E76" s="4"/>
    </row>
    <row r="77" spans="1:5" s="26" customFormat="1" ht="12.75" thickBot="1">
      <c r="A77" s="25">
        <v>48</v>
      </c>
      <c r="B77" s="26" t="s">
        <v>56</v>
      </c>
      <c r="E77" s="38">
        <f t="shared" ref="E77" si="13">SUM(E73:E75)</f>
        <v>0</v>
      </c>
    </row>
    <row r="78" spans="1:5" customFormat="1" ht="18" customHeight="1" thickTop="1">
      <c r="A78" s="25">
        <v>49</v>
      </c>
      <c r="B78" s="2" t="s">
        <v>57</v>
      </c>
      <c r="C78" s="2"/>
      <c r="D78" s="2"/>
      <c r="E78" s="4"/>
    </row>
  </sheetData>
  <pageMargins left="1" right="0.26" top="0.75" bottom="0.5" header="0.5" footer="0.3"/>
  <pageSetup scale="75" firstPageNumber="4" orientation="portrait" r:id="rId1"/>
  <headerFooter alignWithMargins="0">
    <oddHeader>&amp;R&amp;"Times New Roman,Regular"&amp;12Exhibit No.___(KHB-6)
Page &amp;P</oddHeader>
    <oddFooter>&amp;L&amp;"Times New Roman,Regular"&amp;12&amp;F &amp;A</oddFooter>
  </headerFooter>
  <colBreaks count="1" manualBreakCount="1">
    <brk id="4" max="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49"/>
  <sheetViews>
    <sheetView workbookViewId="0">
      <selection activeCell="E15" sqref="E15"/>
    </sheetView>
  </sheetViews>
  <sheetFormatPr defaultRowHeight="12.75"/>
  <cols>
    <col min="1" max="1" width="22.140625" style="112" customWidth="1"/>
    <col min="2" max="3" width="9.140625" style="112"/>
    <col min="4" max="4" width="11.7109375" style="112" customWidth="1"/>
    <col min="5" max="5" width="16.28515625" style="112" customWidth="1"/>
    <col min="6" max="6" width="11.42578125" style="112" customWidth="1"/>
    <col min="7" max="7" width="1.28515625" style="112" customWidth="1"/>
    <col min="8" max="8" width="10.85546875" style="112" bestFit="1" customWidth="1"/>
    <col min="9" max="9" width="1.85546875" style="112" customWidth="1"/>
    <col min="10" max="10" width="10.42578125" style="112" bestFit="1" customWidth="1"/>
    <col min="11" max="16384" width="9.140625" style="112"/>
  </cols>
  <sheetData>
    <row r="1" spans="1:11">
      <c r="A1" s="111" t="s">
        <v>178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>
      <c r="A2" s="111" t="s">
        <v>179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>
      <c r="A3" s="113" t="s">
        <v>180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>
      <c r="A4" s="112" t="s">
        <v>226</v>
      </c>
      <c r="I4" s="114"/>
    </row>
    <row r="5" spans="1:11">
      <c r="E5" s="115" t="s">
        <v>181</v>
      </c>
      <c r="F5" s="115" t="s">
        <v>182</v>
      </c>
      <c r="I5" s="114"/>
    </row>
    <row r="6" spans="1:11">
      <c r="D6" s="115" t="s">
        <v>6</v>
      </c>
      <c r="E6" s="115" t="s">
        <v>183</v>
      </c>
      <c r="F6" s="115" t="s">
        <v>184</v>
      </c>
      <c r="G6" s="115"/>
      <c r="H6" s="115" t="s">
        <v>71</v>
      </c>
      <c r="I6" s="114"/>
      <c r="J6" s="115" t="s">
        <v>71</v>
      </c>
    </row>
    <row r="7" spans="1:11">
      <c r="D7" s="115" t="s">
        <v>9</v>
      </c>
      <c r="E7" s="116" t="s">
        <v>185</v>
      </c>
      <c r="F7" s="115" t="s">
        <v>9</v>
      </c>
      <c r="G7" s="115"/>
      <c r="H7" s="115" t="s">
        <v>186</v>
      </c>
      <c r="I7" s="114"/>
      <c r="J7" s="115" t="s">
        <v>187</v>
      </c>
    </row>
    <row r="8" spans="1:11">
      <c r="D8" s="117" t="s">
        <v>68</v>
      </c>
      <c r="E8" s="117" t="s">
        <v>188</v>
      </c>
      <c r="F8" s="117" t="s">
        <v>68</v>
      </c>
      <c r="G8" s="117"/>
      <c r="H8" s="117" t="s">
        <v>68</v>
      </c>
      <c r="I8" s="118"/>
      <c r="J8" s="117" t="s">
        <v>68</v>
      </c>
    </row>
    <row r="9" spans="1:11">
      <c r="A9" s="112" t="s">
        <v>189</v>
      </c>
      <c r="F9" s="119"/>
      <c r="G9" s="119"/>
      <c r="H9" s="120">
        <v>0.65239999999999998</v>
      </c>
      <c r="I9" s="121"/>
      <c r="J9" s="120">
        <f>100%-H9</f>
        <v>0.34760000000000002</v>
      </c>
    </row>
    <row r="10" spans="1:11">
      <c r="I10" s="114"/>
    </row>
    <row r="11" spans="1:11">
      <c r="A11" s="112" t="s">
        <v>190</v>
      </c>
      <c r="D11" s="122">
        <v>-33030.189860278566</v>
      </c>
      <c r="E11" s="122"/>
      <c r="F11" s="122">
        <f>SUM(D11:E11)</f>
        <v>-33030.189860278566</v>
      </c>
      <c r="G11" s="122"/>
      <c r="H11" s="122">
        <f>H$9*F11</f>
        <v>-21548.895864845737</v>
      </c>
      <c r="I11" s="123"/>
      <c r="J11" s="122">
        <f>J$9*F11</f>
        <v>-11481.29399543283</v>
      </c>
      <c r="K11" s="122"/>
    </row>
    <row r="12" spans="1:11">
      <c r="A12" s="112" t="s">
        <v>191</v>
      </c>
      <c r="D12" s="124">
        <v>-77</v>
      </c>
      <c r="E12" s="124"/>
      <c r="F12" s="122">
        <f>SUM(D12:E12)</f>
        <v>-77</v>
      </c>
      <c r="G12" s="124"/>
      <c r="H12" s="124">
        <f>H$9*F12</f>
        <v>-50.2348</v>
      </c>
      <c r="I12" s="125"/>
      <c r="J12" s="124">
        <f>J$9*F12</f>
        <v>-26.7652</v>
      </c>
      <c r="K12" s="122"/>
    </row>
    <row r="13" spans="1:11">
      <c r="A13" s="112" t="s">
        <v>192</v>
      </c>
      <c r="D13" s="124">
        <v>0</v>
      </c>
      <c r="E13" s="124"/>
      <c r="F13" s="124">
        <f>SUM(D13:E13)</f>
        <v>0</v>
      </c>
      <c r="G13" s="124"/>
      <c r="H13" s="124">
        <f>H$9*F13</f>
        <v>0</v>
      </c>
      <c r="I13" s="125"/>
      <c r="J13" s="124">
        <f>J$9*F13</f>
        <v>0</v>
      </c>
      <c r="K13" s="122"/>
    </row>
    <row r="14" spans="1:11">
      <c r="A14" s="112" t="s">
        <v>193</v>
      </c>
      <c r="D14" s="124">
        <v>-181227</v>
      </c>
      <c r="E14" s="124"/>
      <c r="F14" s="124">
        <f>SUM(D14:E14)</f>
        <v>-181227</v>
      </c>
      <c r="G14" s="124"/>
      <c r="H14" s="124">
        <f>H$9*F14</f>
        <v>-118232.4948</v>
      </c>
      <c r="I14" s="125"/>
      <c r="J14" s="124">
        <f>J$9*F14</f>
        <v>-62994.505200000007</v>
      </c>
      <c r="K14" s="122"/>
    </row>
    <row r="15" spans="1:11">
      <c r="A15" s="112" t="s">
        <v>194</v>
      </c>
      <c r="D15" s="126">
        <v>158</v>
      </c>
      <c r="E15" s="126">
        <v>-158</v>
      </c>
      <c r="F15" s="127">
        <f>SUM(D15:E15)</f>
        <v>0</v>
      </c>
      <c r="G15" s="125"/>
      <c r="H15" s="128">
        <f>-E15</f>
        <v>158</v>
      </c>
      <c r="I15" s="125"/>
      <c r="J15" s="126">
        <f>J$9*F15</f>
        <v>0</v>
      </c>
      <c r="K15" s="122"/>
    </row>
    <row r="16" spans="1:11">
      <c r="A16" s="112" t="s">
        <v>195</v>
      </c>
      <c r="D16" s="124">
        <f>SUM(D11:D15)</f>
        <v>-214176.18986027857</v>
      </c>
      <c r="E16" s="124">
        <f>SUM(E11:E15)</f>
        <v>-158</v>
      </c>
      <c r="F16" s="124">
        <f>SUM(F11:F15)</f>
        <v>-214334.18986027857</v>
      </c>
      <c r="G16" s="125"/>
      <c r="H16" s="124">
        <f>SUM(H11:H15)</f>
        <v>-139673.62546484574</v>
      </c>
      <c r="I16" s="125"/>
      <c r="J16" s="124">
        <f>SUM(J11:J15)</f>
        <v>-74502.564395432841</v>
      </c>
      <c r="K16" s="122"/>
    </row>
    <row r="17" spans="1:11">
      <c r="D17" s="124"/>
      <c r="E17" s="124"/>
      <c r="F17" s="124"/>
      <c r="G17" s="125"/>
      <c r="H17" s="124"/>
      <c r="I17" s="125"/>
      <c r="J17" s="124"/>
      <c r="K17" s="122"/>
    </row>
    <row r="18" spans="1:11">
      <c r="D18" s="124"/>
      <c r="E18" s="124"/>
      <c r="F18" s="124"/>
      <c r="G18" s="125"/>
      <c r="H18" s="124"/>
      <c r="I18" s="125"/>
      <c r="J18" s="124"/>
      <c r="K18" s="122"/>
    </row>
    <row r="19" spans="1:11">
      <c r="A19" s="112" t="s">
        <v>196</v>
      </c>
      <c r="D19" s="124">
        <v>1640.4469783101849</v>
      </c>
      <c r="E19" s="124"/>
      <c r="F19" s="122">
        <f>SUM(D19:E19)</f>
        <v>1640.4469783101849</v>
      </c>
      <c r="G19" s="125"/>
      <c r="H19" s="124">
        <f t="shared" ref="H19:H27" si="0">H$9*F19</f>
        <v>1070.2276086495647</v>
      </c>
      <c r="I19" s="125"/>
      <c r="J19" s="124">
        <f t="shared" ref="J19:J29" si="1">J$9*F19</f>
        <v>570.21936966062026</v>
      </c>
      <c r="K19" s="122"/>
    </row>
    <row r="20" spans="1:11">
      <c r="A20" s="112" t="s">
        <v>197</v>
      </c>
      <c r="D20" s="124">
        <v>0</v>
      </c>
      <c r="E20" s="124"/>
      <c r="F20" s="122">
        <f>SUM(D20:E20)</f>
        <v>0</v>
      </c>
      <c r="G20" s="125"/>
      <c r="H20" s="124">
        <f t="shared" si="0"/>
        <v>0</v>
      </c>
      <c r="I20" s="125"/>
      <c r="J20" s="124">
        <f t="shared" si="1"/>
        <v>0</v>
      </c>
      <c r="K20" s="122"/>
    </row>
    <row r="21" spans="1:11">
      <c r="A21" s="112" t="s">
        <v>198</v>
      </c>
      <c r="D21" s="124">
        <v>37400.522961926035</v>
      </c>
      <c r="E21" s="124"/>
      <c r="F21" s="122">
        <f>SUM(D21:E21)</f>
        <v>37400.522961926035</v>
      </c>
      <c r="G21" s="125"/>
      <c r="H21" s="124">
        <f t="shared" si="0"/>
        <v>24400.101180360543</v>
      </c>
      <c r="I21" s="125"/>
      <c r="J21" s="124">
        <f t="shared" si="1"/>
        <v>13000.42178156549</v>
      </c>
      <c r="K21" s="122"/>
    </row>
    <row r="22" spans="1:11">
      <c r="A22" s="112" t="s">
        <v>199</v>
      </c>
      <c r="D22" s="124">
        <v>-39</v>
      </c>
      <c r="E22" s="124"/>
      <c r="F22" s="122">
        <f>SUM(D22:E22)</f>
        <v>-39</v>
      </c>
      <c r="G22" s="125"/>
      <c r="H22" s="124">
        <f t="shared" si="0"/>
        <v>-25.4436</v>
      </c>
      <c r="I22" s="125"/>
      <c r="J22" s="124">
        <f t="shared" si="1"/>
        <v>-13.5564</v>
      </c>
      <c r="K22" s="122"/>
    </row>
    <row r="23" spans="1:11">
      <c r="A23" s="112" t="s">
        <v>200</v>
      </c>
      <c r="D23" s="124">
        <v>-79221.47338903723</v>
      </c>
      <c r="E23" s="129">
        <v>19070</v>
      </c>
      <c r="F23" s="122">
        <f>SUM(D23:E23)</f>
        <v>-60151.47338903723</v>
      </c>
      <c r="G23" s="125"/>
      <c r="H23" s="124">
        <f t="shared" si="0"/>
        <v>-39242.821239007884</v>
      </c>
      <c r="I23" s="125"/>
      <c r="J23" s="124">
        <f t="shared" si="1"/>
        <v>-20908.652150029342</v>
      </c>
      <c r="K23" s="122"/>
    </row>
    <row r="24" spans="1:11">
      <c r="A24" s="112" t="s">
        <v>201</v>
      </c>
      <c r="D24" s="124">
        <v>0</v>
      </c>
      <c r="E24" s="124"/>
      <c r="F24" s="122">
        <f t="shared" ref="F24:F29" si="2">SUM(D24:E24)</f>
        <v>0</v>
      </c>
      <c r="G24" s="125"/>
      <c r="H24" s="124">
        <f t="shared" si="0"/>
        <v>0</v>
      </c>
      <c r="I24" s="125"/>
      <c r="J24" s="124">
        <f t="shared" si="1"/>
        <v>0</v>
      </c>
      <c r="K24" s="122"/>
    </row>
    <row r="25" spans="1:11">
      <c r="A25" s="112" t="s">
        <v>202</v>
      </c>
      <c r="D25" s="124">
        <v>0</v>
      </c>
      <c r="E25" s="124"/>
      <c r="F25" s="122">
        <f t="shared" si="2"/>
        <v>0</v>
      </c>
      <c r="G25" s="125"/>
      <c r="H25" s="124">
        <f t="shared" si="0"/>
        <v>0</v>
      </c>
      <c r="I25" s="125"/>
      <c r="J25" s="124">
        <f t="shared" si="1"/>
        <v>0</v>
      </c>
      <c r="K25" s="122"/>
    </row>
    <row r="26" spans="1:11">
      <c r="A26" s="112" t="s">
        <v>203</v>
      </c>
      <c r="D26" s="124">
        <v>0</v>
      </c>
      <c r="E26" s="124"/>
      <c r="F26" s="122">
        <f t="shared" si="2"/>
        <v>0</v>
      </c>
      <c r="G26" s="125"/>
      <c r="H26" s="124">
        <f t="shared" si="0"/>
        <v>0</v>
      </c>
      <c r="I26" s="125"/>
      <c r="J26" s="124">
        <f t="shared" si="1"/>
        <v>0</v>
      </c>
      <c r="K26" s="122"/>
    </row>
    <row r="27" spans="1:11">
      <c r="A27" s="130" t="s">
        <v>204</v>
      </c>
      <c r="B27" s="130"/>
      <c r="C27" s="130"/>
      <c r="D27" s="129">
        <v>-190179</v>
      </c>
      <c r="E27" s="129"/>
      <c r="F27" s="131">
        <f t="shared" si="2"/>
        <v>-190179</v>
      </c>
      <c r="G27" s="132"/>
      <c r="H27" s="129">
        <f t="shared" si="0"/>
        <v>-124072.77959999999</v>
      </c>
      <c r="I27" s="132"/>
      <c r="J27" s="129">
        <f t="shared" si="1"/>
        <v>-66106.220400000006</v>
      </c>
      <c r="K27" s="131"/>
    </row>
    <row r="28" spans="1:11">
      <c r="A28" s="133" t="s">
        <v>205</v>
      </c>
      <c r="B28" s="130"/>
      <c r="C28" s="130"/>
      <c r="D28" s="129">
        <v>769</v>
      </c>
      <c r="E28" s="129">
        <f>-D28</f>
        <v>-769</v>
      </c>
      <c r="F28" s="131">
        <f t="shared" si="2"/>
        <v>0</v>
      </c>
      <c r="G28" s="132"/>
      <c r="H28" s="134">
        <f>-E28</f>
        <v>769</v>
      </c>
      <c r="I28" s="132"/>
      <c r="J28" s="129">
        <f t="shared" si="1"/>
        <v>0</v>
      </c>
      <c r="K28" s="131"/>
    </row>
    <row r="29" spans="1:11">
      <c r="A29" s="112" t="s">
        <v>206</v>
      </c>
      <c r="D29" s="124">
        <v>569</v>
      </c>
      <c r="E29" s="124"/>
      <c r="F29" s="124">
        <f t="shared" si="2"/>
        <v>569</v>
      </c>
      <c r="G29" s="125"/>
      <c r="H29" s="124">
        <f>H$9*F29</f>
        <v>371.21559999999999</v>
      </c>
      <c r="I29" s="125"/>
      <c r="J29" s="124">
        <f t="shared" si="1"/>
        <v>197.78440000000001</v>
      </c>
      <c r="K29" s="122"/>
    </row>
    <row r="30" spans="1:11" ht="2.25" customHeight="1">
      <c r="D30" s="124"/>
      <c r="E30" s="124"/>
      <c r="F30" s="124"/>
      <c r="G30" s="125"/>
      <c r="H30" s="124"/>
      <c r="I30" s="125"/>
      <c r="J30" s="124"/>
      <c r="K30" s="122"/>
    </row>
    <row r="31" spans="1:11">
      <c r="A31" s="112" t="s">
        <v>207</v>
      </c>
      <c r="D31" s="135">
        <f>SUM(D19:D30)</f>
        <v>-229060.503448801</v>
      </c>
      <c r="E31" s="135">
        <f>SUM(E19:E30)</f>
        <v>18301</v>
      </c>
      <c r="F31" s="135">
        <f>SUM(F19:F30)</f>
        <v>-210759.503448801</v>
      </c>
      <c r="G31" s="125"/>
      <c r="H31" s="135">
        <f>SUM(H19:H30)</f>
        <v>-136730.50004999776</v>
      </c>
      <c r="I31" s="125"/>
      <c r="J31" s="135">
        <f>SUM(J19:J30)</f>
        <v>-73260.003398803237</v>
      </c>
      <c r="K31" s="122"/>
    </row>
    <row r="32" spans="1:11">
      <c r="I32" s="114"/>
      <c r="K32" s="122"/>
    </row>
    <row r="33" spans="1:11">
      <c r="A33" s="112" t="s">
        <v>208</v>
      </c>
      <c r="D33" s="124">
        <f>D16-D31</f>
        <v>14884.313588522433</v>
      </c>
      <c r="E33" s="124">
        <f>E16-E31</f>
        <v>-18459</v>
      </c>
      <c r="F33" s="124">
        <f>F16-F31</f>
        <v>-3574.6864114775672</v>
      </c>
      <c r="G33" s="124"/>
      <c r="H33" s="124">
        <f>H16-H31</f>
        <v>-2943.1254148479784</v>
      </c>
      <c r="I33" s="125"/>
      <c r="J33" s="124">
        <f>J16-J31</f>
        <v>-1242.5609966296033</v>
      </c>
      <c r="K33" s="122"/>
    </row>
    <row r="34" spans="1:11">
      <c r="F34" s="124"/>
      <c r="G34" s="124"/>
      <c r="H34" s="124"/>
      <c r="I34" s="124"/>
      <c r="J34" s="124"/>
    </row>
    <row r="35" spans="1:11">
      <c r="A35" s="112" t="s">
        <v>209</v>
      </c>
      <c r="C35" s="136">
        <v>1.142E-2</v>
      </c>
      <c r="F35" s="125"/>
      <c r="G35" s="125"/>
      <c r="H35" s="126"/>
      <c r="I35" s="125"/>
      <c r="J35" s="126">
        <f>C35*J33</f>
        <v>-14.190046581510069</v>
      </c>
    </row>
    <row r="36" spans="1:11">
      <c r="F36" s="125"/>
      <c r="G36" s="125"/>
      <c r="H36" s="124"/>
      <c r="I36" s="124"/>
      <c r="J36" s="124"/>
    </row>
    <row r="37" spans="1:11">
      <c r="A37" s="112" t="s">
        <v>210</v>
      </c>
      <c r="F37" s="123"/>
      <c r="G37" s="123"/>
      <c r="H37" s="124">
        <f>H33-H35</f>
        <v>-2943.1254148479784</v>
      </c>
      <c r="I37" s="122"/>
      <c r="J37" s="124">
        <f>J33-J35</f>
        <v>-1228.3709500480932</v>
      </c>
    </row>
    <row r="38" spans="1:11">
      <c r="F38" s="123"/>
      <c r="G38" s="123"/>
      <c r="H38" s="122"/>
      <c r="I38" s="122"/>
      <c r="J38" s="122"/>
    </row>
    <row r="39" spans="1:11">
      <c r="A39" s="112" t="s">
        <v>211</v>
      </c>
      <c r="C39" s="137">
        <v>0.35</v>
      </c>
      <c r="F39" s="123"/>
      <c r="G39" s="123"/>
      <c r="H39" s="126">
        <f>C39*H37</f>
        <v>-1030.0938951967923</v>
      </c>
      <c r="I39" s="122"/>
      <c r="J39" s="126">
        <f>C39*J37</f>
        <v>-429.92983251683256</v>
      </c>
    </row>
    <row r="40" spans="1:11">
      <c r="F40" s="123"/>
      <c r="G40" s="123"/>
      <c r="H40" s="122"/>
      <c r="I40" s="122"/>
      <c r="J40" s="122"/>
    </row>
    <row r="41" spans="1:11">
      <c r="A41" s="112" t="s">
        <v>212</v>
      </c>
      <c r="F41" s="124"/>
      <c r="G41" s="124"/>
      <c r="H41" s="122">
        <f>H37-H39</f>
        <v>-1913.031519651186</v>
      </c>
      <c r="I41" s="124"/>
      <c r="J41" s="122">
        <f>J37-J39</f>
        <v>-798.4411175312606</v>
      </c>
    </row>
    <row r="42" spans="1:11">
      <c r="F42" s="124"/>
      <c r="G42" s="124"/>
      <c r="H42" s="124"/>
      <c r="I42" s="124"/>
      <c r="J42" s="124"/>
    </row>
    <row r="43" spans="1:11">
      <c r="A43" s="138" t="s">
        <v>213</v>
      </c>
    </row>
    <row r="44" spans="1:11">
      <c r="A44" s="112" t="s">
        <v>214</v>
      </c>
    </row>
    <row r="45" spans="1:11">
      <c r="A45" s="112" t="s">
        <v>215</v>
      </c>
    </row>
    <row r="46" spans="1:11">
      <c r="A46" s="139" t="s">
        <v>216</v>
      </c>
      <c r="B46" s="140"/>
      <c r="C46" s="140"/>
    </row>
    <row r="47" spans="1:11">
      <c r="A47" s="138" t="s">
        <v>217</v>
      </c>
    </row>
    <row r="49" spans="1:1">
      <c r="A49" s="141" t="s">
        <v>218</v>
      </c>
    </row>
  </sheetData>
  <pageMargins left="1" right="0.2" top="0.75" bottom="0.5" header="0.5" footer="0.3"/>
  <pageSetup scale="77" orientation="portrait" r:id="rId1"/>
  <headerFooter alignWithMargins="0">
    <oddHeader>&amp;R&amp;"Times New Roman,Regular"&amp;12Exhibit No.___(KHB-6)
Page &amp;P</oddHeader>
    <oddFooter>&amp;L&amp;F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5"/>
  <sheetViews>
    <sheetView zoomScale="90" zoomScaleNormal="90" workbookViewId="0">
      <pane xSplit="2" ySplit="7" topLeftCell="C108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11.42578125" defaultRowHeight="12.75"/>
  <cols>
    <col min="1" max="1" width="6.140625" style="110" customWidth="1"/>
    <col min="2" max="2" width="38.42578125" style="45" customWidth="1"/>
    <col min="3" max="3" width="9" style="45" customWidth="1"/>
    <col min="4" max="5" width="15.28515625" style="45" customWidth="1"/>
    <col min="6" max="7" width="13" style="45" customWidth="1"/>
    <col min="8" max="9" width="14.28515625" style="68" customWidth="1"/>
    <col min="10" max="10" width="14.28515625" style="68" hidden="1" customWidth="1"/>
    <col min="11" max="11" width="13.140625" style="68" hidden="1" customWidth="1"/>
    <col min="12" max="12" width="14.7109375" style="68" hidden="1" customWidth="1"/>
    <col min="13" max="13" width="31.5703125" style="106" hidden="1" customWidth="1"/>
    <col min="14" max="14" width="15.85546875" style="45" hidden="1" customWidth="1"/>
    <col min="15" max="15" width="12" style="45" hidden="1" customWidth="1"/>
    <col min="16" max="27" width="0" style="45" hidden="1" customWidth="1"/>
    <col min="28" max="16384" width="11.42578125" style="45"/>
  </cols>
  <sheetData>
    <row r="1" spans="1:26">
      <c r="A1" s="43"/>
      <c r="B1" s="43"/>
      <c r="C1" s="44" t="s">
        <v>58</v>
      </c>
      <c r="H1" s="45"/>
      <c r="I1" s="45"/>
      <c r="J1" s="45"/>
      <c r="K1" s="45"/>
      <c r="L1" s="45"/>
      <c r="M1" s="45"/>
    </row>
    <row r="2" spans="1:26">
      <c r="A2" s="43"/>
      <c r="B2" s="43"/>
      <c r="C2" s="44" t="s">
        <v>59</v>
      </c>
      <c r="H2" s="45"/>
      <c r="I2" s="45"/>
      <c r="J2" s="45"/>
      <c r="K2" s="45"/>
      <c r="L2" s="45"/>
      <c r="M2" s="45"/>
    </row>
    <row r="3" spans="1:26">
      <c r="A3" s="46"/>
      <c r="B3" s="43"/>
      <c r="C3" s="44" t="s">
        <v>60</v>
      </c>
      <c r="H3" s="45"/>
      <c r="I3" s="45"/>
      <c r="J3" s="45"/>
      <c r="K3" s="45"/>
      <c r="L3" s="45"/>
      <c r="M3" s="47"/>
    </row>
    <row r="4" spans="1:26">
      <c r="A4" s="46"/>
      <c r="B4" s="43"/>
      <c r="C4" s="48" t="s">
        <v>61</v>
      </c>
      <c r="H4" s="45"/>
      <c r="I4" s="45"/>
      <c r="J4" s="45"/>
      <c r="K4" s="45"/>
      <c r="L4" s="45"/>
      <c r="M4" s="47"/>
    </row>
    <row r="5" spans="1:26" ht="12.75" customHeight="1">
      <c r="A5" s="49"/>
      <c r="B5" s="45" t="s">
        <v>226</v>
      </c>
      <c r="C5" s="48"/>
      <c r="D5" s="50"/>
      <c r="E5" s="50"/>
      <c r="F5" s="50"/>
      <c r="G5" s="50"/>
      <c r="H5" s="50"/>
      <c r="I5" s="50"/>
      <c r="J5" s="50"/>
      <c r="K5" s="50"/>
      <c r="L5" s="50" t="s">
        <v>62</v>
      </c>
      <c r="M5" s="51"/>
      <c r="O5" s="45">
        <v>744</v>
      </c>
      <c r="P5" s="45">
        <v>672</v>
      </c>
      <c r="Q5" s="45">
        <v>744</v>
      </c>
      <c r="R5" s="45">
        <v>719</v>
      </c>
      <c r="S5" s="45">
        <v>744</v>
      </c>
      <c r="T5" s="45">
        <v>720</v>
      </c>
      <c r="U5" s="45">
        <v>744</v>
      </c>
      <c r="V5" s="45">
        <v>744</v>
      </c>
      <c r="W5" s="45">
        <v>720</v>
      </c>
      <c r="X5" s="45">
        <v>745</v>
      </c>
      <c r="Y5" s="45">
        <v>720</v>
      </c>
      <c r="Z5" s="45">
        <v>744</v>
      </c>
    </row>
    <row r="6" spans="1:26">
      <c r="A6" s="49" t="s">
        <v>5</v>
      </c>
      <c r="D6" s="50" t="s">
        <v>63</v>
      </c>
      <c r="E6" s="50" t="s">
        <v>64</v>
      </c>
      <c r="F6" s="50"/>
      <c r="G6" s="50" t="s">
        <v>64</v>
      </c>
      <c r="H6" s="50" t="s">
        <v>65</v>
      </c>
      <c r="I6" s="50" t="s">
        <v>64</v>
      </c>
      <c r="J6" s="50"/>
      <c r="K6" s="52"/>
      <c r="L6" s="52" t="s">
        <v>66</v>
      </c>
      <c r="M6" s="53"/>
    </row>
    <row r="7" spans="1:26">
      <c r="A7" s="54" t="s">
        <v>7</v>
      </c>
      <c r="D7" s="55" t="s">
        <v>67</v>
      </c>
      <c r="E7" s="55" t="s">
        <v>67</v>
      </c>
      <c r="F7" s="56" t="s">
        <v>68</v>
      </c>
      <c r="G7" s="57">
        <f>+I7</f>
        <v>0.65239999999999998</v>
      </c>
      <c r="H7" s="55" t="s">
        <v>69</v>
      </c>
      <c r="I7" s="57">
        <v>0.65239999999999998</v>
      </c>
      <c r="J7" s="57"/>
      <c r="K7" s="55"/>
      <c r="L7" s="55" t="s">
        <v>69</v>
      </c>
      <c r="M7" s="58" t="s">
        <v>70</v>
      </c>
      <c r="N7" s="59" t="s">
        <v>71</v>
      </c>
      <c r="O7" s="60">
        <v>39813</v>
      </c>
      <c r="P7" s="60">
        <v>39844</v>
      </c>
      <c r="Q7" s="60">
        <v>39872</v>
      </c>
      <c r="R7" s="60">
        <v>39903</v>
      </c>
      <c r="S7" s="60">
        <v>39933</v>
      </c>
      <c r="T7" s="60">
        <v>39964</v>
      </c>
      <c r="U7" s="60">
        <v>39994</v>
      </c>
      <c r="V7" s="60">
        <v>40025</v>
      </c>
      <c r="W7" s="60">
        <v>40056</v>
      </c>
      <c r="X7" s="60">
        <v>40086</v>
      </c>
      <c r="Y7" s="60">
        <v>40117</v>
      </c>
      <c r="Z7" s="60">
        <v>40147</v>
      </c>
    </row>
    <row r="8" spans="1:26">
      <c r="A8" s="49"/>
      <c r="B8" s="61" t="s">
        <v>72</v>
      </c>
      <c r="D8" s="62"/>
      <c r="E8" s="62"/>
      <c r="F8" s="63"/>
      <c r="G8" s="63"/>
      <c r="H8" s="62"/>
      <c r="I8" s="62"/>
      <c r="J8" s="62"/>
      <c r="K8" s="62"/>
      <c r="L8" s="62"/>
      <c r="M8" s="64"/>
    </row>
    <row r="9" spans="1:26">
      <c r="A9" s="49">
        <f t="shared" ref="A9:A34" si="0">A8+1</f>
        <v>1</v>
      </c>
      <c r="B9" s="45" t="s">
        <v>73</v>
      </c>
      <c r="D9" s="65">
        <v>0</v>
      </c>
      <c r="E9" s="65">
        <f t="shared" ref="E9:E30" si="1">+D9*$I$7</f>
        <v>0</v>
      </c>
      <c r="F9" s="65">
        <f t="shared" ref="F9:F34" si="2">H9-D9</f>
        <v>12281.01360059147</v>
      </c>
      <c r="G9" s="66">
        <f t="shared" ref="G9:G33" si="3">+I9-E9</f>
        <v>8012.1332730258746</v>
      </c>
      <c r="H9" s="65">
        <v>12281.01360059147</v>
      </c>
      <c r="I9" s="65">
        <f>+H9*$I$7</f>
        <v>8012.1332730258746</v>
      </c>
      <c r="J9" s="65"/>
      <c r="K9" s="65"/>
      <c r="L9" s="65">
        <v>20917.018981429192</v>
      </c>
      <c r="M9" s="67" t="s">
        <v>74</v>
      </c>
      <c r="N9" s="68">
        <f t="shared" ref="N9:N34" si="4">SUM(O9:Z9)/1000</f>
        <v>12281.01360059147</v>
      </c>
      <c r="O9" s="69">
        <v>2121802.4605887299</v>
      </c>
      <c r="P9" s="69">
        <v>1689683.06971959</v>
      </c>
      <c r="Q9" s="69">
        <v>1356093.3189392099</v>
      </c>
      <c r="R9" s="69">
        <v>590063.92514396994</v>
      </c>
      <c r="S9" s="69">
        <v>272560.36379677895</v>
      </c>
      <c r="T9" s="69">
        <v>478177.84222194098</v>
      </c>
      <c r="U9" s="69">
        <v>671821.82788167696</v>
      </c>
      <c r="V9" s="69">
        <v>2893215.2845110199</v>
      </c>
      <c r="W9" s="69">
        <v>729664.74184308702</v>
      </c>
      <c r="X9" s="69">
        <v>563052.11044720199</v>
      </c>
      <c r="Y9" s="69">
        <v>358183.264378033</v>
      </c>
      <c r="Z9" s="69">
        <v>556695.39112022903</v>
      </c>
    </row>
    <row r="10" spans="1:26">
      <c r="A10" s="49">
        <f t="shared" si="0"/>
        <v>2</v>
      </c>
      <c r="B10" s="45" t="s">
        <v>75</v>
      </c>
      <c r="D10" s="66">
        <f>118120-65</f>
        <v>118055</v>
      </c>
      <c r="E10" s="65">
        <f t="shared" si="1"/>
        <v>77019.081999999995</v>
      </c>
      <c r="F10" s="64">
        <f t="shared" si="2"/>
        <v>-114954</v>
      </c>
      <c r="G10" s="66">
        <f t="shared" si="3"/>
        <v>-74995.989600000001</v>
      </c>
      <c r="H10" s="70">
        <v>3101</v>
      </c>
      <c r="I10" s="65">
        <f t="shared" ref="I10:I33" si="5">+H10*$I$7</f>
        <v>2023.0924</v>
      </c>
      <c r="J10" s="65"/>
      <c r="K10" s="65"/>
      <c r="L10" s="65"/>
      <c r="M10" s="67"/>
      <c r="N10" s="68">
        <f t="shared" si="4"/>
        <v>1314.8</v>
      </c>
      <c r="O10" s="69">
        <v>449800</v>
      </c>
      <c r="P10" s="69">
        <v>415200</v>
      </c>
      <c r="Q10" s="69">
        <v>449800</v>
      </c>
      <c r="R10" s="69"/>
      <c r="S10" s="69"/>
      <c r="T10" s="69"/>
      <c r="U10" s="69"/>
      <c r="V10" s="69"/>
      <c r="W10" s="69"/>
      <c r="X10" s="69"/>
      <c r="Y10" s="69"/>
      <c r="Z10" s="69"/>
    </row>
    <row r="11" spans="1:26">
      <c r="A11" s="49">
        <f t="shared" si="0"/>
        <v>3</v>
      </c>
      <c r="B11" s="45" t="s">
        <v>76</v>
      </c>
      <c r="D11" s="64">
        <v>0</v>
      </c>
      <c r="E11" s="65">
        <f t="shared" si="1"/>
        <v>0</v>
      </c>
      <c r="F11" s="64">
        <f t="shared" si="2"/>
        <v>19059</v>
      </c>
      <c r="G11" s="66">
        <f t="shared" si="3"/>
        <v>12434.0916</v>
      </c>
      <c r="H11" s="70">
        <v>19059</v>
      </c>
      <c r="I11" s="65">
        <f t="shared" si="5"/>
        <v>12434.0916</v>
      </c>
      <c r="J11" s="65"/>
      <c r="K11" s="65"/>
      <c r="L11" s="65"/>
      <c r="M11" s="67"/>
      <c r="N11" s="68">
        <f t="shared" si="4"/>
        <v>9614.13947883947</v>
      </c>
      <c r="O11" s="69">
        <v>868309.68160327582</v>
      </c>
      <c r="P11" s="69">
        <v>797420.93399299856</v>
      </c>
      <c r="Q11" s="69">
        <v>868032.3689088471</v>
      </c>
      <c r="R11" s="69">
        <v>716280.29988261254</v>
      </c>
      <c r="S11" s="69">
        <v>722935.8045489036</v>
      </c>
      <c r="T11" s="69">
        <v>696410.48604054016</v>
      </c>
      <c r="U11" s="69">
        <v>722935.8045489036</v>
      </c>
      <c r="V11" s="69">
        <v>742805.61839097599</v>
      </c>
      <c r="W11" s="69">
        <v>676540.67219846777</v>
      </c>
      <c r="X11" s="69">
        <v>968231.36829622358</v>
      </c>
      <c r="Y11" s="69">
        <v>911684.08943573735</v>
      </c>
      <c r="Z11" s="69">
        <v>922552.3509919825</v>
      </c>
    </row>
    <row r="12" spans="1:26">
      <c r="A12" s="49">
        <f t="shared" si="0"/>
        <v>4</v>
      </c>
      <c r="B12" s="45" t="s">
        <v>77</v>
      </c>
      <c r="D12" s="66">
        <v>2017</v>
      </c>
      <c r="E12" s="65">
        <f t="shared" si="1"/>
        <v>1315.8907999999999</v>
      </c>
      <c r="F12" s="64">
        <f t="shared" si="2"/>
        <v>-2017</v>
      </c>
      <c r="G12" s="66">
        <f t="shared" si="3"/>
        <v>-1315.8907999999999</v>
      </c>
      <c r="H12" s="70">
        <v>0</v>
      </c>
      <c r="I12" s="65">
        <f t="shared" si="5"/>
        <v>0</v>
      </c>
      <c r="J12" s="65"/>
      <c r="K12" s="71"/>
      <c r="L12" s="71">
        <v>1916</v>
      </c>
      <c r="M12" s="64"/>
      <c r="N12" s="68">
        <f t="shared" si="4"/>
        <v>0</v>
      </c>
      <c r="O12" s="72">
        <f t="shared" ref="O12:Z12" si="6">$H12/12*1000</f>
        <v>0</v>
      </c>
      <c r="P12" s="72">
        <f t="shared" si="6"/>
        <v>0</v>
      </c>
      <c r="Q12" s="72">
        <f t="shared" si="6"/>
        <v>0</v>
      </c>
      <c r="R12" s="72">
        <f t="shared" si="6"/>
        <v>0</v>
      </c>
      <c r="S12" s="72">
        <f t="shared" si="6"/>
        <v>0</v>
      </c>
      <c r="T12" s="72">
        <f t="shared" si="6"/>
        <v>0</v>
      </c>
      <c r="U12" s="72">
        <f t="shared" si="6"/>
        <v>0</v>
      </c>
      <c r="V12" s="72">
        <f t="shared" si="6"/>
        <v>0</v>
      </c>
      <c r="W12" s="72">
        <f t="shared" si="6"/>
        <v>0</v>
      </c>
      <c r="X12" s="72">
        <f t="shared" si="6"/>
        <v>0</v>
      </c>
      <c r="Y12" s="72">
        <f t="shared" si="6"/>
        <v>0</v>
      </c>
      <c r="Z12" s="72">
        <f t="shared" si="6"/>
        <v>0</v>
      </c>
    </row>
    <row r="13" spans="1:26">
      <c r="A13" s="49">
        <f t="shared" si="0"/>
        <v>5</v>
      </c>
      <c r="B13" s="45" t="s">
        <v>78</v>
      </c>
      <c r="D13" s="66">
        <v>5569</v>
      </c>
      <c r="E13" s="65">
        <f t="shared" si="1"/>
        <v>3633.2156</v>
      </c>
      <c r="F13" s="64">
        <f t="shared" si="2"/>
        <v>6256</v>
      </c>
      <c r="G13" s="66">
        <f t="shared" si="3"/>
        <v>4081.4144000000001</v>
      </c>
      <c r="H13" s="70">
        <v>11825</v>
      </c>
      <c r="I13" s="65">
        <f t="shared" si="5"/>
        <v>7714.63</v>
      </c>
      <c r="J13" s="65"/>
      <c r="K13" s="71"/>
      <c r="L13" s="71"/>
      <c r="M13" s="64"/>
      <c r="N13" s="68">
        <f t="shared" si="4"/>
        <v>11824.812</v>
      </c>
      <c r="O13" s="72">
        <v>985401</v>
      </c>
      <c r="P13" s="72">
        <v>985401</v>
      </c>
      <c r="Q13" s="72">
        <v>985401</v>
      </c>
      <c r="R13" s="72">
        <v>985401</v>
      </c>
      <c r="S13" s="72">
        <v>985401</v>
      </c>
      <c r="T13" s="72">
        <v>985401</v>
      </c>
      <c r="U13" s="72">
        <v>985401</v>
      </c>
      <c r="V13" s="72">
        <v>985401</v>
      </c>
      <c r="W13" s="72">
        <v>985401</v>
      </c>
      <c r="X13" s="72">
        <v>985401</v>
      </c>
      <c r="Y13" s="72">
        <v>985401</v>
      </c>
      <c r="Z13" s="72">
        <v>985401</v>
      </c>
    </row>
    <row r="14" spans="1:26">
      <c r="A14" s="49">
        <f t="shared" si="0"/>
        <v>6</v>
      </c>
      <c r="B14" s="45" t="s">
        <v>79</v>
      </c>
      <c r="D14" s="66">
        <v>1597</v>
      </c>
      <c r="E14" s="65">
        <f t="shared" si="1"/>
        <v>1041.8827999999999</v>
      </c>
      <c r="F14" s="64">
        <f t="shared" si="2"/>
        <v>203</v>
      </c>
      <c r="G14" s="66">
        <f t="shared" si="3"/>
        <v>132.43720000000008</v>
      </c>
      <c r="H14" s="70">
        <v>1800</v>
      </c>
      <c r="I14" s="65">
        <f t="shared" si="5"/>
        <v>1174.32</v>
      </c>
      <c r="J14" s="65"/>
      <c r="K14" s="71"/>
      <c r="L14" s="71">
        <v>1177</v>
      </c>
      <c r="M14" s="64"/>
      <c r="N14" s="68">
        <f t="shared" si="4"/>
        <v>1800.4561544973262</v>
      </c>
      <c r="O14" s="72">
        <v>150038.01287477714</v>
      </c>
      <c r="P14" s="72">
        <v>150038.01287477714</v>
      </c>
      <c r="Q14" s="72">
        <v>150038.01287477714</v>
      </c>
      <c r="R14" s="72">
        <v>150038.01287477714</v>
      </c>
      <c r="S14" s="72">
        <v>150038.01287477714</v>
      </c>
      <c r="T14" s="72">
        <v>150038.01287477714</v>
      </c>
      <c r="U14" s="72">
        <v>150038.01287477714</v>
      </c>
      <c r="V14" s="72">
        <v>150038.01287477714</v>
      </c>
      <c r="W14" s="72">
        <v>150038.01287477714</v>
      </c>
      <c r="X14" s="72">
        <v>150038.01287477714</v>
      </c>
      <c r="Y14" s="72">
        <v>150038.01287477714</v>
      </c>
      <c r="Z14" s="72">
        <v>150038.01287477714</v>
      </c>
    </row>
    <row r="15" spans="1:26">
      <c r="A15" s="49">
        <f t="shared" si="0"/>
        <v>7</v>
      </c>
      <c r="B15" s="45" t="s">
        <v>80</v>
      </c>
      <c r="D15" s="66">
        <v>4322</v>
      </c>
      <c r="E15" s="65">
        <f t="shared" si="1"/>
        <v>2819.6727999999998</v>
      </c>
      <c r="F15" s="64">
        <f t="shared" si="2"/>
        <v>-4322</v>
      </c>
      <c r="G15" s="66">
        <f t="shared" si="3"/>
        <v>-2819.6727999999998</v>
      </c>
      <c r="H15" s="70">
        <v>0</v>
      </c>
      <c r="I15" s="65">
        <f t="shared" si="5"/>
        <v>0</v>
      </c>
      <c r="J15" s="65"/>
      <c r="K15" s="71"/>
      <c r="L15" s="71"/>
      <c r="M15" s="64"/>
      <c r="N15" s="68">
        <f t="shared" si="4"/>
        <v>0</v>
      </c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>
      <c r="A16" s="49">
        <f t="shared" si="0"/>
        <v>8</v>
      </c>
      <c r="B16" s="45" t="s">
        <v>81</v>
      </c>
      <c r="D16" s="66">
        <v>6060</v>
      </c>
      <c r="E16" s="65">
        <f t="shared" si="1"/>
        <v>3953.5439999999999</v>
      </c>
      <c r="F16" s="64">
        <f t="shared" si="2"/>
        <v>693.3927873532366</v>
      </c>
      <c r="G16" s="66">
        <f t="shared" si="3"/>
        <v>452.36945446925165</v>
      </c>
      <c r="H16" s="66">
        <v>6753.3927873532366</v>
      </c>
      <c r="I16" s="65">
        <f t="shared" si="5"/>
        <v>4405.9134544692515</v>
      </c>
      <c r="J16" s="65"/>
      <c r="K16" s="73" t="s">
        <v>82</v>
      </c>
      <c r="L16" s="64">
        <v>0</v>
      </c>
      <c r="M16" s="73" t="s">
        <v>83</v>
      </c>
      <c r="N16" s="68">
        <f t="shared" si="4"/>
        <v>6753.3927873532366</v>
      </c>
      <c r="O16" s="72">
        <v>673291.50872425537</v>
      </c>
      <c r="P16" s="72">
        <v>523673.34020672826</v>
      </c>
      <c r="Q16" s="72">
        <v>629231.26655350544</v>
      </c>
      <c r="R16" s="72">
        <v>522830.49197072326</v>
      </c>
      <c r="S16" s="72">
        <v>657270.1306104454</v>
      </c>
      <c r="T16" s="72">
        <v>676885.70538009494</v>
      </c>
      <c r="U16" s="72">
        <v>576318.41058247944</v>
      </c>
      <c r="V16" s="72">
        <v>474347.06120324589</v>
      </c>
      <c r="W16" s="72">
        <v>410554.92866324104</v>
      </c>
      <c r="X16" s="72">
        <v>494451.41181491327</v>
      </c>
      <c r="Y16" s="72">
        <v>528878.09057517757</v>
      </c>
      <c r="Z16" s="72">
        <v>585660.44106842694</v>
      </c>
    </row>
    <row r="17" spans="1:26">
      <c r="A17" s="49">
        <f t="shared" si="0"/>
        <v>9</v>
      </c>
      <c r="B17" s="45" t="s">
        <v>84</v>
      </c>
      <c r="D17" s="66">
        <v>4169</v>
      </c>
      <c r="E17" s="65">
        <f t="shared" si="1"/>
        <v>2719.8555999999999</v>
      </c>
      <c r="F17" s="66">
        <f t="shared" si="2"/>
        <v>-4169</v>
      </c>
      <c r="G17" s="66">
        <f t="shared" si="3"/>
        <v>-2719.8555999999999</v>
      </c>
      <c r="H17" s="70">
        <v>0</v>
      </c>
      <c r="I17" s="65">
        <f t="shared" si="5"/>
        <v>0</v>
      </c>
      <c r="J17" s="65"/>
      <c r="K17" s="70"/>
      <c r="L17" s="70">
        <v>13906</v>
      </c>
      <c r="M17" s="64"/>
      <c r="N17" s="68">
        <f t="shared" si="4"/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</row>
    <row r="18" spans="1:26">
      <c r="A18" s="49">
        <f t="shared" si="0"/>
        <v>10</v>
      </c>
      <c r="B18" s="45" t="s">
        <v>85</v>
      </c>
      <c r="D18" s="66">
        <v>860</v>
      </c>
      <c r="E18" s="65">
        <f t="shared" si="1"/>
        <v>561.06399999999996</v>
      </c>
      <c r="F18" s="66">
        <f t="shared" si="2"/>
        <v>-66</v>
      </c>
      <c r="G18" s="66">
        <f t="shared" si="3"/>
        <v>-43.058400000000006</v>
      </c>
      <c r="H18" s="70">
        <v>794</v>
      </c>
      <c r="I18" s="65">
        <f t="shared" si="5"/>
        <v>518.00559999999996</v>
      </c>
      <c r="J18" s="65"/>
      <c r="K18" s="70"/>
      <c r="L18" s="70">
        <v>5512</v>
      </c>
      <c r="M18" s="64"/>
      <c r="N18" s="68">
        <f t="shared" si="4"/>
        <v>794.24835863975238</v>
      </c>
      <c r="O18" s="72">
        <v>36037.931598340045</v>
      </c>
      <c r="P18" s="72">
        <v>35749.44604251111</v>
      </c>
      <c r="Q18" s="72">
        <v>56226.256372336298</v>
      </c>
      <c r="R18" s="72">
        <v>99313.534877629325</v>
      </c>
      <c r="S18" s="72">
        <v>136625.37711517344</v>
      </c>
      <c r="T18" s="72">
        <v>149612.96971211457</v>
      </c>
      <c r="U18" s="72">
        <v>106431.43192744569</v>
      </c>
      <c r="V18" s="72">
        <v>64460.969330206368</v>
      </c>
      <c r="W18" s="72">
        <v>29391.322228668556</v>
      </c>
      <c r="X18" s="72">
        <v>31345.031808845921</v>
      </c>
      <c r="Y18" s="72">
        <v>26563.585687717936</v>
      </c>
      <c r="Z18" s="72">
        <v>22490.501938763107</v>
      </c>
    </row>
    <row r="19" spans="1:26">
      <c r="A19" s="49">
        <f t="shared" si="0"/>
        <v>11</v>
      </c>
      <c r="B19" s="45" t="s">
        <v>86</v>
      </c>
      <c r="D19" s="66">
        <v>21093</v>
      </c>
      <c r="E19" s="65">
        <f t="shared" si="1"/>
        <v>13761.073199999999</v>
      </c>
      <c r="F19" s="66">
        <f t="shared" si="2"/>
        <v>967</v>
      </c>
      <c r="G19" s="66">
        <f t="shared" si="3"/>
        <v>630.8708000000006</v>
      </c>
      <c r="H19" s="70">
        <v>22060</v>
      </c>
      <c r="I19" s="65">
        <f t="shared" si="5"/>
        <v>14391.944</v>
      </c>
      <c r="J19" s="65"/>
      <c r="K19" s="70"/>
      <c r="L19" s="70"/>
      <c r="M19" s="64"/>
      <c r="N19" s="68">
        <f t="shared" si="4"/>
        <v>22060.260600000005</v>
      </c>
      <c r="O19" s="72">
        <v>1838355.05</v>
      </c>
      <c r="P19" s="72">
        <v>1838355.05</v>
      </c>
      <c r="Q19" s="72">
        <v>1838355.05</v>
      </c>
      <c r="R19" s="72">
        <v>1838355.05</v>
      </c>
      <c r="S19" s="72">
        <v>1838355.05</v>
      </c>
      <c r="T19" s="72">
        <v>1838355.05</v>
      </c>
      <c r="U19" s="72">
        <v>1838355.05</v>
      </c>
      <c r="V19" s="72">
        <v>1838355.05</v>
      </c>
      <c r="W19" s="72">
        <v>1838355.05</v>
      </c>
      <c r="X19" s="72">
        <v>1838355.05</v>
      </c>
      <c r="Y19" s="72">
        <v>1838355.05</v>
      </c>
      <c r="Z19" s="72">
        <v>1838355.05</v>
      </c>
    </row>
    <row r="20" spans="1:26">
      <c r="A20" s="49">
        <f t="shared" si="0"/>
        <v>12</v>
      </c>
      <c r="B20" s="45" t="s">
        <v>87</v>
      </c>
      <c r="D20" s="66">
        <v>1733</v>
      </c>
      <c r="E20" s="65">
        <f t="shared" si="1"/>
        <v>1130.6091999999999</v>
      </c>
      <c r="F20" s="66">
        <f t="shared" si="2"/>
        <v>1366.1202230180629</v>
      </c>
      <c r="G20" s="66">
        <f t="shared" si="3"/>
        <v>891.2568334969842</v>
      </c>
      <c r="H20" s="70">
        <v>3099.1202230180629</v>
      </c>
      <c r="I20" s="65">
        <f t="shared" si="5"/>
        <v>2021.8660334969841</v>
      </c>
      <c r="J20" s="65"/>
      <c r="K20" s="70"/>
      <c r="L20" s="70"/>
      <c r="M20" s="64"/>
      <c r="N20" s="68">
        <f t="shared" si="4"/>
        <v>3099.1202230180625</v>
      </c>
      <c r="O20" s="72">
        <v>307348.25835217617</v>
      </c>
      <c r="P20" s="72">
        <v>286376.34788581124</v>
      </c>
      <c r="Q20" s="72">
        <v>289447.09425022244</v>
      </c>
      <c r="R20" s="72">
        <v>177525.06561623877</v>
      </c>
      <c r="S20" s="72">
        <v>63604.457599440189</v>
      </c>
      <c r="T20" s="72">
        <v>55599.487438895078</v>
      </c>
      <c r="U20" s="72">
        <v>236101.05108420766</v>
      </c>
      <c r="V20" s="72">
        <v>287502.72121696459</v>
      </c>
      <c r="W20" s="72">
        <v>322719.35687321459</v>
      </c>
      <c r="X20" s="72">
        <v>355709.17940535623</v>
      </c>
      <c r="Y20" s="72">
        <v>354296.5255214292</v>
      </c>
      <c r="Z20" s="72">
        <v>362890.67777410627</v>
      </c>
    </row>
    <row r="21" spans="1:26">
      <c r="A21" s="49">
        <f t="shared" si="0"/>
        <v>13</v>
      </c>
      <c r="B21" s="45" t="s">
        <v>88</v>
      </c>
      <c r="D21" s="66">
        <v>65</v>
      </c>
      <c r="E21" s="65">
        <f t="shared" si="1"/>
        <v>42.405999999999999</v>
      </c>
      <c r="F21" s="66">
        <f t="shared" si="2"/>
        <v>-65</v>
      </c>
      <c r="G21" s="66">
        <f t="shared" si="3"/>
        <v>-42.405999999999999</v>
      </c>
      <c r="H21" s="70">
        <v>0</v>
      </c>
      <c r="I21" s="65">
        <f t="shared" si="5"/>
        <v>0</v>
      </c>
      <c r="J21" s="65"/>
      <c r="K21" s="70"/>
      <c r="L21" s="70"/>
      <c r="M21" s="64"/>
      <c r="N21" s="68">
        <f t="shared" si="4"/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</row>
    <row r="22" spans="1:26">
      <c r="A22" s="49">
        <f t="shared" si="0"/>
        <v>14</v>
      </c>
      <c r="B22" s="45" t="s">
        <v>89</v>
      </c>
      <c r="D22" s="66">
        <v>0</v>
      </c>
      <c r="E22" s="65">
        <f t="shared" si="1"/>
        <v>0</v>
      </c>
      <c r="F22" s="66">
        <f t="shared" si="2"/>
        <v>19217</v>
      </c>
      <c r="G22" s="66">
        <f t="shared" si="3"/>
        <v>12537.1708</v>
      </c>
      <c r="H22" s="70">
        <v>19217</v>
      </c>
      <c r="I22" s="65">
        <f t="shared" si="5"/>
        <v>12537.1708</v>
      </c>
      <c r="J22" s="65"/>
      <c r="K22" s="70"/>
      <c r="L22" s="70"/>
      <c r="M22" s="64"/>
      <c r="N22" s="68">
        <f t="shared" si="4"/>
        <v>18852.083028231027</v>
      </c>
      <c r="O22" s="72">
        <v>2144745.3944631699</v>
      </c>
      <c r="P22" s="72">
        <v>1677576.9027882256</v>
      </c>
      <c r="Q22" s="72">
        <v>1955275.1492494419</v>
      </c>
      <c r="R22" s="72">
        <v>1584800.5902639511</v>
      </c>
      <c r="S22" s="72">
        <v>1359033.3248240794</v>
      </c>
      <c r="T22" s="72">
        <v>1078930.1526993583</v>
      </c>
      <c r="U22" s="72">
        <v>1017750.7911470423</v>
      </c>
      <c r="V22" s="72">
        <v>1071332.6865820312</v>
      </c>
      <c r="W22" s="72">
        <v>1236087.6670898439</v>
      </c>
      <c r="X22" s="72">
        <v>1519186.1693705358</v>
      </c>
      <c r="Y22" s="72">
        <v>1959797.4169921875</v>
      </c>
      <c r="Z22" s="72">
        <v>2247566.7827611612</v>
      </c>
    </row>
    <row r="23" spans="1:26">
      <c r="A23" s="49">
        <f t="shared" si="0"/>
        <v>15</v>
      </c>
      <c r="B23" s="45" t="s">
        <v>90</v>
      </c>
      <c r="D23" s="66">
        <v>14836</v>
      </c>
      <c r="E23" s="65">
        <f t="shared" si="1"/>
        <v>9679.0064000000002</v>
      </c>
      <c r="F23" s="64">
        <f t="shared" si="2"/>
        <v>579</v>
      </c>
      <c r="G23" s="66">
        <f t="shared" si="3"/>
        <v>377.73959999999897</v>
      </c>
      <c r="H23" s="70">
        <v>15415</v>
      </c>
      <c r="I23" s="65">
        <f t="shared" si="5"/>
        <v>10056.745999999999</v>
      </c>
      <c r="J23" s="65"/>
      <c r="K23" s="64" t="s">
        <v>91</v>
      </c>
      <c r="L23" s="64">
        <v>-2690</v>
      </c>
      <c r="M23" s="74" t="s">
        <v>92</v>
      </c>
      <c r="N23" s="68">
        <f t="shared" si="4"/>
        <v>15415.227471268352</v>
      </c>
      <c r="O23" s="69">
        <v>3153510.2039725967</v>
      </c>
      <c r="P23" s="69">
        <v>2825840.394703263</v>
      </c>
      <c r="Q23" s="69">
        <v>1618191.7838535644</v>
      </c>
      <c r="R23" s="69">
        <v>1495793.5610861636</v>
      </c>
      <c r="S23" s="69"/>
      <c r="T23" s="69"/>
      <c r="U23" s="69"/>
      <c r="V23" s="69"/>
      <c r="W23" s="69"/>
      <c r="X23" s="69"/>
      <c r="Y23" s="69">
        <v>3111596.0128101446</v>
      </c>
      <c r="Z23" s="69">
        <v>3210295.5148426192</v>
      </c>
    </row>
    <row r="24" spans="1:26">
      <c r="A24" s="49">
        <f t="shared" si="0"/>
        <v>16</v>
      </c>
      <c r="B24" s="45" t="s">
        <v>93</v>
      </c>
      <c r="D24" s="66">
        <v>6</v>
      </c>
      <c r="E24" s="65">
        <f t="shared" si="1"/>
        <v>3.9143999999999997</v>
      </c>
      <c r="F24" s="64">
        <f t="shared" si="2"/>
        <v>0</v>
      </c>
      <c r="G24" s="66">
        <f t="shared" si="3"/>
        <v>0</v>
      </c>
      <c r="H24" s="64">
        <v>6</v>
      </c>
      <c r="I24" s="65">
        <f t="shared" si="5"/>
        <v>3.9143999999999997</v>
      </c>
      <c r="J24" s="65"/>
      <c r="K24" s="64"/>
      <c r="L24" s="64">
        <v>6679.5</v>
      </c>
      <c r="M24" s="64"/>
      <c r="N24" s="68">
        <f t="shared" si="4"/>
        <v>6.2107900000000003</v>
      </c>
      <c r="O24" s="72">
        <v>140.83000000000001</v>
      </c>
      <c r="P24" s="72">
        <v>692.57</v>
      </c>
      <c r="Q24" s="72">
        <v>636.97</v>
      </c>
      <c r="R24" s="72">
        <v>611.29999999999995</v>
      </c>
      <c r="S24" s="72">
        <v>671.18</v>
      </c>
      <c r="T24" s="72">
        <v>487.27</v>
      </c>
      <c r="U24" s="72">
        <v>380.35</v>
      </c>
      <c r="V24" s="72">
        <v>500.1</v>
      </c>
      <c r="W24" s="72">
        <v>572.80999999999995</v>
      </c>
      <c r="X24" s="72">
        <v>427.39</v>
      </c>
      <c r="Y24" s="72">
        <v>354.68</v>
      </c>
      <c r="Z24" s="72">
        <v>735.34</v>
      </c>
    </row>
    <row r="25" spans="1:26">
      <c r="A25" s="49">
        <f t="shared" si="0"/>
        <v>17</v>
      </c>
      <c r="B25" s="45" t="s">
        <v>94</v>
      </c>
      <c r="D25" s="66">
        <v>1334</v>
      </c>
      <c r="E25" s="65">
        <f t="shared" si="1"/>
        <v>870.30160000000001</v>
      </c>
      <c r="F25" s="64">
        <f t="shared" si="2"/>
        <v>-262</v>
      </c>
      <c r="G25" s="66">
        <f t="shared" si="3"/>
        <v>-170.92880000000002</v>
      </c>
      <c r="H25" s="70">
        <v>1072</v>
      </c>
      <c r="I25" s="65">
        <f t="shared" si="5"/>
        <v>699.37279999999998</v>
      </c>
      <c r="J25" s="65"/>
      <c r="K25" s="64" t="s">
        <v>91</v>
      </c>
      <c r="L25" s="70">
        <v>6132</v>
      </c>
      <c r="M25" s="64"/>
      <c r="N25" s="68">
        <f t="shared" si="4"/>
        <v>1072.1281944946061</v>
      </c>
      <c r="O25" s="72">
        <v>75997.8594550579</v>
      </c>
      <c r="P25" s="72">
        <v>88076.573465845853</v>
      </c>
      <c r="Q25" s="72">
        <v>137205.47708306424</v>
      </c>
      <c r="R25" s="72">
        <v>131562.92121340067</v>
      </c>
      <c r="S25" s="72">
        <v>133829.7089055317</v>
      </c>
      <c r="T25" s="72">
        <v>119717.15836940915</v>
      </c>
      <c r="U25" s="72">
        <v>108593.48844341755</v>
      </c>
      <c r="V25" s="72">
        <v>61257.468367854948</v>
      </c>
      <c r="W25" s="72">
        <v>46972.300648051503</v>
      </c>
      <c r="X25" s="72">
        <v>53199.148802237854</v>
      </c>
      <c r="Y25" s="72">
        <v>58122.02362005115</v>
      </c>
      <c r="Z25" s="72">
        <v>57594.06612068347</v>
      </c>
    </row>
    <row r="26" spans="1:26">
      <c r="A26" s="49">
        <f t="shared" si="0"/>
        <v>18</v>
      </c>
      <c r="B26" s="45" t="s">
        <v>95</v>
      </c>
      <c r="D26" s="66">
        <v>1922</v>
      </c>
      <c r="E26" s="65">
        <f t="shared" si="1"/>
        <v>1253.9128000000001</v>
      </c>
      <c r="F26" s="64">
        <f t="shared" si="2"/>
        <v>112</v>
      </c>
      <c r="G26" s="66">
        <f t="shared" si="3"/>
        <v>73.06880000000001</v>
      </c>
      <c r="H26" s="70">
        <v>2034</v>
      </c>
      <c r="I26" s="65">
        <f t="shared" si="5"/>
        <v>1326.9816000000001</v>
      </c>
      <c r="J26" s="65"/>
      <c r="K26" s="64" t="s">
        <v>91</v>
      </c>
      <c r="L26" s="66">
        <v>6132</v>
      </c>
      <c r="M26" s="74" t="s">
        <v>96</v>
      </c>
      <c r="N26" s="68">
        <f t="shared" si="4"/>
        <v>2033.6072625128909</v>
      </c>
      <c r="O26" s="72">
        <v>172032.34462207032</v>
      </c>
      <c r="P26" s="72">
        <v>158587.85671171875</v>
      </c>
      <c r="Q26" s="72">
        <v>140699.99552929687</v>
      </c>
      <c r="R26" s="72">
        <v>114135.19035351562</v>
      </c>
      <c r="S26" s="72">
        <v>146562.4944</v>
      </c>
      <c r="T26" s="72">
        <v>140499.75517675781</v>
      </c>
      <c r="U26" s="72">
        <v>171588.9657779297</v>
      </c>
      <c r="V26" s="72">
        <v>204399.2621337891</v>
      </c>
      <c r="W26" s="72">
        <v>181500.71045976563</v>
      </c>
      <c r="X26" s="72">
        <v>205286.01982207032</v>
      </c>
      <c r="Y26" s="72">
        <v>194802.17762988282</v>
      </c>
      <c r="Z26" s="72">
        <v>203512.48989609376</v>
      </c>
    </row>
    <row r="27" spans="1:26">
      <c r="A27" s="49">
        <f t="shared" si="0"/>
        <v>19</v>
      </c>
      <c r="B27" s="45" t="s">
        <v>97</v>
      </c>
      <c r="D27" s="66">
        <v>2387</v>
      </c>
      <c r="E27" s="65">
        <f t="shared" si="1"/>
        <v>1557.2788</v>
      </c>
      <c r="F27" s="64">
        <f t="shared" si="2"/>
        <v>27</v>
      </c>
      <c r="G27" s="66">
        <f t="shared" si="3"/>
        <v>17.614799999999832</v>
      </c>
      <c r="H27" s="66">
        <v>2414</v>
      </c>
      <c r="I27" s="65">
        <f t="shared" si="5"/>
        <v>1574.8935999999999</v>
      </c>
      <c r="J27" s="65"/>
      <c r="K27" s="64" t="s">
        <v>91</v>
      </c>
      <c r="L27" s="64">
        <v>6953.25</v>
      </c>
      <c r="M27" s="64"/>
      <c r="N27" s="68">
        <f t="shared" si="4"/>
        <v>2414.1647220546874</v>
      </c>
      <c r="O27" s="72">
        <v>289134.49507031246</v>
      </c>
      <c r="P27" s="72">
        <v>279812.28015234368</v>
      </c>
      <c r="Q27" s="72">
        <v>378699.7505976563</v>
      </c>
      <c r="R27" s="72">
        <v>304683.17455468746</v>
      </c>
      <c r="S27" s="72">
        <v>292148.17289062496</v>
      </c>
      <c r="T27" s="72">
        <v>238519.80733984374</v>
      </c>
      <c r="U27" s="72">
        <v>75696.150632812496</v>
      </c>
      <c r="V27" s="72">
        <v>-41899.31525390625</v>
      </c>
      <c r="W27" s="72">
        <v>15046.46087109375</v>
      </c>
      <c r="X27" s="72">
        <v>112704.78868359374</v>
      </c>
      <c r="Y27" s="72">
        <v>182747.32514062501</v>
      </c>
      <c r="Z27" s="72">
        <v>286871.631375</v>
      </c>
    </row>
    <row r="28" spans="1:26">
      <c r="A28" s="49">
        <f t="shared" si="0"/>
        <v>20</v>
      </c>
      <c r="B28" s="45" t="s">
        <v>98</v>
      </c>
      <c r="D28" s="66">
        <v>0</v>
      </c>
      <c r="E28" s="65">
        <f t="shared" si="1"/>
        <v>0</v>
      </c>
      <c r="F28" s="64">
        <f t="shared" si="2"/>
        <v>6150</v>
      </c>
      <c r="G28" s="66">
        <f t="shared" si="3"/>
        <v>4012.2599999999998</v>
      </c>
      <c r="H28" s="66">
        <v>6150</v>
      </c>
      <c r="I28" s="65">
        <f t="shared" si="5"/>
        <v>4012.2599999999998</v>
      </c>
      <c r="J28" s="65"/>
      <c r="K28" s="64"/>
      <c r="L28" s="64"/>
      <c r="M28" s="64"/>
      <c r="N28" s="68">
        <f t="shared" si="4"/>
        <v>6149.58667851469</v>
      </c>
      <c r="O28" s="72">
        <v>531208.31864531245</v>
      </c>
      <c r="P28" s="72">
        <v>462019.25752500002</v>
      </c>
      <c r="Q28" s="72">
        <v>616168.98368437507</v>
      </c>
      <c r="R28" s="72">
        <v>382998.21712781809</v>
      </c>
      <c r="S28" s="72">
        <v>423588.2045100446</v>
      </c>
      <c r="T28" s="72">
        <v>336150.53335026506</v>
      </c>
      <c r="U28" s="72">
        <v>581956.15831874998</v>
      </c>
      <c r="V28" s="72">
        <v>498570.32330625004</v>
      </c>
      <c r="W28" s="72">
        <v>544322.50162499992</v>
      </c>
      <c r="X28" s="72">
        <v>589430.3052937499</v>
      </c>
      <c r="Y28" s="72">
        <v>623377.15584374988</v>
      </c>
      <c r="Z28" s="72">
        <v>559796.71928437497</v>
      </c>
    </row>
    <row r="29" spans="1:26">
      <c r="A29" s="49">
        <f t="shared" si="0"/>
        <v>21</v>
      </c>
      <c r="B29" s="45" t="s">
        <v>99</v>
      </c>
      <c r="D29" s="66">
        <v>118</v>
      </c>
      <c r="E29" s="65">
        <f t="shared" si="1"/>
        <v>76.983199999999997</v>
      </c>
      <c r="F29" s="64">
        <f t="shared" si="2"/>
        <v>-118</v>
      </c>
      <c r="G29" s="66">
        <f t="shared" si="3"/>
        <v>-76.983199999999997</v>
      </c>
      <c r="H29" s="66">
        <v>0</v>
      </c>
      <c r="I29" s="65">
        <f t="shared" si="5"/>
        <v>0</v>
      </c>
      <c r="J29" s="65"/>
      <c r="K29" s="64" t="s">
        <v>91</v>
      </c>
      <c r="L29" s="66">
        <v>4</v>
      </c>
      <c r="M29" s="73" t="s">
        <v>82</v>
      </c>
      <c r="N29" s="68">
        <f t="shared" si="4"/>
        <v>0</v>
      </c>
      <c r="O29" s="72"/>
      <c r="P29" s="72"/>
      <c r="Q29" s="72"/>
      <c r="R29" s="72"/>
      <c r="S29" s="72"/>
      <c r="T29" s="72"/>
      <c r="U29" s="72"/>
      <c r="V29" s="72"/>
      <c r="W29" s="72"/>
      <c r="X29" s="72">
        <f>H29*1000</f>
        <v>0</v>
      </c>
      <c r="Y29" s="72"/>
      <c r="Z29" s="72"/>
    </row>
    <row r="30" spans="1:26">
      <c r="A30" s="49">
        <f t="shared" si="0"/>
        <v>22</v>
      </c>
      <c r="B30" s="45" t="s">
        <v>100</v>
      </c>
      <c r="D30" s="66">
        <v>59</v>
      </c>
      <c r="E30" s="65">
        <f t="shared" si="1"/>
        <v>38.491599999999998</v>
      </c>
      <c r="F30" s="64">
        <f t="shared" si="2"/>
        <v>-59</v>
      </c>
      <c r="G30" s="66">
        <f t="shared" si="3"/>
        <v>-38.491599999999998</v>
      </c>
      <c r="H30" s="64">
        <v>0</v>
      </c>
      <c r="I30" s="65">
        <f t="shared" si="5"/>
        <v>0</v>
      </c>
      <c r="J30" s="65"/>
      <c r="K30" s="64"/>
      <c r="L30" s="64">
        <v>921</v>
      </c>
      <c r="M30" s="73" t="s">
        <v>101</v>
      </c>
      <c r="N30" s="68">
        <f t="shared" si="4"/>
        <v>0</v>
      </c>
      <c r="O30" s="72">
        <f t="shared" ref="O30:Z30" si="7">$H30/12</f>
        <v>0</v>
      </c>
      <c r="P30" s="72">
        <f t="shared" si="7"/>
        <v>0</v>
      </c>
      <c r="Q30" s="72">
        <f t="shared" si="7"/>
        <v>0</v>
      </c>
      <c r="R30" s="72">
        <f t="shared" si="7"/>
        <v>0</v>
      </c>
      <c r="S30" s="72">
        <f t="shared" si="7"/>
        <v>0</v>
      </c>
      <c r="T30" s="72">
        <f t="shared" si="7"/>
        <v>0</v>
      </c>
      <c r="U30" s="72">
        <f t="shared" si="7"/>
        <v>0</v>
      </c>
      <c r="V30" s="72">
        <f t="shared" si="7"/>
        <v>0</v>
      </c>
      <c r="W30" s="72">
        <f t="shared" si="7"/>
        <v>0</v>
      </c>
      <c r="X30" s="72">
        <f t="shared" si="7"/>
        <v>0</v>
      </c>
      <c r="Y30" s="72">
        <f t="shared" si="7"/>
        <v>0</v>
      </c>
      <c r="Z30" s="72">
        <f t="shared" si="7"/>
        <v>0</v>
      </c>
    </row>
    <row r="31" spans="1:26">
      <c r="A31" s="49">
        <f t="shared" si="0"/>
        <v>23</v>
      </c>
      <c r="B31" s="45" t="s">
        <v>102</v>
      </c>
      <c r="D31" s="66">
        <v>19070</v>
      </c>
      <c r="E31" s="65">
        <v>0</v>
      </c>
      <c r="F31" s="64">
        <f t="shared" si="2"/>
        <v>-19070</v>
      </c>
      <c r="G31" s="66">
        <f t="shared" si="3"/>
        <v>0</v>
      </c>
      <c r="H31" s="64">
        <v>0</v>
      </c>
      <c r="I31" s="65">
        <f t="shared" si="5"/>
        <v>0</v>
      </c>
      <c r="J31" s="65"/>
      <c r="K31" s="64"/>
      <c r="L31" s="64">
        <v>441.68747583767572</v>
      </c>
      <c r="M31" s="64"/>
      <c r="N31" s="68">
        <f t="shared" si="4"/>
        <v>0</v>
      </c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>
      <c r="A32" s="49">
        <f t="shared" si="0"/>
        <v>24</v>
      </c>
      <c r="B32" s="45" t="s">
        <v>103</v>
      </c>
      <c r="D32" s="66">
        <v>645</v>
      </c>
      <c r="E32" s="65">
        <f>+D32*$I$7</f>
        <v>420.798</v>
      </c>
      <c r="F32" s="64">
        <f t="shared" si="2"/>
        <v>-645</v>
      </c>
      <c r="G32" s="66">
        <f t="shared" si="3"/>
        <v>-420.798</v>
      </c>
      <c r="H32" s="64">
        <v>0</v>
      </c>
      <c r="I32" s="65">
        <f t="shared" si="5"/>
        <v>0</v>
      </c>
      <c r="J32" s="65"/>
      <c r="K32" s="64"/>
      <c r="L32" s="64"/>
      <c r="M32" s="64"/>
      <c r="N32" s="68">
        <f t="shared" si="4"/>
        <v>0</v>
      </c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>
      <c r="A33" s="49">
        <f t="shared" si="0"/>
        <v>25</v>
      </c>
      <c r="B33" s="75" t="s">
        <v>104</v>
      </c>
      <c r="C33" s="75"/>
      <c r="D33" s="76">
        <v>3633</v>
      </c>
      <c r="E33" s="65">
        <f>+D33*$I$7</f>
        <v>2370.1691999999998</v>
      </c>
      <c r="F33" s="77">
        <f t="shared" si="2"/>
        <v>-385</v>
      </c>
      <c r="G33" s="66">
        <f t="shared" si="3"/>
        <v>-251.17399999999998</v>
      </c>
      <c r="H33" s="78">
        <v>3248</v>
      </c>
      <c r="I33" s="65">
        <f t="shared" si="5"/>
        <v>2118.9951999999998</v>
      </c>
      <c r="J33" s="65"/>
      <c r="K33" s="66" t="s">
        <v>105</v>
      </c>
      <c r="L33" s="66">
        <v>0</v>
      </c>
      <c r="M33" s="64" t="s">
        <v>106</v>
      </c>
      <c r="N33" s="79">
        <f t="shared" si="4"/>
        <v>3248.1721484765626</v>
      </c>
      <c r="O33" s="80">
        <v>300220.37211914058</v>
      </c>
      <c r="P33" s="80">
        <v>193926.77211914063</v>
      </c>
      <c r="Q33" s="80">
        <v>332648.34788085939</v>
      </c>
      <c r="R33" s="80">
        <v>312933.42</v>
      </c>
      <c r="S33" s="80">
        <v>298259.00211914058</v>
      </c>
      <c r="T33" s="80">
        <v>331155.18</v>
      </c>
      <c r="U33" s="80">
        <v>262954.34211914061</v>
      </c>
      <c r="V33" s="80">
        <v>281783.49</v>
      </c>
      <c r="W33" s="80">
        <v>214864.92</v>
      </c>
      <c r="X33" s="80">
        <v>224380.73211914062</v>
      </c>
      <c r="Y33" s="80">
        <v>270795.59999999998</v>
      </c>
      <c r="Z33" s="80">
        <v>224249.97</v>
      </c>
    </row>
    <row r="34" spans="1:26">
      <c r="A34" s="49">
        <f t="shared" si="0"/>
        <v>26</v>
      </c>
      <c r="B34" s="45" t="s">
        <v>107</v>
      </c>
      <c r="D34" s="66">
        <f>SUM(D9:D33)</f>
        <v>209550</v>
      </c>
      <c r="E34" s="81">
        <f>SUM(E9:E33)</f>
        <v>124269.15199999999</v>
      </c>
      <c r="F34" s="64">
        <f t="shared" si="2"/>
        <v>-79221.47338903723</v>
      </c>
      <c r="G34" s="82">
        <f>SUM(G9:G33)</f>
        <v>-39242.821239007892</v>
      </c>
      <c r="H34" s="64">
        <f>SUM(H9:H33)</f>
        <v>130328.52661096277</v>
      </c>
      <c r="I34" s="82">
        <f>SUM(I9:I33)</f>
        <v>85026.330760992088</v>
      </c>
      <c r="J34" s="64"/>
      <c r="K34" s="64"/>
      <c r="L34" s="64">
        <v>0</v>
      </c>
      <c r="M34" s="64"/>
      <c r="N34" s="68">
        <f t="shared" si="4"/>
        <v>118733.42349849212</v>
      </c>
      <c r="O34" s="83">
        <f t="shared" ref="O34:Z34" si="8">SUM(O9:O33)</f>
        <v>14097373.722089216</v>
      </c>
      <c r="P34" s="83">
        <f t="shared" si="8"/>
        <v>12408429.808187954</v>
      </c>
      <c r="Q34" s="83">
        <f t="shared" si="8"/>
        <v>11802150.825777158</v>
      </c>
      <c r="R34" s="83">
        <f t="shared" si="8"/>
        <v>9407325.7549654879</v>
      </c>
      <c r="S34" s="83">
        <f t="shared" si="8"/>
        <v>7480882.2841949407</v>
      </c>
      <c r="T34" s="83">
        <f t="shared" si="8"/>
        <v>7275940.4106039936</v>
      </c>
      <c r="U34" s="83">
        <f t="shared" si="8"/>
        <v>7506322.8353385823</v>
      </c>
      <c r="V34" s="83">
        <f t="shared" si="8"/>
        <v>9512069.7326632068</v>
      </c>
      <c r="W34" s="83">
        <f t="shared" si="8"/>
        <v>7382032.4553752104</v>
      </c>
      <c r="X34" s="83">
        <f t="shared" si="8"/>
        <v>8091197.7187386444</v>
      </c>
      <c r="Y34" s="83">
        <f t="shared" si="8"/>
        <v>11554992.010509511</v>
      </c>
      <c r="Z34" s="83">
        <f t="shared" si="8"/>
        <v>12214705.940048218</v>
      </c>
    </row>
    <row r="35" spans="1:26">
      <c r="A35" s="49"/>
      <c r="F35" s="64"/>
      <c r="G35" s="64"/>
      <c r="H35" s="64"/>
      <c r="I35" s="64"/>
      <c r="J35" s="64"/>
      <c r="K35" s="64"/>
      <c r="L35" s="77">
        <v>3186</v>
      </c>
      <c r="M35" s="64"/>
      <c r="N35" s="68"/>
    </row>
    <row r="36" spans="1:26">
      <c r="A36" s="49"/>
      <c r="B36" s="61" t="s">
        <v>108</v>
      </c>
      <c r="D36" s="64"/>
      <c r="E36" s="64"/>
      <c r="F36" s="64"/>
      <c r="G36" s="64"/>
      <c r="H36" s="64"/>
      <c r="I36" s="64"/>
      <c r="J36" s="64"/>
      <c r="K36" s="64"/>
      <c r="L36" s="64">
        <v>0</v>
      </c>
      <c r="M36" s="64"/>
      <c r="N36" s="68"/>
    </row>
    <row r="37" spans="1:26">
      <c r="A37" s="49">
        <f>A34+1</f>
        <v>27</v>
      </c>
      <c r="B37" s="45" t="s">
        <v>109</v>
      </c>
      <c r="D37" s="66">
        <v>884</v>
      </c>
      <c r="E37" s="65">
        <f t="shared" ref="E37:E41" si="9">+D37*$I$7</f>
        <v>576.72159999999997</v>
      </c>
      <c r="F37" s="66">
        <f t="shared" ref="F37:F42" si="10">H37-D37</f>
        <v>0</v>
      </c>
      <c r="G37" s="66">
        <f t="shared" ref="G37:G41" si="11">+I37-E37</f>
        <v>0</v>
      </c>
      <c r="H37" s="70">
        <v>884</v>
      </c>
      <c r="I37" s="65">
        <f t="shared" ref="I37:I41" si="12">+H37*$I$7</f>
        <v>576.72159999999997</v>
      </c>
      <c r="J37" s="65"/>
      <c r="K37" s="73" t="s">
        <v>110</v>
      </c>
      <c r="L37" s="76">
        <v>150</v>
      </c>
      <c r="M37" s="73"/>
      <c r="N37" s="68">
        <f>SUM(O37:Z37)/1000</f>
        <v>883.71100000000001</v>
      </c>
      <c r="O37" s="72">
        <v>42656</v>
      </c>
      <c r="P37" s="72">
        <v>64015</v>
      </c>
      <c r="Q37" s="72">
        <v>129860</v>
      </c>
      <c r="R37" s="72">
        <v>97390</v>
      </c>
      <c r="S37" s="72">
        <v>52577</v>
      </c>
      <c r="T37" s="72">
        <v>70281</v>
      </c>
      <c r="U37" s="72">
        <v>65808</v>
      </c>
      <c r="V37" s="72">
        <v>76848</v>
      </c>
      <c r="W37" s="72">
        <v>86944</v>
      </c>
      <c r="X37" s="72">
        <v>43966</v>
      </c>
      <c r="Y37" s="72">
        <v>52696</v>
      </c>
      <c r="Z37" s="72">
        <v>100670</v>
      </c>
    </row>
    <row r="38" spans="1:26">
      <c r="A38" s="49">
        <f>A37+1</f>
        <v>28</v>
      </c>
      <c r="B38" s="45" t="s">
        <v>111</v>
      </c>
      <c r="D38" s="66">
        <v>374</v>
      </c>
      <c r="E38" s="65">
        <f t="shared" si="9"/>
        <v>243.99760000000001</v>
      </c>
      <c r="F38" s="66">
        <f t="shared" si="10"/>
        <v>-200</v>
      </c>
      <c r="G38" s="66">
        <f t="shared" si="11"/>
        <v>-130.48000000000002</v>
      </c>
      <c r="H38" s="66">
        <v>174</v>
      </c>
      <c r="I38" s="65">
        <f t="shared" si="12"/>
        <v>113.5176</v>
      </c>
      <c r="J38" s="65"/>
      <c r="K38" s="66"/>
      <c r="L38" s="66"/>
      <c r="M38" s="64"/>
      <c r="N38" s="68">
        <f>SUM(O38:Z38)/1000</f>
        <v>350.4</v>
      </c>
      <c r="O38" s="72">
        <f t="shared" ref="O38:Z38" si="13">40*O5</f>
        <v>29760</v>
      </c>
      <c r="P38" s="72">
        <f t="shared" si="13"/>
        <v>26880</v>
      </c>
      <c r="Q38" s="72">
        <f t="shared" si="13"/>
        <v>29760</v>
      </c>
      <c r="R38" s="72">
        <f t="shared" si="13"/>
        <v>28760</v>
      </c>
      <c r="S38" s="72">
        <f t="shared" si="13"/>
        <v>29760</v>
      </c>
      <c r="T38" s="72">
        <f t="shared" si="13"/>
        <v>28800</v>
      </c>
      <c r="U38" s="72">
        <f t="shared" si="13"/>
        <v>29760</v>
      </c>
      <c r="V38" s="72">
        <f t="shared" si="13"/>
        <v>29760</v>
      </c>
      <c r="W38" s="72">
        <f t="shared" si="13"/>
        <v>28800</v>
      </c>
      <c r="X38" s="72">
        <f t="shared" si="13"/>
        <v>29800</v>
      </c>
      <c r="Y38" s="72">
        <f t="shared" si="13"/>
        <v>28800</v>
      </c>
      <c r="Z38" s="72">
        <f t="shared" si="13"/>
        <v>29760</v>
      </c>
    </row>
    <row r="39" spans="1:26">
      <c r="A39" s="49">
        <f>A38+1</f>
        <v>29</v>
      </c>
      <c r="B39" s="45" t="s">
        <v>112</v>
      </c>
      <c r="D39" s="66">
        <v>0</v>
      </c>
      <c r="E39" s="65">
        <f t="shared" si="9"/>
        <v>0</v>
      </c>
      <c r="F39" s="66">
        <f t="shared" si="10"/>
        <v>769</v>
      </c>
      <c r="G39" s="66">
        <v>769</v>
      </c>
      <c r="H39" s="66">
        <v>769</v>
      </c>
      <c r="I39" s="65">
        <v>769</v>
      </c>
      <c r="J39" s="65"/>
      <c r="K39" s="66"/>
      <c r="L39" s="66"/>
      <c r="M39" s="64"/>
      <c r="N39" s="68">
        <f>SUM(O39:Z39)/1000</f>
        <v>724.99999999999989</v>
      </c>
      <c r="O39" s="72">
        <f t="shared" ref="O39:Z39" si="14">725000/12</f>
        <v>60416.666666666664</v>
      </c>
      <c r="P39" s="72">
        <f t="shared" si="14"/>
        <v>60416.666666666664</v>
      </c>
      <c r="Q39" s="72">
        <f t="shared" si="14"/>
        <v>60416.666666666664</v>
      </c>
      <c r="R39" s="72">
        <f t="shared" si="14"/>
        <v>60416.666666666664</v>
      </c>
      <c r="S39" s="72">
        <f t="shared" si="14"/>
        <v>60416.666666666664</v>
      </c>
      <c r="T39" s="72">
        <f t="shared" si="14"/>
        <v>60416.666666666664</v>
      </c>
      <c r="U39" s="72">
        <f t="shared" si="14"/>
        <v>60416.666666666664</v>
      </c>
      <c r="V39" s="72">
        <f t="shared" si="14"/>
        <v>60416.666666666664</v>
      </c>
      <c r="W39" s="72">
        <f t="shared" si="14"/>
        <v>60416.666666666664</v>
      </c>
      <c r="X39" s="72">
        <f t="shared" si="14"/>
        <v>60416.666666666664</v>
      </c>
      <c r="Y39" s="72">
        <f t="shared" si="14"/>
        <v>60416.666666666664</v>
      </c>
      <c r="Z39" s="72">
        <f t="shared" si="14"/>
        <v>60416.666666666664</v>
      </c>
    </row>
    <row r="40" spans="1:26">
      <c r="A40" s="49">
        <f>A39+1</f>
        <v>30</v>
      </c>
      <c r="B40" s="45" t="s">
        <v>113</v>
      </c>
      <c r="D40" s="66">
        <v>-151</v>
      </c>
      <c r="E40" s="65">
        <f t="shared" si="9"/>
        <v>-98.5124</v>
      </c>
      <c r="F40" s="66">
        <f t="shared" si="10"/>
        <v>151</v>
      </c>
      <c r="G40" s="66">
        <f t="shared" si="11"/>
        <v>98.5124</v>
      </c>
      <c r="H40" s="66">
        <v>0</v>
      </c>
      <c r="I40" s="65">
        <f t="shared" si="12"/>
        <v>0</v>
      </c>
      <c r="J40" s="65"/>
      <c r="K40" s="66"/>
      <c r="L40" s="66"/>
      <c r="M40" s="64"/>
      <c r="N40" s="68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>
      <c r="A41" s="49">
        <f>A40+1</f>
        <v>31</v>
      </c>
      <c r="B41" s="75" t="s">
        <v>114</v>
      </c>
      <c r="C41" s="75"/>
      <c r="D41" s="64">
        <v>190130</v>
      </c>
      <c r="E41" s="65">
        <f t="shared" si="9"/>
        <v>124040.81199999999</v>
      </c>
      <c r="F41" s="77">
        <f t="shared" si="10"/>
        <v>-190130</v>
      </c>
      <c r="G41" s="66">
        <f t="shared" si="11"/>
        <v>-124040.81199999999</v>
      </c>
      <c r="H41" s="64">
        <v>0</v>
      </c>
      <c r="I41" s="65">
        <f t="shared" si="12"/>
        <v>0</v>
      </c>
      <c r="J41" s="65"/>
      <c r="K41" s="64"/>
      <c r="L41" s="64">
        <v>152</v>
      </c>
      <c r="M41" s="73" t="s">
        <v>115</v>
      </c>
      <c r="N41" s="68">
        <f>SUM(O41:Z41)/1000</f>
        <v>0</v>
      </c>
    </row>
    <row r="42" spans="1:26">
      <c r="A42" s="49">
        <f>A41+1</f>
        <v>32</v>
      </c>
      <c r="B42" s="45" t="s">
        <v>116</v>
      </c>
      <c r="D42" s="81">
        <f>SUM(D37:D41)</f>
        <v>191237</v>
      </c>
      <c r="E42" s="81">
        <f>SUM(E37:E41)</f>
        <v>124763.01879999999</v>
      </c>
      <c r="F42" s="64">
        <f t="shared" si="10"/>
        <v>-189410</v>
      </c>
      <c r="G42" s="82">
        <f>SUM(G37:G41)</f>
        <v>-123303.77959999999</v>
      </c>
      <c r="H42" s="82">
        <f>SUM(H37:H41)</f>
        <v>1827</v>
      </c>
      <c r="I42" s="82">
        <f>SUM(I37:I41)</f>
        <v>1459.2392</v>
      </c>
      <c r="J42" s="64"/>
      <c r="K42" s="64"/>
      <c r="L42" s="64"/>
      <c r="M42" s="64"/>
      <c r="N42" s="68"/>
    </row>
    <row r="43" spans="1:26">
      <c r="A43" s="49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8"/>
    </row>
    <row r="44" spans="1:26">
      <c r="A44" s="49"/>
      <c r="B44" s="61" t="s">
        <v>117</v>
      </c>
      <c r="D44" s="64"/>
      <c r="E44" s="64"/>
      <c r="F44" s="64"/>
      <c r="G44" s="64"/>
      <c r="H44" s="64"/>
      <c r="I44" s="64"/>
      <c r="J44" s="64"/>
      <c r="K44" s="64"/>
      <c r="L44" s="64">
        <v>78</v>
      </c>
      <c r="M44" s="64"/>
      <c r="N44" s="68"/>
    </row>
    <row r="45" spans="1:26">
      <c r="A45" s="49">
        <f>A42+1</f>
        <v>33</v>
      </c>
      <c r="B45" s="45" t="s">
        <v>118</v>
      </c>
      <c r="C45" s="84"/>
      <c r="D45" s="64">
        <v>11448</v>
      </c>
      <c r="E45" s="65">
        <f t="shared" ref="E45:E48" si="15">+D45*$I$7</f>
        <v>7468.6751999999997</v>
      </c>
      <c r="F45" s="64">
        <f>H45-D45</f>
        <v>-1371.7272430556113</v>
      </c>
      <c r="G45" s="66">
        <f t="shared" ref="G45:G48" si="16">+I45-E45</f>
        <v>-894.91485336948062</v>
      </c>
      <c r="H45" s="66">
        <v>10076.272756944389</v>
      </c>
      <c r="I45" s="65">
        <f t="shared" ref="I45:I48" si="17">+H45*$I$7</f>
        <v>6573.7603466305191</v>
      </c>
      <c r="J45" s="65"/>
      <c r="K45" s="66"/>
      <c r="L45" s="76">
        <v>0</v>
      </c>
      <c r="M45" s="73" t="s">
        <v>74</v>
      </c>
      <c r="N45" s="68">
        <f>SUM(O45:Z45)/1000</f>
        <v>10076.272756944389</v>
      </c>
      <c r="O45" s="83">
        <v>952956.06079101597</v>
      </c>
      <c r="P45" s="83">
        <v>886942.44602748298</v>
      </c>
      <c r="Q45" s="83">
        <v>940218.91326904297</v>
      </c>
      <c r="R45" s="83">
        <v>636096.076590674</v>
      </c>
      <c r="S45" s="83">
        <v>495829.94632720895</v>
      </c>
      <c r="T45" s="83">
        <v>334231.64286613499</v>
      </c>
      <c r="U45" s="83">
        <v>861984.44998604897</v>
      </c>
      <c r="V45" s="83">
        <v>996746.14083426294</v>
      </c>
      <c r="W45" s="83">
        <v>976324.58932059107</v>
      </c>
      <c r="X45" s="83">
        <v>1010297.59695871</v>
      </c>
      <c r="Y45" s="83">
        <v>978014.82892717607</v>
      </c>
      <c r="Z45" s="83">
        <v>1006630.06504604</v>
      </c>
    </row>
    <row r="46" spans="1:26">
      <c r="A46" s="49">
        <f>A45+1</f>
        <v>34</v>
      </c>
      <c r="B46" s="45" t="s">
        <v>119</v>
      </c>
      <c r="C46" s="84"/>
      <c r="D46" s="71">
        <v>20</v>
      </c>
      <c r="E46" s="65">
        <f t="shared" si="15"/>
        <v>13.048</v>
      </c>
      <c r="F46" s="64">
        <f>H46-D46</f>
        <v>0</v>
      </c>
      <c r="G46" s="66">
        <f t="shared" si="16"/>
        <v>0</v>
      </c>
      <c r="H46" s="64">
        <v>20</v>
      </c>
      <c r="I46" s="65">
        <f t="shared" si="17"/>
        <v>13.048</v>
      </c>
      <c r="J46" s="65"/>
      <c r="K46" s="64"/>
      <c r="L46" s="64">
        <v>78</v>
      </c>
      <c r="M46" s="64"/>
      <c r="N46" s="68">
        <f>SUM(O46:Z46)/1000</f>
        <v>19.852</v>
      </c>
      <c r="O46" s="45">
        <v>-696</v>
      </c>
      <c r="P46" s="45">
        <v>1293</v>
      </c>
      <c r="Q46" s="45">
        <v>6213</v>
      </c>
      <c r="R46" s="45">
        <v>1903</v>
      </c>
      <c r="S46" s="45">
        <v>326</v>
      </c>
      <c r="T46" s="45">
        <v>9418</v>
      </c>
      <c r="U46" s="45">
        <v>6488</v>
      </c>
      <c r="V46" s="45">
        <v>169</v>
      </c>
      <c r="W46" s="45">
        <v>-6707</v>
      </c>
      <c r="X46" s="45">
        <v>395</v>
      </c>
      <c r="Y46" s="45">
        <v>1406</v>
      </c>
      <c r="Z46" s="45">
        <v>-356</v>
      </c>
    </row>
    <row r="47" spans="1:26">
      <c r="A47" s="49">
        <f>A46+1</f>
        <v>35</v>
      </c>
      <c r="B47" s="63" t="s">
        <v>120</v>
      </c>
      <c r="C47" s="50"/>
      <c r="D47" s="64">
        <v>17623</v>
      </c>
      <c r="E47" s="65">
        <f t="shared" si="15"/>
        <v>11497.245199999999</v>
      </c>
      <c r="F47" s="64">
        <f>H47-D47</f>
        <v>3012.1742213657963</v>
      </c>
      <c r="G47" s="66">
        <f t="shared" si="16"/>
        <v>1965.1424620190464</v>
      </c>
      <c r="H47" s="66">
        <v>20635.174221365796</v>
      </c>
      <c r="I47" s="65">
        <f t="shared" si="17"/>
        <v>13462.387662019046</v>
      </c>
      <c r="J47" s="65"/>
      <c r="K47" s="66"/>
      <c r="L47" s="66"/>
      <c r="M47" s="73" t="s">
        <v>74</v>
      </c>
      <c r="N47" s="68">
        <f>SUM(O47:Z47)/1000</f>
        <v>20635.174221365796</v>
      </c>
      <c r="O47" s="85">
        <v>1803842.8349086221</v>
      </c>
      <c r="P47" s="85">
        <v>1752755.218941825</v>
      </c>
      <c r="Q47" s="85">
        <v>1815725.489589147</v>
      </c>
      <c r="R47" s="85">
        <v>1381958.9342389791</v>
      </c>
      <c r="S47" s="85">
        <v>1206329.5506068638</v>
      </c>
      <c r="T47" s="85">
        <v>1128291.40625</v>
      </c>
      <c r="U47" s="85">
        <v>1806195.104108538</v>
      </c>
      <c r="V47" s="85">
        <v>1929827.3489815851</v>
      </c>
      <c r="W47" s="85">
        <v>1915166.1943708151</v>
      </c>
      <c r="X47" s="85">
        <v>1993566.941615514</v>
      </c>
      <c r="Y47" s="85">
        <v>1933462.083217076</v>
      </c>
      <c r="Z47" s="85">
        <v>1968053.11453683</v>
      </c>
    </row>
    <row r="48" spans="1:26">
      <c r="A48" s="49">
        <f>A47+1</f>
        <v>36</v>
      </c>
      <c r="B48" s="75" t="s">
        <v>121</v>
      </c>
      <c r="C48" s="86"/>
      <c r="D48" s="87">
        <v>294</v>
      </c>
      <c r="E48" s="65">
        <f t="shared" si="15"/>
        <v>191.8056</v>
      </c>
      <c r="F48" s="77">
        <f>H48-D48</f>
        <v>0</v>
      </c>
      <c r="G48" s="66">
        <f t="shared" si="16"/>
        <v>0</v>
      </c>
      <c r="H48" s="76">
        <v>294</v>
      </c>
      <c r="I48" s="65">
        <f t="shared" si="17"/>
        <v>191.8056</v>
      </c>
      <c r="J48" s="65"/>
      <c r="K48" s="64" t="s">
        <v>122</v>
      </c>
      <c r="L48" s="64"/>
      <c r="M48" s="64"/>
      <c r="N48" s="68">
        <f>SUM(O48:Z48)/1000</f>
        <v>294.09699999999998</v>
      </c>
      <c r="O48" s="88">
        <v>22948</v>
      </c>
      <c r="P48" s="88">
        <v>26753</v>
      </c>
      <c r="Q48" s="88">
        <v>13344</v>
      </c>
      <c r="R48" s="88">
        <v>599</v>
      </c>
      <c r="S48" s="88">
        <v>1941</v>
      </c>
      <c r="T48" s="88">
        <v>3354</v>
      </c>
      <c r="U48" s="88">
        <v>64364</v>
      </c>
      <c r="V48" s="88">
        <v>40590</v>
      </c>
      <c r="W48" s="88">
        <v>35155</v>
      </c>
      <c r="X48" s="88">
        <v>48328</v>
      </c>
      <c r="Y48" s="88">
        <v>940</v>
      </c>
      <c r="Z48" s="88">
        <v>35781</v>
      </c>
    </row>
    <row r="49" spans="1:26">
      <c r="A49" s="50">
        <f>A48+1</f>
        <v>37</v>
      </c>
      <c r="B49" s="45" t="s">
        <v>123</v>
      </c>
      <c r="D49" s="66">
        <f>SUM(D45:D48)</f>
        <v>29385</v>
      </c>
      <c r="E49" s="81">
        <f>SUM(E45:E48)</f>
        <v>19170.773999999998</v>
      </c>
      <c r="F49" s="64">
        <f>H49-D49</f>
        <v>1640.4469783101849</v>
      </c>
      <c r="G49" s="82">
        <f>SUM(G45:G48)</f>
        <v>1070.2276086495658</v>
      </c>
      <c r="H49" s="64">
        <f>SUM(H45:H48)</f>
        <v>31025.446978310185</v>
      </c>
      <c r="I49" s="82">
        <f>SUM(I45:I48)</f>
        <v>20241.001608649563</v>
      </c>
      <c r="J49" s="64"/>
      <c r="K49" s="64"/>
      <c r="L49" s="64">
        <v>8095.4688974966612</v>
      </c>
      <c r="M49" s="64"/>
      <c r="N49" s="68">
        <f>SUM(O49:Z49)/1000</f>
        <v>31025.395978310182</v>
      </c>
      <c r="O49" s="83">
        <f t="shared" ref="O49:Z49" si="18">SUM(O45:O48)</f>
        <v>2779050.8956996379</v>
      </c>
      <c r="P49" s="83">
        <f t="shared" si="18"/>
        <v>2667743.6649693078</v>
      </c>
      <c r="Q49" s="83">
        <f t="shared" si="18"/>
        <v>2775501.4028581902</v>
      </c>
      <c r="R49" s="83">
        <f t="shared" si="18"/>
        <v>2020557.0108296531</v>
      </c>
      <c r="S49" s="83">
        <f t="shared" si="18"/>
        <v>1704426.4969340728</v>
      </c>
      <c r="T49" s="83">
        <f t="shared" si="18"/>
        <v>1475295.0491161351</v>
      </c>
      <c r="U49" s="83">
        <f t="shared" si="18"/>
        <v>2739031.554094587</v>
      </c>
      <c r="V49" s="83">
        <f t="shared" si="18"/>
        <v>2967332.4898158479</v>
      </c>
      <c r="W49" s="83">
        <f t="shared" si="18"/>
        <v>2919938.7836914063</v>
      </c>
      <c r="X49" s="83">
        <f t="shared" si="18"/>
        <v>3052587.5385742239</v>
      </c>
      <c r="Y49" s="83">
        <f t="shared" si="18"/>
        <v>2913822.9121442521</v>
      </c>
      <c r="Z49" s="83">
        <f t="shared" si="18"/>
        <v>3010108.1795828701</v>
      </c>
    </row>
    <row r="50" spans="1:26">
      <c r="A50" s="49"/>
      <c r="D50" s="64"/>
      <c r="E50" s="64"/>
      <c r="F50" s="64"/>
      <c r="G50" s="64"/>
      <c r="H50" s="64"/>
      <c r="I50" s="64"/>
      <c r="J50" s="64"/>
      <c r="K50" s="64"/>
      <c r="L50" s="64">
        <v>0</v>
      </c>
      <c r="M50" s="64"/>
      <c r="N50" s="68"/>
    </row>
    <row r="51" spans="1:26">
      <c r="A51" s="49"/>
      <c r="B51" s="61" t="s">
        <v>124</v>
      </c>
      <c r="D51" s="64"/>
      <c r="E51" s="64"/>
      <c r="F51" s="64"/>
      <c r="G51" s="64"/>
      <c r="H51" s="64"/>
      <c r="I51" s="64"/>
      <c r="J51" s="64"/>
      <c r="K51" s="64"/>
      <c r="L51" s="64">
        <v>10682.990036010742</v>
      </c>
      <c r="M51" s="64"/>
      <c r="N51" s="68"/>
    </row>
    <row r="52" spans="1:26">
      <c r="A52" s="49">
        <f>A49+1</f>
        <v>38</v>
      </c>
      <c r="B52" s="89" t="s">
        <v>125</v>
      </c>
      <c r="D52" s="66">
        <v>18449</v>
      </c>
      <c r="E52" s="65">
        <f t="shared" ref="E52:E63" si="19">+D52*$I$7</f>
        <v>12036.1276</v>
      </c>
      <c r="F52" s="64">
        <f t="shared" ref="F52:F64" si="20">H52-D52</f>
        <v>18654.876185232635</v>
      </c>
      <c r="G52" s="66">
        <f t="shared" ref="G52:G63" si="21">+I52-E52</f>
        <v>12170.441223245769</v>
      </c>
      <c r="H52" s="66">
        <v>37103.876185232635</v>
      </c>
      <c r="I52" s="65">
        <f t="shared" ref="I52:I63" si="22">+H52*$I$7</f>
        <v>24206.568823245769</v>
      </c>
      <c r="J52" s="65"/>
      <c r="K52" s="66"/>
      <c r="L52" s="76">
        <v>188</v>
      </c>
      <c r="M52" s="73" t="s">
        <v>74</v>
      </c>
      <c r="N52" s="68">
        <f t="shared" ref="N52:N63" si="23">SUM(O52:Z52)/1000</f>
        <v>37103.876185232635</v>
      </c>
      <c r="O52" s="83">
        <v>3358634.4982150365</v>
      </c>
      <c r="P52" s="83">
        <v>3199304.6113053015</v>
      </c>
      <c r="Q52" s="83">
        <v>2985480.8127356251</v>
      </c>
      <c r="R52" s="83">
        <v>1705016.3924282419</v>
      </c>
      <c r="S52" s="83">
        <v>1152003.3547065915</v>
      </c>
      <c r="T52" s="83">
        <v>939253.8627014528</v>
      </c>
      <c r="U52" s="83">
        <v>3011661.8183975155</v>
      </c>
      <c r="V52" s="83">
        <v>3711219.3119019559</v>
      </c>
      <c r="W52" s="83">
        <v>3861065.7389011565</v>
      </c>
      <c r="X52" s="83">
        <v>4098390.0685759108</v>
      </c>
      <c r="Y52" s="83">
        <v>4302007.4782282514</v>
      </c>
      <c r="Z52" s="83">
        <v>4779838.2371355891</v>
      </c>
    </row>
    <row r="53" spans="1:26">
      <c r="A53" s="49">
        <f t="shared" ref="A53:A64" si="24">A52+1</f>
        <v>39</v>
      </c>
      <c r="B53" s="89" t="s">
        <v>126</v>
      </c>
      <c r="D53" s="66">
        <v>7228</v>
      </c>
      <c r="E53" s="65">
        <f t="shared" si="19"/>
        <v>4715.5472</v>
      </c>
      <c r="F53" s="64">
        <f t="shared" si="20"/>
        <v>-14</v>
      </c>
      <c r="G53" s="66">
        <f t="shared" si="21"/>
        <v>-9.133600000000115</v>
      </c>
      <c r="H53" s="66">
        <v>7214</v>
      </c>
      <c r="I53" s="65">
        <f t="shared" si="22"/>
        <v>4706.4135999999999</v>
      </c>
      <c r="J53" s="65"/>
      <c r="K53" s="64"/>
      <c r="L53" s="64">
        <v>18966.458933507405</v>
      </c>
      <c r="M53" s="64"/>
      <c r="N53" s="68">
        <f t="shared" si="23"/>
        <v>7214.4480000000003</v>
      </c>
      <c r="O53" s="90">
        <v>601204</v>
      </c>
      <c r="P53" s="90">
        <v>601204</v>
      </c>
      <c r="Q53" s="90">
        <v>601204</v>
      </c>
      <c r="R53" s="90">
        <v>601204</v>
      </c>
      <c r="S53" s="90">
        <v>601204</v>
      </c>
      <c r="T53" s="90">
        <v>601204</v>
      </c>
      <c r="U53" s="90">
        <v>601204</v>
      </c>
      <c r="V53" s="90">
        <v>601204</v>
      </c>
      <c r="W53" s="90">
        <v>601204</v>
      </c>
      <c r="X53" s="90">
        <v>601204</v>
      </c>
      <c r="Y53" s="90">
        <v>601204</v>
      </c>
      <c r="Z53" s="90">
        <v>601204</v>
      </c>
    </row>
    <row r="54" spans="1:26">
      <c r="A54" s="49">
        <f t="shared" si="24"/>
        <v>40</v>
      </c>
      <c r="B54" s="89" t="s">
        <v>127</v>
      </c>
      <c r="D54" s="66">
        <v>22845</v>
      </c>
      <c r="E54" s="65">
        <f t="shared" si="19"/>
        <v>14904.078</v>
      </c>
      <c r="F54" s="64">
        <f t="shared" si="20"/>
        <v>11645.644079829508</v>
      </c>
      <c r="G54" s="66">
        <f t="shared" si="21"/>
        <v>7597.6181976807693</v>
      </c>
      <c r="H54" s="66">
        <v>34490.644079829508</v>
      </c>
      <c r="I54" s="65">
        <f t="shared" si="22"/>
        <v>22501.696197680769</v>
      </c>
      <c r="J54" s="65"/>
      <c r="K54" s="64"/>
      <c r="L54" s="64"/>
      <c r="M54" s="64"/>
      <c r="N54" s="68">
        <f t="shared" si="23"/>
        <v>34490.644079829508</v>
      </c>
      <c r="O54" s="90">
        <v>3273555.4761399883</v>
      </c>
      <c r="P54" s="90">
        <v>3036879.7666736585</v>
      </c>
      <c r="Q54" s="90">
        <v>3068518.1498155873</v>
      </c>
      <c r="R54" s="90">
        <v>1881336.0962201562</v>
      </c>
      <c r="S54" s="90">
        <v>687149.91575023066</v>
      </c>
      <c r="T54" s="90">
        <v>613987.43248063419</v>
      </c>
      <c r="U54" s="90">
        <v>2641521.4455449823</v>
      </c>
      <c r="V54" s="90">
        <v>3168447.4907211028</v>
      </c>
      <c r="W54" s="90">
        <v>3522881.6782498984</v>
      </c>
      <c r="X54" s="90">
        <v>3964736.5266751139</v>
      </c>
      <c r="Y54" s="90">
        <v>4149769.6472757496</v>
      </c>
      <c r="Z54" s="90">
        <v>4481860.4542824039</v>
      </c>
    </row>
    <row r="55" spans="1:26">
      <c r="A55" s="49">
        <f t="shared" si="24"/>
        <v>41</v>
      </c>
      <c r="B55" s="89" t="s">
        <v>128</v>
      </c>
      <c r="D55" s="66">
        <v>5537</v>
      </c>
      <c r="E55" s="65">
        <f t="shared" si="19"/>
        <v>3612.3388</v>
      </c>
      <c r="F55" s="64">
        <f t="shared" si="20"/>
        <v>614</v>
      </c>
      <c r="G55" s="66">
        <f t="shared" si="21"/>
        <v>400.57359999999971</v>
      </c>
      <c r="H55" s="66">
        <v>6151</v>
      </c>
      <c r="I55" s="65">
        <f t="shared" si="22"/>
        <v>4012.9123999999997</v>
      </c>
      <c r="J55" s="65"/>
      <c r="K55" s="64"/>
      <c r="L55" s="64"/>
      <c r="M55" s="64"/>
      <c r="N55" s="68">
        <f t="shared" si="23"/>
        <v>6150.732</v>
      </c>
      <c r="O55" s="90">
        <v>512561</v>
      </c>
      <c r="P55" s="90">
        <v>512561</v>
      </c>
      <c r="Q55" s="90">
        <v>512561</v>
      </c>
      <c r="R55" s="90">
        <v>512561</v>
      </c>
      <c r="S55" s="90">
        <v>512561</v>
      </c>
      <c r="T55" s="90">
        <v>512561</v>
      </c>
      <c r="U55" s="90">
        <v>512561</v>
      </c>
      <c r="V55" s="90">
        <v>512561</v>
      </c>
      <c r="W55" s="90">
        <v>512561</v>
      </c>
      <c r="X55" s="90">
        <v>512561</v>
      </c>
      <c r="Y55" s="90">
        <v>512561</v>
      </c>
      <c r="Z55" s="90">
        <v>512561</v>
      </c>
    </row>
    <row r="56" spans="1:26">
      <c r="A56" s="49">
        <f t="shared" si="24"/>
        <v>42</v>
      </c>
      <c r="B56" s="45" t="s">
        <v>129</v>
      </c>
      <c r="D56" s="66">
        <v>0</v>
      </c>
      <c r="E56" s="65">
        <f t="shared" si="19"/>
        <v>0</v>
      </c>
      <c r="F56" s="64">
        <f t="shared" si="20"/>
        <v>-3457</v>
      </c>
      <c r="G56" s="66">
        <f t="shared" si="21"/>
        <v>-2255.3467999999998</v>
      </c>
      <c r="H56" s="70">
        <v>-3457</v>
      </c>
      <c r="I56" s="65">
        <f t="shared" si="22"/>
        <v>-2255.3467999999998</v>
      </c>
      <c r="J56" s="65"/>
      <c r="K56" s="64"/>
      <c r="L56" s="64"/>
      <c r="M56" s="64"/>
      <c r="N56" s="68">
        <f t="shared" si="23"/>
        <v>-3174.3856147423526</v>
      </c>
      <c r="O56" s="90">
        <v>-355452.72537185671</v>
      </c>
      <c r="P56" s="90">
        <v>-274724.8716769407</v>
      </c>
      <c r="Q56" s="90">
        <v>-307377.33500198345</v>
      </c>
      <c r="R56" s="90">
        <v>-203728.28704376199</v>
      </c>
      <c r="S56" s="90">
        <v>-238066.87143424965</v>
      </c>
      <c r="T56" s="90">
        <v>-283362.1783401487</v>
      </c>
      <c r="U56" s="90">
        <v>-300933.83232215862</v>
      </c>
      <c r="V56" s="90">
        <v>-363085.02183059673</v>
      </c>
      <c r="W56" s="90">
        <v>-259422.56063003518</v>
      </c>
      <c r="X56" s="90">
        <v>-211416.77214912392</v>
      </c>
      <c r="Y56" s="90">
        <v>-143324.15347595193</v>
      </c>
      <c r="Z56" s="90">
        <v>-233491.00546554543</v>
      </c>
    </row>
    <row r="57" spans="1:26">
      <c r="A57" s="49">
        <f t="shared" si="24"/>
        <v>43</v>
      </c>
      <c r="B57" s="45" t="s">
        <v>130</v>
      </c>
      <c r="D57" s="66">
        <v>0</v>
      </c>
      <c r="E57" s="65">
        <f t="shared" si="19"/>
        <v>0</v>
      </c>
      <c r="F57" s="64">
        <f t="shared" si="20"/>
        <v>5830</v>
      </c>
      <c r="G57" s="66">
        <f t="shared" si="21"/>
        <v>3803.4919999999997</v>
      </c>
      <c r="H57" s="70">
        <v>5830</v>
      </c>
      <c r="I57" s="65">
        <f t="shared" si="22"/>
        <v>3803.4919999999997</v>
      </c>
      <c r="J57" s="65"/>
      <c r="K57" s="64"/>
      <c r="L57" s="64"/>
      <c r="M57" s="64"/>
      <c r="N57" s="68">
        <f t="shared" si="23"/>
        <v>354.90567603111117</v>
      </c>
      <c r="O57" s="90">
        <v>406330.86314024247</v>
      </c>
      <c r="P57" s="90">
        <v>367008.52154602541</v>
      </c>
      <c r="Q57" s="90">
        <v>406330.86314024247</v>
      </c>
      <c r="R57" s="90">
        <v>-116965.88739238385</v>
      </c>
      <c r="S57" s="90">
        <v>-120864.75030546331</v>
      </c>
      <c r="T57" s="90">
        <v>-116965.88739238385</v>
      </c>
      <c r="U57" s="90">
        <v>-70320.104880952174</v>
      </c>
      <c r="V57" s="90">
        <v>-70320.104880952174</v>
      </c>
      <c r="W57" s="90">
        <v>-68051.714400921453</v>
      </c>
      <c r="X57" s="90">
        <v>-88038.693465354518</v>
      </c>
      <c r="Y57" s="90">
        <v>-85198.735611633412</v>
      </c>
      <c r="Z57" s="90">
        <v>-88038.693465354518</v>
      </c>
    </row>
    <row r="58" spans="1:26">
      <c r="A58" s="49">
        <f t="shared" si="24"/>
        <v>44</v>
      </c>
      <c r="B58" s="45" t="s">
        <v>131</v>
      </c>
      <c r="D58" s="66">
        <v>0</v>
      </c>
      <c r="E58" s="65">
        <f t="shared" si="19"/>
        <v>0</v>
      </c>
      <c r="F58" s="64">
        <f t="shared" si="20"/>
        <v>2140</v>
      </c>
      <c r="G58" s="66">
        <f t="shared" si="21"/>
        <v>1396.136</v>
      </c>
      <c r="H58" s="70">
        <v>2140</v>
      </c>
      <c r="I58" s="65">
        <f t="shared" si="22"/>
        <v>1396.136</v>
      </c>
      <c r="J58" s="65"/>
      <c r="K58" s="64"/>
      <c r="L58" s="64"/>
      <c r="M58" s="64"/>
      <c r="N58" s="68">
        <f t="shared" si="23"/>
        <v>-1006.5832191944135</v>
      </c>
      <c r="O58" s="90">
        <v>-32747.250305463407</v>
      </c>
      <c r="P58" s="90">
        <v>-29578.161566225033</v>
      </c>
      <c r="Q58" s="90">
        <v>-32747.250305463407</v>
      </c>
      <c r="R58" s="90">
        <v>-129091.73669281026</v>
      </c>
      <c r="S58" s="90">
        <v>-133394.79458257061</v>
      </c>
      <c r="T58" s="90">
        <v>-129091.73669281026</v>
      </c>
      <c r="U58" s="90">
        <v>-5670.4594564409781</v>
      </c>
      <c r="V58" s="90">
        <v>-5670.4594564409781</v>
      </c>
      <c r="W58" s="90">
        <v>-5487.5414094589796</v>
      </c>
      <c r="X58" s="90">
        <v>-169524.11620139799</v>
      </c>
      <c r="Y58" s="90">
        <v>-164055.5963239336</v>
      </c>
      <c r="Z58" s="90">
        <v>-169524.11620139799</v>
      </c>
    </row>
    <row r="59" spans="1:26">
      <c r="A59" s="49">
        <f t="shared" si="24"/>
        <v>45</v>
      </c>
      <c r="B59" s="45" t="s">
        <v>132</v>
      </c>
      <c r="D59" s="66">
        <v>24</v>
      </c>
      <c r="E59" s="65">
        <f t="shared" si="19"/>
        <v>15.657599999999999</v>
      </c>
      <c r="F59" s="64">
        <f t="shared" si="20"/>
        <v>0</v>
      </c>
      <c r="G59" s="66">
        <f t="shared" si="21"/>
        <v>0</v>
      </c>
      <c r="H59" s="70">
        <v>24</v>
      </c>
      <c r="I59" s="65">
        <f t="shared" si="22"/>
        <v>15.657599999999999</v>
      </c>
      <c r="J59" s="65"/>
      <c r="K59" s="64"/>
      <c r="L59" s="64"/>
      <c r="M59" s="64"/>
      <c r="N59" s="68">
        <f t="shared" si="23"/>
        <v>23.888000000000002</v>
      </c>
      <c r="O59" s="91">
        <v>216</v>
      </c>
      <c r="P59" s="91">
        <v>736</v>
      </c>
      <c r="Q59" s="91">
        <v>2601</v>
      </c>
      <c r="R59" s="91">
        <v>1560</v>
      </c>
      <c r="S59" s="91">
        <v>2949</v>
      </c>
      <c r="T59" s="91">
        <v>3396</v>
      </c>
      <c r="U59" s="91">
        <v>2919</v>
      </c>
      <c r="V59" s="91">
        <v>4479</v>
      </c>
      <c r="W59" s="91">
        <v>76</v>
      </c>
      <c r="X59" s="91">
        <v>51</v>
      </c>
      <c r="Y59" s="91">
        <v>1626</v>
      </c>
      <c r="Z59" s="91">
        <v>3279</v>
      </c>
    </row>
    <row r="60" spans="1:26">
      <c r="A60" s="49">
        <f t="shared" si="24"/>
        <v>46</v>
      </c>
      <c r="B60" s="63" t="s">
        <v>133</v>
      </c>
      <c r="C60" s="63"/>
      <c r="D60" s="64">
        <v>424</v>
      </c>
      <c r="E60" s="65">
        <f t="shared" si="19"/>
        <v>276.61759999999998</v>
      </c>
      <c r="F60" s="64">
        <f t="shared" si="20"/>
        <v>1465.5891224245822</v>
      </c>
      <c r="G60" s="66">
        <f t="shared" si="21"/>
        <v>956.15034346979746</v>
      </c>
      <c r="H60" s="66">
        <v>1889.5891224245822</v>
      </c>
      <c r="I60" s="65">
        <f t="shared" si="22"/>
        <v>1232.7679434697975</v>
      </c>
      <c r="J60" s="65"/>
      <c r="K60" s="66"/>
      <c r="L60" s="66"/>
      <c r="M60" s="73" t="s">
        <v>74</v>
      </c>
      <c r="N60" s="68">
        <f t="shared" si="23"/>
        <v>1889.5891224245822</v>
      </c>
      <c r="O60" s="83">
        <v>426938.09485484543</v>
      </c>
      <c r="P60" s="83">
        <v>251992.29553311894</v>
      </c>
      <c r="Q60" s="83">
        <v>113354.90137646193</v>
      </c>
      <c r="R60" s="83">
        <v>180574.3567149571</v>
      </c>
      <c r="S60" s="83">
        <v>38586.482275772141</v>
      </c>
      <c r="T60" s="83">
        <v>1709.3789663178582</v>
      </c>
      <c r="U60" s="83">
        <v>185984.51240490505</v>
      </c>
      <c r="V60" s="83">
        <v>278249.95943553111</v>
      </c>
      <c r="W60" s="83">
        <v>125636.17384068632</v>
      </c>
      <c r="X60" s="83">
        <v>3291.8262362888909</v>
      </c>
      <c r="Y60" s="83">
        <v>130577.95497251238</v>
      </c>
      <c r="Z60" s="83">
        <v>152693.18581318506</v>
      </c>
    </row>
    <row r="61" spans="1:26">
      <c r="A61" s="49">
        <f t="shared" si="24"/>
        <v>47</v>
      </c>
      <c r="B61" s="45" t="s">
        <v>134</v>
      </c>
      <c r="D61" s="64">
        <v>26</v>
      </c>
      <c r="E61" s="65">
        <f t="shared" si="19"/>
        <v>16.962399999999999</v>
      </c>
      <c r="F61" s="64">
        <f t="shared" si="20"/>
        <v>33.09593906606149</v>
      </c>
      <c r="G61" s="66">
        <f t="shared" si="21"/>
        <v>21.591790646698517</v>
      </c>
      <c r="H61" s="66">
        <v>59.09593906606149</v>
      </c>
      <c r="I61" s="65">
        <f t="shared" si="22"/>
        <v>38.554190646698515</v>
      </c>
      <c r="J61" s="65"/>
      <c r="K61" s="66" t="s">
        <v>135</v>
      </c>
      <c r="L61" s="66"/>
      <c r="M61" s="73" t="s">
        <v>74</v>
      </c>
      <c r="N61" s="68">
        <f t="shared" si="23"/>
        <v>59.09593906606149</v>
      </c>
      <c r="O61" s="83">
        <v>11677.886441363289</v>
      </c>
      <c r="P61" s="83">
        <v>6814.2402999103097</v>
      </c>
      <c r="Q61" s="83">
        <v>7369.6029927049303</v>
      </c>
      <c r="R61" s="83">
        <v>17550.765072873659</v>
      </c>
      <c r="S61" s="83">
        <v>2982.3559582233502</v>
      </c>
      <c r="T61" s="83">
        <v>0</v>
      </c>
      <c r="U61" s="83">
        <v>1629.0499379592279</v>
      </c>
      <c r="V61" s="83">
        <v>4283.1506291670503</v>
      </c>
      <c r="W61" s="83">
        <v>2362.2218817472399</v>
      </c>
      <c r="X61" s="83">
        <v>39.579156466892798</v>
      </c>
      <c r="Y61" s="83">
        <v>979.21523600816795</v>
      </c>
      <c r="Z61" s="83">
        <v>3407.8714596373702</v>
      </c>
    </row>
    <row r="62" spans="1:26">
      <c r="A62" s="49">
        <f t="shared" si="24"/>
        <v>48</v>
      </c>
      <c r="B62" s="45" t="s">
        <v>136</v>
      </c>
      <c r="D62" s="64">
        <v>376</v>
      </c>
      <c r="E62" s="65">
        <f t="shared" si="19"/>
        <v>245.30240000000001</v>
      </c>
      <c r="F62" s="64">
        <f t="shared" si="20"/>
        <v>47.565579916137722</v>
      </c>
      <c r="G62" s="66">
        <f t="shared" si="21"/>
        <v>31.031784337288258</v>
      </c>
      <c r="H62" s="66">
        <v>423.56557991613772</v>
      </c>
      <c r="I62" s="65">
        <f t="shared" si="22"/>
        <v>276.33418433728826</v>
      </c>
      <c r="J62" s="65"/>
      <c r="K62" s="66"/>
      <c r="L62" s="66">
        <v>59394.366704579188</v>
      </c>
      <c r="M62" s="73" t="s">
        <v>74</v>
      </c>
      <c r="N62" s="68">
        <f t="shared" si="23"/>
        <v>423.56557991613772</v>
      </c>
      <c r="O62" s="83">
        <v>76403.578649248404</v>
      </c>
      <c r="P62" s="83">
        <v>71256.289379937298</v>
      </c>
      <c r="Q62" s="83">
        <v>51240.313080378895</v>
      </c>
      <c r="R62" s="83">
        <v>34425.949293614503</v>
      </c>
      <c r="S62" s="83">
        <v>18665.975201342801</v>
      </c>
      <c r="T62" s="83">
        <v>1405.68356283807</v>
      </c>
      <c r="U62" s="83">
        <v>10616.199034518999</v>
      </c>
      <c r="V62" s="83">
        <v>24021.7395101275</v>
      </c>
      <c r="W62" s="83">
        <v>21505.238662873002</v>
      </c>
      <c r="X62" s="83">
        <v>2644.79695973652</v>
      </c>
      <c r="Y62" s="83">
        <v>36619.460364750499</v>
      </c>
      <c r="Z62" s="83">
        <v>74760.356216771295</v>
      </c>
    </row>
    <row r="63" spans="1:26">
      <c r="A63" s="49">
        <f t="shared" si="24"/>
        <v>49</v>
      </c>
      <c r="B63" s="92" t="s">
        <v>137</v>
      </c>
      <c r="C63" s="75"/>
      <c r="D63" s="77">
        <v>73</v>
      </c>
      <c r="E63" s="65">
        <f t="shared" si="19"/>
        <v>47.6252</v>
      </c>
      <c r="F63" s="77">
        <f t="shared" si="20"/>
        <v>440.75205545712788</v>
      </c>
      <c r="G63" s="66">
        <f t="shared" si="21"/>
        <v>287.54664098023022</v>
      </c>
      <c r="H63" s="76">
        <v>513.75205545712788</v>
      </c>
      <c r="I63" s="65">
        <f t="shared" si="22"/>
        <v>335.17184098023023</v>
      </c>
      <c r="J63" s="65"/>
      <c r="K63" s="66"/>
      <c r="L63" s="66">
        <v>6240</v>
      </c>
      <c r="M63" s="73" t="s">
        <v>74</v>
      </c>
      <c r="N63" s="79">
        <f t="shared" si="23"/>
        <v>513.75205545712788</v>
      </c>
      <c r="O63" s="93">
        <v>65686.781418323502</v>
      </c>
      <c r="P63" s="93">
        <v>59681.784377779302</v>
      </c>
      <c r="Q63" s="93">
        <v>48209.965575592905</v>
      </c>
      <c r="R63" s="93">
        <v>42147.156375220802</v>
      </c>
      <c r="S63" s="93">
        <v>32466.783507487606</v>
      </c>
      <c r="T63" s="93">
        <v>11907.1231712188</v>
      </c>
      <c r="U63" s="93">
        <v>27232.819427762701</v>
      </c>
      <c r="V63" s="93">
        <v>41140.542793273904</v>
      </c>
      <c r="W63" s="93">
        <v>44927.458122798402</v>
      </c>
      <c r="X63" s="93">
        <v>29390.983772277799</v>
      </c>
      <c r="Y63" s="93">
        <v>39689.525495256705</v>
      </c>
      <c r="Z63" s="93">
        <v>71271.131420135498</v>
      </c>
    </row>
    <row r="64" spans="1:26">
      <c r="A64" s="49">
        <f t="shared" si="24"/>
        <v>50</v>
      </c>
      <c r="B64" s="45" t="s">
        <v>138</v>
      </c>
      <c r="D64" s="66">
        <f>SUM(D52:D63)</f>
        <v>54982</v>
      </c>
      <c r="E64" s="81">
        <f>SUM(E52:E63)</f>
        <v>35870.256799999996</v>
      </c>
      <c r="F64" s="64">
        <f t="shared" si="20"/>
        <v>37400.522961926035</v>
      </c>
      <c r="G64" s="82">
        <f>SUM(G52:G63)</f>
        <v>24400.101180360551</v>
      </c>
      <c r="H64" s="64">
        <f>SUM(H52:H63)</f>
        <v>92382.522961926035</v>
      </c>
      <c r="I64" s="64">
        <f>SUM(I52:I63)</f>
        <v>60270.357980360553</v>
      </c>
      <c r="J64" s="64"/>
      <c r="K64" s="64"/>
      <c r="L64" s="64">
        <v>0.11360950271288535</v>
      </c>
      <c r="M64" s="64"/>
      <c r="N64" s="68">
        <f t="shared" ref="N64:Z64" si="25">SUM(N52:N63)</f>
        <v>84043.527804020399</v>
      </c>
      <c r="O64" s="83">
        <f t="shared" si="25"/>
        <v>8345008.2031817278</v>
      </c>
      <c r="P64" s="83">
        <f t="shared" si="25"/>
        <v>7803135.475872566</v>
      </c>
      <c r="Q64" s="83">
        <f t="shared" si="25"/>
        <v>7456746.023409145</v>
      </c>
      <c r="R64" s="83">
        <f t="shared" si="25"/>
        <v>4526589.8049761076</v>
      </c>
      <c r="S64" s="83">
        <f t="shared" si="25"/>
        <v>2556242.4510773649</v>
      </c>
      <c r="T64" s="83">
        <f t="shared" si="25"/>
        <v>2156004.6784571186</v>
      </c>
      <c r="U64" s="83">
        <f t="shared" si="25"/>
        <v>6618405.4480880909</v>
      </c>
      <c r="V64" s="83">
        <f t="shared" si="25"/>
        <v>7906530.6088231681</v>
      </c>
      <c r="W64" s="83">
        <f t="shared" si="25"/>
        <v>8359257.6932187462</v>
      </c>
      <c r="X64" s="83">
        <f t="shared" si="25"/>
        <v>8743330.1995599214</v>
      </c>
      <c r="Y64" s="83">
        <f t="shared" si="25"/>
        <v>9382455.7961610109</v>
      </c>
      <c r="Z64" s="83">
        <f t="shared" si="25"/>
        <v>10189821.421195423</v>
      </c>
    </row>
    <row r="65" spans="1:26">
      <c r="A65" s="49"/>
      <c r="D65" s="64"/>
      <c r="E65" s="64"/>
      <c r="F65" s="64"/>
      <c r="G65" s="64"/>
      <c r="H65" s="64"/>
      <c r="I65" s="64"/>
      <c r="J65" s="64"/>
      <c r="K65" s="64"/>
      <c r="L65" s="64">
        <v>3237.8010523088278</v>
      </c>
      <c r="M65" s="64"/>
      <c r="N65" s="68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>
      <c r="A66" s="49"/>
      <c r="D66" s="64"/>
      <c r="E66" s="64"/>
      <c r="F66" s="64"/>
      <c r="G66" s="64"/>
      <c r="H66" s="64"/>
      <c r="I66" s="64"/>
      <c r="J66" s="64"/>
      <c r="K66" s="64"/>
      <c r="L66" s="64">
        <v>592.63582339628294</v>
      </c>
      <c r="M66" s="64"/>
      <c r="N66" s="68"/>
    </row>
    <row r="67" spans="1:26">
      <c r="A67" s="49"/>
      <c r="B67" s="61" t="s">
        <v>139</v>
      </c>
      <c r="D67" s="64"/>
      <c r="E67" s="64"/>
      <c r="F67" s="64" t="s">
        <v>140</v>
      </c>
      <c r="G67" s="64"/>
      <c r="H67" s="64"/>
      <c r="I67" s="64"/>
      <c r="J67" s="64"/>
      <c r="K67" s="64"/>
      <c r="L67" s="77">
        <v>480</v>
      </c>
      <c r="M67" s="64"/>
      <c r="N67" s="68"/>
    </row>
    <row r="68" spans="1:26">
      <c r="A68" s="49">
        <f>A64+1</f>
        <v>51</v>
      </c>
      <c r="B68" s="45" t="s">
        <v>90</v>
      </c>
      <c r="C68" s="63"/>
      <c r="D68" s="64">
        <v>789</v>
      </c>
      <c r="E68" s="65">
        <f t="shared" ref="E68:E77" si="26">+D68*$I$7</f>
        <v>514.74360000000001</v>
      </c>
      <c r="F68" s="64">
        <f t="shared" ref="F68:F78" si="27">H68-D68</f>
        <v>15</v>
      </c>
      <c r="G68" s="66">
        <f t="shared" ref="G68:G77" si="28">+I68-E68</f>
        <v>9.7859999999999445</v>
      </c>
      <c r="H68" s="66">
        <v>804</v>
      </c>
      <c r="I68" s="65">
        <f t="shared" ref="I68:I77" si="29">+H68*$I$7</f>
        <v>524.52959999999996</v>
      </c>
      <c r="J68" s="65"/>
      <c r="K68" s="64"/>
      <c r="L68" s="64">
        <v>70026.232758276092</v>
      </c>
      <c r="M68" s="64"/>
      <c r="N68" s="68">
        <f t="shared" ref="N68:N78" si="30">SUM(O68:Z68)/1000</f>
        <v>804.21120000000008</v>
      </c>
      <c r="O68" s="69">
        <v>65728.800000000003</v>
      </c>
      <c r="P68" s="69">
        <v>65728.800000000003</v>
      </c>
      <c r="Q68" s="69">
        <v>65728.800000000003</v>
      </c>
      <c r="R68" s="69">
        <v>65728.800000000003</v>
      </c>
      <c r="S68" s="69">
        <v>65728.800000000003</v>
      </c>
      <c r="T68" s="69">
        <v>65728.800000000003</v>
      </c>
      <c r="U68" s="69">
        <v>65728.800000000003</v>
      </c>
      <c r="V68" s="69">
        <v>65728.800000000003</v>
      </c>
      <c r="W68" s="69">
        <v>65728.800000000003</v>
      </c>
      <c r="X68" s="69">
        <v>70884</v>
      </c>
      <c r="Y68" s="69">
        <v>70884</v>
      </c>
      <c r="Z68" s="69">
        <v>70884</v>
      </c>
    </row>
    <row r="69" spans="1:26">
      <c r="A69" s="49">
        <f t="shared" ref="A69:A78" si="31">A68+1</f>
        <v>52</v>
      </c>
      <c r="B69" s="45" t="s">
        <v>141</v>
      </c>
      <c r="D69" s="64">
        <v>39</v>
      </c>
      <c r="E69" s="65">
        <f t="shared" si="26"/>
        <v>25.4436</v>
      </c>
      <c r="F69" s="64">
        <f t="shared" si="27"/>
        <v>-39</v>
      </c>
      <c r="G69" s="66">
        <f t="shared" si="28"/>
        <v>-25.4436</v>
      </c>
      <c r="H69" s="70">
        <v>0</v>
      </c>
      <c r="I69" s="65">
        <f t="shared" si="29"/>
        <v>0</v>
      </c>
      <c r="J69" s="65"/>
      <c r="K69" s="71" t="s">
        <v>91</v>
      </c>
      <c r="L69" s="71"/>
      <c r="M69" s="71"/>
      <c r="N69" s="68">
        <f t="shared" si="30"/>
        <v>0</v>
      </c>
      <c r="O69" s="69">
        <v>0</v>
      </c>
      <c r="P69" s="69">
        <v>0</v>
      </c>
      <c r="Q69" s="69">
        <v>0</v>
      </c>
      <c r="R69" s="69">
        <v>0</v>
      </c>
      <c r="S69" s="69">
        <v>0</v>
      </c>
      <c r="T69" s="69">
        <v>0</v>
      </c>
      <c r="U69" s="69">
        <v>0</v>
      </c>
      <c r="V69" s="69">
        <v>0</v>
      </c>
      <c r="W69" s="69">
        <v>0</v>
      </c>
      <c r="X69" s="69">
        <v>0</v>
      </c>
      <c r="Y69" s="69">
        <v>0</v>
      </c>
      <c r="Z69" s="69">
        <v>0</v>
      </c>
    </row>
    <row r="70" spans="1:26">
      <c r="A70" s="49">
        <f t="shared" si="31"/>
        <v>53</v>
      </c>
      <c r="B70" s="45" t="s">
        <v>142</v>
      </c>
      <c r="D70" s="64">
        <v>172</v>
      </c>
      <c r="E70" s="65">
        <f t="shared" si="26"/>
        <v>112.2128</v>
      </c>
      <c r="F70" s="64">
        <f t="shared" si="27"/>
        <v>0</v>
      </c>
      <c r="G70" s="66">
        <f t="shared" si="28"/>
        <v>0</v>
      </c>
      <c r="H70" s="66">
        <v>172</v>
      </c>
      <c r="I70" s="65">
        <f t="shared" si="29"/>
        <v>112.2128</v>
      </c>
      <c r="J70" s="65"/>
      <c r="K70" s="64"/>
      <c r="L70" s="64"/>
      <c r="M70" s="64"/>
      <c r="N70" s="68">
        <f t="shared" si="30"/>
        <v>172.14784999999978</v>
      </c>
      <c r="O70" s="69">
        <v>7788.1</v>
      </c>
      <c r="P70" s="69">
        <v>1426.8000000000466</v>
      </c>
      <c r="Q70" s="69">
        <v>24728.979999999981</v>
      </c>
      <c r="R70" s="69">
        <v>1310.6999999999348</v>
      </c>
      <c r="S70" s="69">
        <v>1694.4399999999348</v>
      </c>
      <c r="T70" s="69">
        <v>0</v>
      </c>
      <c r="U70" s="69">
        <v>6149.7800000000188</v>
      </c>
      <c r="V70" s="69">
        <v>13374.899999999898</v>
      </c>
      <c r="W70" s="69">
        <v>16591.3299999999</v>
      </c>
      <c r="X70" s="69">
        <v>1983.960000000093</v>
      </c>
      <c r="Y70" s="69">
        <v>48337.100000000057</v>
      </c>
      <c r="Z70" s="69">
        <v>48761.759999999922</v>
      </c>
    </row>
    <row r="71" spans="1:26">
      <c r="A71" s="49">
        <f t="shared" si="31"/>
        <v>54</v>
      </c>
      <c r="B71" s="45" t="s">
        <v>143</v>
      </c>
      <c r="D71" s="64">
        <v>12861</v>
      </c>
      <c r="E71" s="65">
        <f t="shared" si="26"/>
        <v>8390.5164000000004</v>
      </c>
      <c r="F71" s="64">
        <f t="shared" si="27"/>
        <v>332</v>
      </c>
      <c r="G71" s="66">
        <f t="shared" si="28"/>
        <v>216.59679999999935</v>
      </c>
      <c r="H71" s="66">
        <v>13193</v>
      </c>
      <c r="I71" s="65">
        <f t="shared" si="29"/>
        <v>8607.1131999999998</v>
      </c>
      <c r="J71" s="65"/>
      <c r="K71" s="66"/>
      <c r="L71" s="66">
        <v>772</v>
      </c>
      <c r="M71" s="94"/>
      <c r="N71" s="68">
        <f t="shared" si="30"/>
        <v>13193.25</v>
      </c>
      <c r="O71" s="69">
        <v>1077718</v>
      </c>
      <c r="P71" s="69">
        <v>1077718</v>
      </c>
      <c r="Q71" s="69">
        <v>1077718</v>
      </c>
      <c r="R71" s="69">
        <v>1077718</v>
      </c>
      <c r="S71" s="69">
        <v>1077718</v>
      </c>
      <c r="T71" s="69">
        <v>1077718</v>
      </c>
      <c r="U71" s="69">
        <v>1077718</v>
      </c>
      <c r="V71" s="69">
        <v>1077718</v>
      </c>
      <c r="W71" s="69">
        <v>1077718</v>
      </c>
      <c r="X71" s="69">
        <v>1164596</v>
      </c>
      <c r="Y71" s="69">
        <v>1164596</v>
      </c>
      <c r="Z71" s="69">
        <v>1164596</v>
      </c>
    </row>
    <row r="72" spans="1:26">
      <c r="A72" s="49">
        <f t="shared" si="31"/>
        <v>55</v>
      </c>
      <c r="B72" s="45" t="s">
        <v>144</v>
      </c>
      <c r="D72" s="64">
        <v>1257</v>
      </c>
      <c r="E72" s="65">
        <f t="shared" si="26"/>
        <v>820.06679999999994</v>
      </c>
      <c r="F72" s="64">
        <f t="shared" si="27"/>
        <v>251</v>
      </c>
      <c r="G72" s="66">
        <f t="shared" si="28"/>
        <v>163.75240000000008</v>
      </c>
      <c r="H72" s="66">
        <v>1508</v>
      </c>
      <c r="I72" s="65">
        <f t="shared" si="29"/>
        <v>983.81920000000002</v>
      </c>
      <c r="J72" s="65"/>
      <c r="K72" s="64" t="s">
        <v>145</v>
      </c>
      <c r="L72" s="64">
        <v>49</v>
      </c>
      <c r="M72" s="64"/>
      <c r="N72" s="68">
        <f t="shared" si="30"/>
        <v>1507.7159999999999</v>
      </c>
      <c r="O72" s="69">
        <v>125643</v>
      </c>
      <c r="P72" s="69">
        <v>125643</v>
      </c>
      <c r="Q72" s="69">
        <v>125643</v>
      </c>
      <c r="R72" s="69">
        <v>125643</v>
      </c>
      <c r="S72" s="69">
        <v>125643</v>
      </c>
      <c r="T72" s="69">
        <v>125643</v>
      </c>
      <c r="U72" s="69">
        <v>125643</v>
      </c>
      <c r="V72" s="69">
        <v>125643</v>
      </c>
      <c r="W72" s="69">
        <v>125643</v>
      </c>
      <c r="X72" s="69">
        <v>125643</v>
      </c>
      <c r="Y72" s="69">
        <v>125643</v>
      </c>
      <c r="Z72" s="69">
        <v>125643</v>
      </c>
    </row>
    <row r="73" spans="1:26">
      <c r="A73" s="49">
        <f t="shared" si="31"/>
        <v>56</v>
      </c>
      <c r="B73" s="45" t="s">
        <v>146</v>
      </c>
      <c r="D73" s="64">
        <v>1237</v>
      </c>
      <c r="E73" s="65">
        <f t="shared" si="26"/>
        <v>807.01879999999994</v>
      </c>
      <c r="F73" s="64">
        <f t="shared" si="27"/>
        <v>10</v>
      </c>
      <c r="G73" s="66">
        <f t="shared" si="28"/>
        <v>6.5240000000000009</v>
      </c>
      <c r="H73" s="66">
        <v>1247</v>
      </c>
      <c r="I73" s="65">
        <f t="shared" si="29"/>
        <v>813.54279999999994</v>
      </c>
      <c r="J73" s="65"/>
      <c r="K73" s="73"/>
      <c r="L73" s="64">
        <v>348</v>
      </c>
      <c r="M73" s="64"/>
      <c r="N73" s="68">
        <f t="shared" si="30"/>
        <v>1246.7333678000002</v>
      </c>
      <c r="O73" s="69">
        <v>151344</v>
      </c>
      <c r="P73" s="69">
        <v>100270</v>
      </c>
      <c r="Q73" s="69">
        <v>116251</v>
      </c>
      <c r="R73" s="69">
        <v>104499</v>
      </c>
      <c r="S73" s="69">
        <v>87002</v>
      </c>
      <c r="T73" s="69">
        <v>59057</v>
      </c>
      <c r="U73" s="69">
        <v>84927</v>
      </c>
      <c r="V73" s="69">
        <v>91954</v>
      </c>
      <c r="W73" s="69">
        <v>103762</v>
      </c>
      <c r="X73" s="69">
        <v>83722.621899999998</v>
      </c>
      <c r="Y73" s="69">
        <v>150649.48019999999</v>
      </c>
      <c r="Z73" s="69">
        <v>113295.26569999999</v>
      </c>
    </row>
    <row r="74" spans="1:26">
      <c r="A74" s="49">
        <f t="shared" si="31"/>
        <v>57</v>
      </c>
      <c r="B74" s="45" t="s">
        <v>147</v>
      </c>
      <c r="D74" s="64">
        <v>45</v>
      </c>
      <c r="E74" s="65">
        <f t="shared" si="26"/>
        <v>29.358000000000001</v>
      </c>
      <c r="F74" s="64">
        <f t="shared" si="27"/>
        <v>0</v>
      </c>
      <c r="G74" s="66">
        <f t="shared" si="28"/>
        <v>0</v>
      </c>
      <c r="H74" s="66">
        <v>45</v>
      </c>
      <c r="I74" s="65">
        <f t="shared" si="29"/>
        <v>29.358000000000001</v>
      </c>
      <c r="J74" s="65"/>
      <c r="K74" s="64"/>
      <c r="L74" s="64">
        <v>8315</v>
      </c>
      <c r="M74" s="64"/>
      <c r="N74" s="68">
        <f t="shared" si="30"/>
        <v>45.222000000000001</v>
      </c>
      <c r="O74" s="69">
        <v>3768.5</v>
      </c>
      <c r="P74" s="69">
        <v>3768.5</v>
      </c>
      <c r="Q74" s="69">
        <v>3768.5</v>
      </c>
      <c r="R74" s="69">
        <v>3768.5</v>
      </c>
      <c r="S74" s="69">
        <v>3768.5</v>
      </c>
      <c r="T74" s="69">
        <v>3768.5</v>
      </c>
      <c r="U74" s="69">
        <v>3768.5</v>
      </c>
      <c r="V74" s="69">
        <v>3768.5</v>
      </c>
      <c r="W74" s="69">
        <v>3768.5</v>
      </c>
      <c r="X74" s="69">
        <v>3768.5</v>
      </c>
      <c r="Y74" s="69">
        <v>3768.5</v>
      </c>
      <c r="Z74" s="69">
        <v>3768.5</v>
      </c>
    </row>
    <row r="75" spans="1:26">
      <c r="A75" s="49">
        <f t="shared" si="31"/>
        <v>58</v>
      </c>
      <c r="B75" s="45" t="s">
        <v>148</v>
      </c>
      <c r="D75" s="64">
        <v>136</v>
      </c>
      <c r="E75" s="65">
        <f t="shared" si="26"/>
        <v>88.726399999999998</v>
      </c>
      <c r="F75" s="64">
        <f t="shared" si="27"/>
        <v>0</v>
      </c>
      <c r="G75" s="66">
        <f t="shared" si="28"/>
        <v>0</v>
      </c>
      <c r="H75" s="66">
        <v>136</v>
      </c>
      <c r="I75" s="65">
        <f t="shared" si="29"/>
        <v>88.726399999999998</v>
      </c>
      <c r="J75" s="65"/>
      <c r="K75" s="64"/>
      <c r="L75" s="64">
        <v>1245</v>
      </c>
      <c r="M75" s="64"/>
      <c r="N75" s="68">
        <f t="shared" si="30"/>
        <v>135.88393999999997</v>
      </c>
      <c r="O75" s="69">
        <v>11126.4</v>
      </c>
      <c r="P75" s="69">
        <v>11126.4</v>
      </c>
      <c r="Q75" s="69">
        <v>13493.539999999999</v>
      </c>
      <c r="R75" s="69">
        <v>11126.4</v>
      </c>
      <c r="S75" s="69">
        <v>11126.4</v>
      </c>
      <c r="T75" s="69">
        <v>11126.4</v>
      </c>
      <c r="U75" s="69">
        <v>11126.4</v>
      </c>
      <c r="V75" s="69">
        <v>11126.4</v>
      </c>
      <c r="W75" s="69">
        <v>11126.4</v>
      </c>
      <c r="X75" s="69">
        <v>11126.4</v>
      </c>
      <c r="Y75" s="69">
        <v>11126.4</v>
      </c>
      <c r="Z75" s="69">
        <v>11126.4</v>
      </c>
    </row>
    <row r="76" spans="1:26">
      <c r="A76" s="49">
        <f t="shared" si="31"/>
        <v>59</v>
      </c>
      <c r="B76" s="45" t="s">
        <v>149</v>
      </c>
      <c r="C76" s="63"/>
      <c r="D76" s="64">
        <v>311</v>
      </c>
      <c r="E76" s="65">
        <f t="shared" si="26"/>
        <v>202.8964</v>
      </c>
      <c r="F76" s="64">
        <f t="shared" si="27"/>
        <v>0</v>
      </c>
      <c r="G76" s="66">
        <f t="shared" si="28"/>
        <v>0</v>
      </c>
      <c r="H76" s="66">
        <v>311</v>
      </c>
      <c r="I76" s="65">
        <f t="shared" si="29"/>
        <v>202.8964</v>
      </c>
      <c r="J76" s="65"/>
      <c r="K76" s="64"/>
      <c r="L76" s="64">
        <v>1689</v>
      </c>
      <c r="M76" s="64"/>
      <c r="N76" s="68">
        <f t="shared" si="30"/>
        <v>310.56539999999995</v>
      </c>
      <c r="O76" s="69">
        <v>23661.85</v>
      </c>
      <c r="P76" s="69">
        <v>26118.36</v>
      </c>
      <c r="Q76" s="69">
        <v>27824.329999999998</v>
      </c>
      <c r="R76" s="69">
        <v>161.28</v>
      </c>
      <c r="S76" s="69">
        <v>4.5599999999999996</v>
      </c>
      <c r="T76" s="69">
        <v>127.67999999999999</v>
      </c>
      <c r="U76" s="69">
        <v>12530.880000000001</v>
      </c>
      <c r="V76" s="69">
        <v>46151.759999999995</v>
      </c>
      <c r="W76" s="69">
        <v>34242.720000000001</v>
      </c>
      <c r="X76" s="69">
        <v>41426.94</v>
      </c>
      <c r="Y76" s="69">
        <v>45600.17</v>
      </c>
      <c r="Z76" s="69">
        <v>52714.87</v>
      </c>
    </row>
    <row r="77" spans="1:26">
      <c r="A77" s="49">
        <f t="shared" si="31"/>
        <v>60</v>
      </c>
      <c r="B77" s="75" t="s">
        <v>150</v>
      </c>
      <c r="C77" s="75"/>
      <c r="D77" s="77">
        <v>643</v>
      </c>
      <c r="E77" s="65">
        <f t="shared" si="26"/>
        <v>419.4932</v>
      </c>
      <c r="F77" s="77">
        <f t="shared" si="27"/>
        <v>0</v>
      </c>
      <c r="G77" s="66">
        <f t="shared" si="28"/>
        <v>0</v>
      </c>
      <c r="H77" s="76">
        <v>643</v>
      </c>
      <c r="I77" s="65">
        <f t="shared" si="29"/>
        <v>419.4932</v>
      </c>
      <c r="J77" s="65"/>
      <c r="K77" s="64"/>
      <c r="L77" s="64">
        <v>32.112000000000002</v>
      </c>
      <c r="M77" s="64"/>
      <c r="N77" s="79">
        <f t="shared" si="30"/>
        <v>642.98904000000005</v>
      </c>
      <c r="O77" s="95">
        <v>53582.42</v>
      </c>
      <c r="P77" s="95">
        <v>53582.42</v>
      </c>
      <c r="Q77" s="95">
        <v>53582.42</v>
      </c>
      <c r="R77" s="95">
        <v>53582.42</v>
      </c>
      <c r="S77" s="95">
        <v>53582.42</v>
      </c>
      <c r="T77" s="95">
        <v>53582.42</v>
      </c>
      <c r="U77" s="95">
        <v>53582.42</v>
      </c>
      <c r="V77" s="95">
        <v>53582.42</v>
      </c>
      <c r="W77" s="95">
        <v>53582.42</v>
      </c>
      <c r="X77" s="95">
        <v>53582.42</v>
      </c>
      <c r="Y77" s="95">
        <v>53582.42</v>
      </c>
      <c r="Z77" s="95">
        <v>53582.42</v>
      </c>
    </row>
    <row r="78" spans="1:26">
      <c r="A78" s="49">
        <f t="shared" si="31"/>
        <v>61</v>
      </c>
      <c r="B78" s="45" t="s">
        <v>151</v>
      </c>
      <c r="D78" s="66">
        <f>SUM(D68:D77)</f>
        <v>17490</v>
      </c>
      <c r="E78" s="81">
        <f>SUM(E68:E77)</f>
        <v>11410.476000000001</v>
      </c>
      <c r="F78" s="64">
        <f t="shared" si="27"/>
        <v>569</v>
      </c>
      <c r="G78" s="82">
        <f>SUM(G68:G77)</f>
        <v>371.21559999999937</v>
      </c>
      <c r="H78" s="64">
        <f>SUM(H68:H77)</f>
        <v>18059</v>
      </c>
      <c r="I78" s="82">
        <f>SUM(I68:I77)</f>
        <v>11781.691599999998</v>
      </c>
      <c r="J78" s="64"/>
      <c r="K78" s="64"/>
      <c r="L78" s="64">
        <v>214</v>
      </c>
      <c r="M78" s="64"/>
      <c r="N78" s="68">
        <f t="shared" si="30"/>
        <v>18058.718797799997</v>
      </c>
      <c r="O78" s="83">
        <f t="shared" ref="O78:Z78" si="32">SUM(O68:O77)</f>
        <v>1520361.0699999998</v>
      </c>
      <c r="P78" s="83">
        <f t="shared" si="32"/>
        <v>1465382.28</v>
      </c>
      <c r="Q78" s="83">
        <f t="shared" si="32"/>
        <v>1508738.57</v>
      </c>
      <c r="R78" s="83">
        <f t="shared" si="32"/>
        <v>1443538.0999999999</v>
      </c>
      <c r="S78" s="83">
        <f t="shared" si="32"/>
        <v>1426268.1199999999</v>
      </c>
      <c r="T78" s="83">
        <f t="shared" si="32"/>
        <v>1396751.7999999998</v>
      </c>
      <c r="U78" s="83">
        <f t="shared" si="32"/>
        <v>1441174.7799999998</v>
      </c>
      <c r="V78" s="83">
        <f t="shared" si="32"/>
        <v>1489047.7799999998</v>
      </c>
      <c r="W78" s="83">
        <f t="shared" si="32"/>
        <v>1492163.1699999997</v>
      </c>
      <c r="X78" s="83">
        <f t="shared" si="32"/>
        <v>1556733.8418999999</v>
      </c>
      <c r="Y78" s="83">
        <f t="shared" si="32"/>
        <v>1674187.0702</v>
      </c>
      <c r="Z78" s="83">
        <f t="shared" si="32"/>
        <v>1644372.2157000001</v>
      </c>
    </row>
    <row r="79" spans="1:26" ht="12.95" customHeight="1">
      <c r="A79" s="49"/>
      <c r="D79" s="64"/>
      <c r="E79" s="64"/>
      <c r="F79" s="64"/>
      <c r="G79" s="64"/>
      <c r="H79" s="64"/>
      <c r="I79" s="64"/>
      <c r="J79" s="64"/>
      <c r="K79" s="64"/>
      <c r="L79" s="77">
        <v>643</v>
      </c>
      <c r="M79" s="64"/>
      <c r="N79" s="68"/>
    </row>
    <row r="80" spans="1:26" ht="12" customHeight="1">
      <c r="A80" s="49"/>
      <c r="B80" s="61" t="s">
        <v>152</v>
      </c>
      <c r="D80" s="64"/>
      <c r="E80" s="64"/>
      <c r="F80" s="64"/>
      <c r="G80" s="64"/>
      <c r="H80" s="64"/>
      <c r="I80" s="64"/>
      <c r="J80" s="64"/>
      <c r="K80" s="64"/>
      <c r="L80" s="64">
        <v>13307.111999999999</v>
      </c>
      <c r="M80" s="64"/>
      <c r="N80" s="68"/>
    </row>
    <row r="81" spans="1:26" ht="12" customHeight="1">
      <c r="A81" s="49">
        <f>A78+1</f>
        <v>62</v>
      </c>
      <c r="B81" s="45" t="s">
        <v>153</v>
      </c>
      <c r="D81" s="66">
        <v>974</v>
      </c>
      <c r="E81" s="65">
        <f t="shared" ref="E81" si="33">+D81*$I$7</f>
        <v>635.43759999999997</v>
      </c>
      <c r="F81" s="66">
        <f>H81-D81</f>
        <v>-39</v>
      </c>
      <c r="G81" s="66">
        <f>+I81-E81</f>
        <v>-25.443599999999947</v>
      </c>
      <c r="H81" s="66">
        <v>935</v>
      </c>
      <c r="I81" s="65">
        <f t="shared" ref="I81" si="34">+H81*$I$7</f>
        <v>609.99400000000003</v>
      </c>
      <c r="J81" s="65"/>
      <c r="K81" s="66"/>
      <c r="L81" s="66"/>
      <c r="M81" s="64"/>
      <c r="N81" s="68"/>
    </row>
    <row r="82" spans="1:26" ht="12" customHeight="1">
      <c r="A82" s="49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8"/>
    </row>
    <row r="83" spans="1:26" ht="12" customHeight="1">
      <c r="A83" s="49"/>
      <c r="B83" s="61" t="s">
        <v>154</v>
      </c>
      <c r="D83" s="64"/>
      <c r="E83" s="64"/>
      <c r="F83" s="64"/>
      <c r="G83" s="64"/>
      <c r="H83" s="64"/>
      <c r="I83" s="64"/>
      <c r="J83" s="64"/>
      <c r="K83" s="64"/>
      <c r="L83" s="64">
        <v>6729</v>
      </c>
      <c r="M83" s="64"/>
      <c r="N83" s="68"/>
    </row>
    <row r="84" spans="1:26" ht="12" customHeight="1">
      <c r="A84" s="49">
        <f>A81+1</f>
        <v>63</v>
      </c>
      <c r="B84" s="45" t="s">
        <v>155</v>
      </c>
      <c r="D84" s="66">
        <v>160</v>
      </c>
      <c r="E84" s="65">
        <f t="shared" ref="E84" si="35">+D84*$I$7</f>
        <v>104.384</v>
      </c>
      <c r="F84" s="66">
        <f>H84-D84</f>
        <v>0</v>
      </c>
      <c r="G84" s="66">
        <f>+I84-E84</f>
        <v>0</v>
      </c>
      <c r="H84" s="66">
        <v>160</v>
      </c>
      <c r="I84" s="65">
        <f t="shared" ref="I84" si="36">+H84*$I$7</f>
        <v>104.384</v>
      </c>
      <c r="J84" s="65"/>
      <c r="K84" s="66"/>
      <c r="L84" s="66"/>
      <c r="M84" s="64"/>
      <c r="N84" s="68"/>
    </row>
    <row r="85" spans="1:26" ht="9.75" customHeight="1" thickBot="1">
      <c r="A85" s="49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8"/>
    </row>
    <row r="86" spans="1:26" ht="17.25" customHeight="1" thickBot="1">
      <c r="A86" s="49">
        <f>A84+1</f>
        <v>64</v>
      </c>
      <c r="B86" s="96" t="s">
        <v>156</v>
      </c>
      <c r="C86" s="97"/>
      <c r="D86" s="98">
        <f>D34+D42+D49+D64+D78+D81+D84</f>
        <v>503778</v>
      </c>
      <c r="E86" s="98">
        <f>E34+E42+E49+E64+E78+E81+E84</f>
        <v>316223.49919999996</v>
      </c>
      <c r="F86" s="98">
        <f>H86-D86</f>
        <v>-229060.503448801</v>
      </c>
      <c r="G86" s="99">
        <f>G34+G42+G49+G64+G78+G81+G84</f>
        <v>-136730.50004999776</v>
      </c>
      <c r="H86" s="98">
        <f>H34+H42+H49+H64+H78+H81+H84</f>
        <v>274717.496551199</v>
      </c>
      <c r="I86" s="100">
        <f>I34+I42+I49+I64+I78+I81+I84</f>
        <v>179492.9991500022</v>
      </c>
      <c r="J86" s="64">
        <f>+I86-I34</f>
        <v>94466.668389010112</v>
      </c>
      <c r="K86" s="64"/>
      <c r="L86" s="64">
        <v>133</v>
      </c>
      <c r="M86" s="64"/>
      <c r="N86" s="68"/>
    </row>
    <row r="87" spans="1:26" ht="12" customHeight="1">
      <c r="A87" s="49"/>
      <c r="B87" s="101"/>
      <c r="D87" s="64"/>
      <c r="E87" s="64"/>
      <c r="F87" s="64"/>
      <c r="G87" s="64"/>
      <c r="H87" s="64"/>
      <c r="I87" s="64"/>
      <c r="J87" s="64"/>
      <c r="K87" s="64"/>
      <c r="L87" s="77"/>
      <c r="M87" s="64"/>
      <c r="N87" s="68"/>
    </row>
    <row r="88" spans="1:26" ht="12" customHeight="1">
      <c r="A88" s="49"/>
      <c r="B88" s="61" t="s">
        <v>157</v>
      </c>
      <c r="D88" s="64"/>
      <c r="E88" s="64"/>
      <c r="F88" s="64"/>
      <c r="G88" s="64"/>
      <c r="H88" s="64"/>
      <c r="I88" s="64"/>
      <c r="J88" s="64"/>
      <c r="K88" s="64"/>
      <c r="L88" s="98">
        <v>188457.26014905036</v>
      </c>
      <c r="M88" s="64"/>
      <c r="N88" s="68"/>
    </row>
    <row r="89" spans="1:26" ht="12.95" customHeight="1">
      <c r="A89" s="49">
        <f>A86+1</f>
        <v>65</v>
      </c>
      <c r="B89" s="45" t="s">
        <v>158</v>
      </c>
      <c r="D89" s="64">
        <v>0</v>
      </c>
      <c r="E89" s="65">
        <f t="shared" ref="E89:E99" si="37">+D89*$I$7</f>
        <v>0</v>
      </c>
      <c r="F89" s="64">
        <f t="shared" ref="F89:F100" si="38">H89-D89</f>
        <v>37048.910959420886</v>
      </c>
      <c r="G89" s="64">
        <f>+I89-E89</f>
        <v>24170.709509926186</v>
      </c>
      <c r="H89" s="64">
        <v>37048.910959420886</v>
      </c>
      <c r="I89" s="65">
        <f t="shared" ref="I89:I99" si="39">+H89*$I$7</f>
        <v>24170.709509926186</v>
      </c>
      <c r="J89" s="65"/>
      <c r="K89" s="64"/>
      <c r="L89" s="64"/>
      <c r="M89" s="65"/>
      <c r="N89" s="68">
        <f t="shared" ref="N89:N100" si="40">SUM(O89:Z89)/1000</f>
        <v>37048.910959420886</v>
      </c>
      <c r="O89" s="83">
        <v>2550744.40601213</v>
      </c>
      <c r="P89" s="83">
        <v>2263678.6731515601</v>
      </c>
      <c r="Q89" s="83">
        <v>2434417.3913547001</v>
      </c>
      <c r="R89" s="83">
        <v>3320553.05704389</v>
      </c>
      <c r="S89" s="83">
        <v>3031399.28730556</v>
      </c>
      <c r="T89" s="83">
        <v>2094083.2300458602</v>
      </c>
      <c r="U89" s="83">
        <v>4251984.8536900096</v>
      </c>
      <c r="V89" s="83">
        <v>1181036.5712847</v>
      </c>
      <c r="W89" s="83">
        <v>2887728.5287039601</v>
      </c>
      <c r="X89" s="83">
        <v>3420021.05712891</v>
      </c>
      <c r="Y89" s="83">
        <v>4699646.4773995504</v>
      </c>
      <c r="Z89" s="83">
        <v>4913617.4263000507</v>
      </c>
    </row>
    <row r="90" spans="1:26" ht="12.95" customHeight="1">
      <c r="A90" s="49">
        <f t="shared" ref="A90:A100" si="41">A89+1</f>
        <v>66</v>
      </c>
      <c r="B90" s="45" t="s">
        <v>159</v>
      </c>
      <c r="D90" s="66">
        <f>88930+1748+66</f>
        <v>90744</v>
      </c>
      <c r="E90" s="65">
        <f t="shared" si="37"/>
        <v>59201.385600000001</v>
      </c>
      <c r="F90" s="64">
        <f t="shared" si="38"/>
        <v>-89228</v>
      </c>
      <c r="G90" s="64">
        <f t="shared" ref="G90:G99" si="42">+I90-E90</f>
        <v>-58212.347200000004</v>
      </c>
      <c r="H90" s="70">
        <v>1516</v>
      </c>
      <c r="I90" s="65">
        <f t="shared" si="39"/>
        <v>989.03840000000002</v>
      </c>
      <c r="J90" s="65"/>
      <c r="K90" s="64"/>
      <c r="L90" s="64"/>
      <c r="M90" s="65"/>
      <c r="N90" s="68">
        <f t="shared" si="40"/>
        <v>830.45</v>
      </c>
      <c r="O90" s="83"/>
      <c r="P90" s="83"/>
      <c r="Q90" s="83"/>
      <c r="R90" s="83"/>
      <c r="S90" s="83"/>
      <c r="T90" s="83"/>
      <c r="U90" s="83"/>
      <c r="V90" s="83"/>
      <c r="W90" s="83"/>
      <c r="X90" s="83">
        <v>265200</v>
      </c>
      <c r="Y90" s="83">
        <v>272850</v>
      </c>
      <c r="Z90" s="83">
        <v>292400</v>
      </c>
    </row>
    <row r="91" spans="1:26" ht="12.95" customHeight="1">
      <c r="A91" s="49">
        <f t="shared" si="41"/>
        <v>67</v>
      </c>
      <c r="B91" s="45" t="s">
        <v>160</v>
      </c>
      <c r="D91" s="66">
        <v>0</v>
      </c>
      <c r="E91" s="65">
        <f t="shared" si="37"/>
        <v>0</v>
      </c>
      <c r="F91" s="64">
        <f t="shared" si="38"/>
        <v>18092</v>
      </c>
      <c r="G91" s="64">
        <f t="shared" si="42"/>
        <v>11803.220799999999</v>
      </c>
      <c r="H91" s="70">
        <v>18092</v>
      </c>
      <c r="I91" s="65">
        <f t="shared" si="39"/>
        <v>11803.220799999999</v>
      </c>
      <c r="J91" s="65"/>
      <c r="K91" s="64"/>
      <c r="L91" s="64"/>
      <c r="M91" s="65"/>
      <c r="N91" s="68">
        <f t="shared" si="40"/>
        <v>7613.9349881386797</v>
      </c>
      <c r="O91" s="83">
        <v>637900.11423896917</v>
      </c>
      <c r="P91" s="83">
        <v>588830.87468212529</v>
      </c>
      <c r="Q91" s="83">
        <v>637900.11423896917</v>
      </c>
      <c r="R91" s="83">
        <v>665523.16125510063</v>
      </c>
      <c r="S91" s="83">
        <v>665523.16125510063</v>
      </c>
      <c r="T91" s="83">
        <v>639926.11659144273</v>
      </c>
      <c r="U91" s="83">
        <v>637900.11423896917</v>
      </c>
      <c r="V91" s="83">
        <v>662434.73401739076</v>
      </c>
      <c r="W91" s="83">
        <v>588830.87468212529</v>
      </c>
      <c r="X91" s="83">
        <v>662434.73401739076</v>
      </c>
      <c r="Y91" s="83">
        <v>613365.49446054723</v>
      </c>
      <c r="Z91" s="83">
        <v>613365.49446054723</v>
      </c>
    </row>
    <row r="92" spans="1:26">
      <c r="A92" s="49">
        <f t="shared" si="41"/>
        <v>68</v>
      </c>
      <c r="B92" s="89" t="s">
        <v>161</v>
      </c>
      <c r="D92" s="66">
        <v>1752</v>
      </c>
      <c r="E92" s="65">
        <f t="shared" si="37"/>
        <v>1143.0047999999999</v>
      </c>
      <c r="F92" s="64">
        <f t="shared" si="38"/>
        <v>0</v>
      </c>
      <c r="G92" s="64">
        <f t="shared" si="42"/>
        <v>0</v>
      </c>
      <c r="H92" s="66">
        <v>1752</v>
      </c>
      <c r="I92" s="65">
        <f t="shared" si="39"/>
        <v>1143.0047999999999</v>
      </c>
      <c r="J92" s="65"/>
      <c r="K92" s="64"/>
      <c r="L92" s="64"/>
      <c r="M92" s="64"/>
      <c r="N92" s="68">
        <f t="shared" si="40"/>
        <v>1752.2149999999999</v>
      </c>
      <c r="O92" s="102">
        <v>146020</v>
      </c>
      <c r="P92" s="102">
        <v>146345</v>
      </c>
      <c r="Q92" s="102">
        <v>144955</v>
      </c>
      <c r="R92" s="102">
        <v>146150</v>
      </c>
      <c r="S92" s="102">
        <v>146085</v>
      </c>
      <c r="T92" s="102">
        <v>146085</v>
      </c>
      <c r="U92" s="102">
        <v>146150</v>
      </c>
      <c r="V92" s="102">
        <v>146150</v>
      </c>
      <c r="W92" s="102">
        <v>146215</v>
      </c>
      <c r="X92" s="102">
        <v>146020</v>
      </c>
      <c r="Y92" s="102">
        <v>146085</v>
      </c>
      <c r="Z92" s="102">
        <v>145955</v>
      </c>
    </row>
    <row r="93" spans="1:26">
      <c r="A93" s="49">
        <f t="shared" si="41"/>
        <v>69</v>
      </c>
      <c r="B93" s="45" t="s">
        <v>162</v>
      </c>
      <c r="D93" s="103">
        <v>1229</v>
      </c>
      <c r="E93" s="65">
        <f t="shared" si="37"/>
        <v>801.79959999999994</v>
      </c>
      <c r="F93" s="64">
        <f t="shared" si="38"/>
        <v>224.89918030055742</v>
      </c>
      <c r="G93" s="64">
        <f t="shared" si="42"/>
        <v>146.7242252280837</v>
      </c>
      <c r="H93" s="66">
        <v>1453.8991803005574</v>
      </c>
      <c r="I93" s="65">
        <f t="shared" si="39"/>
        <v>948.52382522808364</v>
      </c>
      <c r="J93" s="65"/>
      <c r="K93" s="104" t="s">
        <v>82</v>
      </c>
      <c r="L93" s="103">
        <v>1800</v>
      </c>
      <c r="M93" s="105" t="s">
        <v>82</v>
      </c>
      <c r="N93" s="68">
        <f t="shared" si="40"/>
        <v>1453.8991803005574</v>
      </c>
      <c r="O93" s="83">
        <v>161428.51634674074</v>
      </c>
      <c r="P93" s="83">
        <v>150042.73336029056</v>
      </c>
      <c r="Q93" s="83">
        <v>145141.69936466217</v>
      </c>
      <c r="R93" s="83">
        <v>105241.05521862845</v>
      </c>
      <c r="S93" s="83">
        <v>90238.745296628113</v>
      </c>
      <c r="T93" s="83">
        <v>72826.150139680933</v>
      </c>
      <c r="U93" s="83">
        <v>162551.08488022935</v>
      </c>
      <c r="V93" s="83">
        <v>170962.11712744576</v>
      </c>
      <c r="W93" s="83">
        <v>169225.16731861659</v>
      </c>
      <c r="X93" s="83">
        <v>178085.83971225194</v>
      </c>
      <c r="Y93" s="83">
        <v>23456.054698399137</v>
      </c>
      <c r="Z93" s="83">
        <v>24700.016836983825</v>
      </c>
    </row>
    <row r="94" spans="1:26">
      <c r="A94" s="49">
        <f t="shared" si="41"/>
        <v>70</v>
      </c>
      <c r="B94" s="45" t="s">
        <v>163</v>
      </c>
      <c r="D94" s="103">
        <v>78</v>
      </c>
      <c r="E94" s="65">
        <f t="shared" si="37"/>
        <v>50.8872</v>
      </c>
      <c r="F94" s="64">
        <f t="shared" si="38"/>
        <v>0</v>
      </c>
      <c r="G94" s="64">
        <f t="shared" si="42"/>
        <v>0</v>
      </c>
      <c r="H94" s="66">
        <v>78</v>
      </c>
      <c r="I94" s="65">
        <f t="shared" si="39"/>
        <v>50.8872</v>
      </c>
      <c r="J94" s="65"/>
      <c r="K94" s="106"/>
      <c r="L94" s="106">
        <v>-63</v>
      </c>
      <c r="N94" s="68">
        <f t="shared" si="40"/>
        <v>78.469499999999996</v>
      </c>
      <c r="O94" s="83">
        <v>6386</v>
      </c>
      <c r="P94" s="83">
        <v>5870.75</v>
      </c>
      <c r="Q94" s="83">
        <v>6667.25</v>
      </c>
      <c r="R94" s="83">
        <v>6264</v>
      </c>
      <c r="S94" s="83">
        <v>6770.75</v>
      </c>
      <c r="T94" s="83">
        <v>6511.5</v>
      </c>
      <c r="U94" s="83">
        <v>6668.75</v>
      </c>
      <c r="V94" s="83">
        <v>6665.25</v>
      </c>
      <c r="W94" s="83">
        <v>6540.75</v>
      </c>
      <c r="X94" s="83">
        <v>6715</v>
      </c>
      <c r="Y94" s="83">
        <v>6653</v>
      </c>
      <c r="Z94" s="83">
        <v>6756.5</v>
      </c>
    </row>
    <row r="95" spans="1:26">
      <c r="A95" s="49">
        <f t="shared" si="41"/>
        <v>71</v>
      </c>
      <c r="B95" s="45" t="s">
        <v>164</v>
      </c>
      <c r="D95" s="103">
        <v>430</v>
      </c>
      <c r="E95" s="65">
        <f t="shared" si="37"/>
        <v>280.53199999999998</v>
      </c>
      <c r="F95" s="64">
        <f t="shared" si="38"/>
        <v>0</v>
      </c>
      <c r="G95" s="64">
        <f t="shared" si="42"/>
        <v>0</v>
      </c>
      <c r="H95" s="66">
        <v>430</v>
      </c>
      <c r="I95" s="65">
        <f t="shared" si="39"/>
        <v>280.53199999999998</v>
      </c>
      <c r="J95" s="65"/>
      <c r="K95" s="107"/>
      <c r="L95" s="107">
        <v>272</v>
      </c>
      <c r="N95" s="68">
        <f t="shared" si="40"/>
        <v>429.63432</v>
      </c>
      <c r="O95" s="83">
        <v>41841.399999999994</v>
      </c>
      <c r="P95" s="83">
        <v>38712.840000000004</v>
      </c>
      <c r="Q95" s="83">
        <v>41439.5</v>
      </c>
      <c r="R95" s="83">
        <v>40290.259999999995</v>
      </c>
      <c r="S95" s="83">
        <v>27240.47</v>
      </c>
      <c r="T95" s="83">
        <v>26309.75</v>
      </c>
      <c r="U95" s="83">
        <v>29485.219999999998</v>
      </c>
      <c r="V95" s="83">
        <v>36195.040000000001</v>
      </c>
      <c r="W95" s="83">
        <v>34190.120000000003</v>
      </c>
      <c r="X95" s="83">
        <v>39890.78</v>
      </c>
      <c r="Y95" s="83">
        <v>37860.92</v>
      </c>
      <c r="Z95" s="83">
        <v>36178.020000000004</v>
      </c>
    </row>
    <row r="96" spans="1:26">
      <c r="A96" s="49">
        <f t="shared" si="41"/>
        <v>72</v>
      </c>
      <c r="B96" s="45" t="s">
        <v>165</v>
      </c>
      <c r="D96" s="103">
        <v>251</v>
      </c>
      <c r="E96" s="65">
        <f t="shared" si="37"/>
        <v>163.75239999999999</v>
      </c>
      <c r="F96" s="64">
        <f t="shared" si="38"/>
        <v>-251</v>
      </c>
      <c r="G96" s="64">
        <f t="shared" si="42"/>
        <v>-163.75239999999999</v>
      </c>
      <c r="H96" s="66">
        <v>0</v>
      </c>
      <c r="I96" s="65">
        <f t="shared" si="39"/>
        <v>0</v>
      </c>
      <c r="J96" s="65"/>
      <c r="K96" s="105"/>
      <c r="L96" s="106">
        <v>69</v>
      </c>
      <c r="N96" s="68">
        <f t="shared" si="40"/>
        <v>0</v>
      </c>
      <c r="O96" s="83">
        <f t="shared" ref="O96:Z97" si="43">$H96/12*1000</f>
        <v>0</v>
      </c>
      <c r="P96" s="83">
        <f t="shared" si="43"/>
        <v>0</v>
      </c>
      <c r="Q96" s="83">
        <f t="shared" si="43"/>
        <v>0</v>
      </c>
      <c r="R96" s="83">
        <f t="shared" si="43"/>
        <v>0</v>
      </c>
      <c r="S96" s="83">
        <f t="shared" si="43"/>
        <v>0</v>
      </c>
      <c r="T96" s="83">
        <f t="shared" si="43"/>
        <v>0</v>
      </c>
      <c r="U96" s="83">
        <f t="shared" si="43"/>
        <v>0</v>
      </c>
      <c r="V96" s="83">
        <f t="shared" si="43"/>
        <v>0</v>
      </c>
      <c r="W96" s="83">
        <f t="shared" si="43"/>
        <v>0</v>
      </c>
      <c r="X96" s="83">
        <f t="shared" si="43"/>
        <v>0</v>
      </c>
      <c r="Y96" s="83">
        <f t="shared" si="43"/>
        <v>0</v>
      </c>
      <c r="Z96" s="83">
        <f t="shared" si="43"/>
        <v>0</v>
      </c>
    </row>
    <row r="97" spans="1:26">
      <c r="A97" s="49">
        <f t="shared" si="41"/>
        <v>73</v>
      </c>
      <c r="B97" s="45" t="s">
        <v>166</v>
      </c>
      <c r="D97" s="103">
        <v>443</v>
      </c>
      <c r="E97" s="65">
        <f t="shared" si="37"/>
        <v>289.01319999999998</v>
      </c>
      <c r="F97" s="64">
        <f t="shared" si="38"/>
        <v>-443</v>
      </c>
      <c r="G97" s="64">
        <f t="shared" si="42"/>
        <v>-289.01319999999998</v>
      </c>
      <c r="H97" s="66">
        <v>0</v>
      </c>
      <c r="I97" s="65">
        <f t="shared" si="39"/>
        <v>0</v>
      </c>
      <c r="J97" s="65"/>
      <c r="K97" s="105"/>
      <c r="L97" s="106"/>
      <c r="N97" s="68">
        <f t="shared" si="40"/>
        <v>0</v>
      </c>
      <c r="O97" s="83">
        <f t="shared" si="43"/>
        <v>0</v>
      </c>
      <c r="P97" s="83">
        <f t="shared" si="43"/>
        <v>0</v>
      </c>
      <c r="Q97" s="83">
        <f t="shared" si="43"/>
        <v>0</v>
      </c>
      <c r="R97" s="83">
        <f t="shared" si="43"/>
        <v>0</v>
      </c>
      <c r="S97" s="83">
        <f t="shared" si="43"/>
        <v>0</v>
      </c>
      <c r="T97" s="83">
        <f t="shared" si="43"/>
        <v>0</v>
      </c>
      <c r="U97" s="83">
        <f t="shared" si="43"/>
        <v>0</v>
      </c>
      <c r="V97" s="83">
        <f t="shared" si="43"/>
        <v>0</v>
      </c>
      <c r="W97" s="83">
        <f t="shared" si="43"/>
        <v>0</v>
      </c>
      <c r="X97" s="83">
        <f t="shared" si="43"/>
        <v>0</v>
      </c>
      <c r="Y97" s="83">
        <f t="shared" si="43"/>
        <v>0</v>
      </c>
      <c r="Z97" s="83">
        <f t="shared" si="43"/>
        <v>0</v>
      </c>
    </row>
    <row r="98" spans="1:26">
      <c r="A98" s="49">
        <f t="shared" si="41"/>
        <v>74</v>
      </c>
      <c r="B98" s="45" t="s">
        <v>167</v>
      </c>
      <c r="D98" s="103">
        <v>22439</v>
      </c>
      <c r="E98" s="65">
        <f t="shared" si="37"/>
        <v>14639.203599999999</v>
      </c>
      <c r="F98" s="64">
        <f t="shared" si="38"/>
        <v>2171</v>
      </c>
      <c r="G98" s="64">
        <f t="shared" si="42"/>
        <v>1416.3604000000014</v>
      </c>
      <c r="H98" s="66">
        <v>24610</v>
      </c>
      <c r="I98" s="65">
        <f t="shared" si="39"/>
        <v>16055.564</v>
      </c>
      <c r="J98" s="65"/>
      <c r="K98" s="106"/>
      <c r="L98" s="106"/>
      <c r="N98" s="68">
        <f t="shared" si="40"/>
        <v>24609.743807111463</v>
      </c>
      <c r="O98" s="83">
        <v>2512324.6930803573</v>
      </c>
      <c r="P98" s="83">
        <v>2278998.7740652901</v>
      </c>
      <c r="Q98" s="83">
        <v>2318004.5370919365</v>
      </c>
      <c r="R98" s="83">
        <v>2548834.9923270089</v>
      </c>
      <c r="S98" s="83">
        <v>2293622.119140625</v>
      </c>
      <c r="T98" s="83">
        <v>2217894.9846540177</v>
      </c>
      <c r="U98" s="83">
        <v>1682443.5407366073</v>
      </c>
      <c r="V98" s="83">
        <v>1739667.0741489953</v>
      </c>
      <c r="W98" s="83">
        <v>1686314.0345982143</v>
      </c>
      <c r="X98" s="83">
        <v>1751022.0511300224</v>
      </c>
      <c r="Y98" s="83">
        <v>1742548.8577706474</v>
      </c>
      <c r="Z98" s="83">
        <v>1838068.1483677456</v>
      </c>
    </row>
    <row r="99" spans="1:26">
      <c r="A99" s="49">
        <f t="shared" si="41"/>
        <v>75</v>
      </c>
      <c r="B99" s="75" t="s">
        <v>103</v>
      </c>
      <c r="C99" s="75"/>
      <c r="D99" s="76">
        <v>645</v>
      </c>
      <c r="E99" s="65">
        <f t="shared" si="37"/>
        <v>420.798</v>
      </c>
      <c r="F99" s="77">
        <f t="shared" si="38"/>
        <v>-645</v>
      </c>
      <c r="G99" s="64">
        <f t="shared" si="42"/>
        <v>-420.798</v>
      </c>
      <c r="H99" s="77">
        <v>0</v>
      </c>
      <c r="I99" s="65">
        <f t="shared" si="39"/>
        <v>0</v>
      </c>
      <c r="J99" s="65"/>
      <c r="K99" s="106"/>
      <c r="L99" s="106"/>
      <c r="N99" s="79">
        <f t="shared" si="40"/>
        <v>0</v>
      </c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</row>
    <row r="100" spans="1:26">
      <c r="A100" s="49">
        <f t="shared" si="41"/>
        <v>76</v>
      </c>
      <c r="B100" s="45" t="s">
        <v>168</v>
      </c>
      <c r="D100" s="64">
        <f>SUM(D89:D99)</f>
        <v>118011</v>
      </c>
      <c r="E100" s="82">
        <f>SUM(E89:E99)</f>
        <v>76990.376399999994</v>
      </c>
      <c r="F100" s="64">
        <f t="shared" si="38"/>
        <v>-33030.189860278566</v>
      </c>
      <c r="G100" s="82">
        <f>SUM(G89:G99)</f>
        <v>-21548.895864845734</v>
      </c>
      <c r="H100" s="64">
        <f>SUM(H89:H99)</f>
        <v>84980.810139721434</v>
      </c>
      <c r="I100" s="82">
        <f>SUM(I89:I99)</f>
        <v>55441.480535154267</v>
      </c>
      <c r="J100" s="64"/>
      <c r="K100" s="64"/>
      <c r="L100" s="77">
        <v>0</v>
      </c>
      <c r="M100" s="64"/>
      <c r="N100" s="68">
        <f t="shared" si="40"/>
        <v>73817.257754971579</v>
      </c>
      <c r="O100" s="83">
        <f t="shared" ref="O100:Z100" si="44">SUM(O89:O99)</f>
        <v>6056645.1296781972</v>
      </c>
      <c r="P100" s="83">
        <f t="shared" si="44"/>
        <v>5472479.6452592658</v>
      </c>
      <c r="Q100" s="83">
        <f t="shared" si="44"/>
        <v>5728525.4920502678</v>
      </c>
      <c r="R100" s="83">
        <f t="shared" si="44"/>
        <v>6832856.525844628</v>
      </c>
      <c r="S100" s="83">
        <f t="shared" si="44"/>
        <v>6260879.5329979137</v>
      </c>
      <c r="T100" s="83">
        <f t="shared" si="44"/>
        <v>5203636.7314310018</v>
      </c>
      <c r="U100" s="83">
        <f t="shared" si="44"/>
        <v>6917183.5635458147</v>
      </c>
      <c r="V100" s="83">
        <f t="shared" si="44"/>
        <v>3943110.7865785318</v>
      </c>
      <c r="W100" s="83">
        <f t="shared" si="44"/>
        <v>5519044.475302916</v>
      </c>
      <c r="X100" s="83">
        <f t="shared" si="44"/>
        <v>6469389.4619885758</v>
      </c>
      <c r="Y100" s="83">
        <f t="shared" si="44"/>
        <v>7542465.8043291438</v>
      </c>
      <c r="Z100" s="83">
        <f t="shared" si="44"/>
        <v>7871040.6059653275</v>
      </c>
    </row>
    <row r="101" spans="1:26">
      <c r="A101" s="49"/>
      <c r="D101" s="64"/>
      <c r="E101" s="64"/>
      <c r="F101" s="64"/>
      <c r="G101" s="64"/>
      <c r="H101" s="64"/>
      <c r="I101" s="64"/>
      <c r="J101" s="64"/>
      <c r="K101" s="64"/>
      <c r="L101" s="64">
        <v>62060.890920372694</v>
      </c>
      <c r="M101" s="64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>
      <c r="A102" s="49"/>
      <c r="B102" s="61" t="s">
        <v>169</v>
      </c>
      <c r="D102" s="64"/>
      <c r="E102" s="64"/>
      <c r="F102" s="64" t="s">
        <v>140</v>
      </c>
      <c r="G102" s="64"/>
      <c r="H102" s="64"/>
      <c r="I102" s="64"/>
      <c r="J102" s="64"/>
      <c r="K102" s="64"/>
      <c r="L102" s="64"/>
      <c r="M102" s="64"/>
      <c r="N102" s="68"/>
    </row>
    <row r="103" spans="1:26">
      <c r="A103" s="49">
        <f>A100+1</f>
        <v>77</v>
      </c>
      <c r="B103" s="45" t="s">
        <v>170</v>
      </c>
      <c r="D103" s="66">
        <v>2178</v>
      </c>
      <c r="E103" s="65">
        <f t="shared" ref="E103:E105" si="45">+D103*$I$7</f>
        <v>1420.9271999999999</v>
      </c>
      <c r="F103" s="66">
        <f>H103-D103</f>
        <v>-1800</v>
      </c>
      <c r="G103" s="66">
        <f>+I103-E103</f>
        <v>-1174.32</v>
      </c>
      <c r="H103" s="66">
        <v>378</v>
      </c>
      <c r="I103" s="65">
        <f t="shared" ref="I103:I105" si="46">+H103*$I$7</f>
        <v>246.60720000000001</v>
      </c>
      <c r="J103" s="65"/>
      <c r="K103" s="66"/>
      <c r="L103" s="66"/>
      <c r="M103" s="64"/>
      <c r="N103" s="68">
        <f>SUM(O103:Z103)/1000</f>
        <v>850.00000000000011</v>
      </c>
      <c r="O103" s="83">
        <f t="shared" ref="O103:Z103" si="47">850000/12</f>
        <v>70833.333333333328</v>
      </c>
      <c r="P103" s="83">
        <f t="shared" si="47"/>
        <v>70833.333333333328</v>
      </c>
      <c r="Q103" s="83">
        <f t="shared" si="47"/>
        <v>70833.333333333328</v>
      </c>
      <c r="R103" s="83">
        <f t="shared" si="47"/>
        <v>70833.333333333328</v>
      </c>
      <c r="S103" s="83">
        <f t="shared" si="47"/>
        <v>70833.333333333328</v>
      </c>
      <c r="T103" s="83">
        <f t="shared" si="47"/>
        <v>70833.333333333328</v>
      </c>
      <c r="U103" s="83">
        <f t="shared" si="47"/>
        <v>70833.333333333328</v>
      </c>
      <c r="V103" s="83">
        <f t="shared" si="47"/>
        <v>70833.333333333328</v>
      </c>
      <c r="W103" s="83">
        <f t="shared" si="47"/>
        <v>70833.333333333328</v>
      </c>
      <c r="X103" s="83">
        <f t="shared" si="47"/>
        <v>70833.333333333328</v>
      </c>
      <c r="Y103" s="83">
        <f t="shared" si="47"/>
        <v>70833.333333333328</v>
      </c>
      <c r="Z103" s="83">
        <f t="shared" si="47"/>
        <v>70833.333333333328</v>
      </c>
    </row>
    <row r="104" spans="1:26">
      <c r="A104" s="49">
        <f>A103+1</f>
        <v>78</v>
      </c>
      <c r="B104" s="45" t="s">
        <v>171</v>
      </c>
      <c r="D104" s="66">
        <v>0</v>
      </c>
      <c r="E104" s="65">
        <f t="shared" si="45"/>
        <v>0</v>
      </c>
      <c r="F104" s="66">
        <f>H104-D104</f>
        <v>158</v>
      </c>
      <c r="G104" s="66">
        <f t="shared" ref="G104:G105" si="48">+I104-E104</f>
        <v>158</v>
      </c>
      <c r="H104" s="66">
        <v>158</v>
      </c>
      <c r="I104" s="65">
        <v>158</v>
      </c>
      <c r="J104" s="65"/>
      <c r="K104" s="66"/>
      <c r="L104" s="66"/>
      <c r="M104" s="64"/>
      <c r="N104" s="68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>
      <c r="A105" s="49">
        <f>A104+1</f>
        <v>79</v>
      </c>
      <c r="B105" s="75" t="s">
        <v>172</v>
      </c>
      <c r="C105" s="75"/>
      <c r="D105" s="64">
        <v>179427</v>
      </c>
      <c r="E105" s="65">
        <f t="shared" si="45"/>
        <v>117058.17479999999</v>
      </c>
      <c r="F105" s="77">
        <f>H105-D105</f>
        <v>-179427</v>
      </c>
      <c r="G105" s="66">
        <f t="shared" si="48"/>
        <v>-117058.17479999999</v>
      </c>
      <c r="H105" s="64">
        <v>0</v>
      </c>
      <c r="I105" s="65">
        <f t="shared" si="46"/>
        <v>0</v>
      </c>
      <c r="J105" s="65"/>
      <c r="K105" s="64"/>
      <c r="L105" s="64">
        <v>48</v>
      </c>
      <c r="M105" s="64"/>
      <c r="N105" s="68"/>
    </row>
    <row r="106" spans="1:26">
      <c r="A106" s="49">
        <f>A105+1</f>
        <v>80</v>
      </c>
      <c r="B106" s="45" t="s">
        <v>173</v>
      </c>
      <c r="D106" s="81">
        <f>SUM(D103:D105)</f>
        <v>181605</v>
      </c>
      <c r="E106" s="81">
        <f>SUM(E103:E105)</f>
        <v>118479.102</v>
      </c>
      <c r="F106" s="64">
        <f>H106-D106</f>
        <v>-181069</v>
      </c>
      <c r="G106" s="82">
        <f>SUM(G103:G105)</f>
        <v>-118074.4948</v>
      </c>
      <c r="H106" s="82">
        <f>SUM(H103:H105)</f>
        <v>536</v>
      </c>
      <c r="I106" s="82">
        <f>SUM(I103:I105)</f>
        <v>404.60720000000003</v>
      </c>
      <c r="J106" s="64"/>
      <c r="K106" s="64"/>
      <c r="L106" s="64">
        <v>0</v>
      </c>
      <c r="M106" s="64"/>
      <c r="N106" s="68"/>
    </row>
    <row r="107" spans="1:26" ht="7.5" customHeight="1">
      <c r="A107" s="49" t="s">
        <v>140</v>
      </c>
      <c r="D107" s="64"/>
      <c r="E107" s="64"/>
      <c r="F107" s="64"/>
      <c r="G107" s="64"/>
      <c r="H107" s="64"/>
      <c r="I107" s="64"/>
      <c r="J107" s="64"/>
      <c r="K107" s="64"/>
      <c r="L107" s="77">
        <v>0</v>
      </c>
      <c r="M107" s="64"/>
      <c r="N107" s="68"/>
    </row>
    <row r="108" spans="1:26">
      <c r="A108" s="49"/>
      <c r="B108" s="108" t="s">
        <v>174</v>
      </c>
      <c r="D108" s="64"/>
      <c r="E108" s="64"/>
      <c r="F108" s="64"/>
      <c r="G108" s="64">
        <f>+G106-G104</f>
        <v>-118232.4948</v>
      </c>
      <c r="H108" s="64" t="s">
        <v>140</v>
      </c>
      <c r="I108" s="64"/>
      <c r="J108" s="64"/>
      <c r="K108" s="64"/>
      <c r="L108" s="64">
        <v>48</v>
      </c>
      <c r="M108" s="64"/>
      <c r="N108" s="68"/>
    </row>
    <row r="109" spans="1:26">
      <c r="A109" s="49">
        <f>A106+1</f>
        <v>81</v>
      </c>
      <c r="B109" s="45" t="s">
        <v>175</v>
      </c>
      <c r="D109" s="66">
        <v>507</v>
      </c>
      <c r="E109" s="65">
        <f t="shared" ref="E109" si="49">+D109*$I$7</f>
        <v>330.76679999999999</v>
      </c>
      <c r="F109" s="66">
        <f>H109-D109</f>
        <v>-77</v>
      </c>
      <c r="G109" s="66">
        <f>+I109-E109</f>
        <v>-50.234800000000007</v>
      </c>
      <c r="H109" s="66">
        <v>430</v>
      </c>
      <c r="I109" s="65">
        <f t="shared" ref="I109" si="50">+H109*$I$7</f>
        <v>280.53199999999998</v>
      </c>
      <c r="J109" s="65"/>
      <c r="K109" s="66"/>
      <c r="L109" s="66"/>
      <c r="M109" s="64"/>
      <c r="N109" s="68"/>
    </row>
    <row r="110" spans="1:26" ht="6.75" customHeight="1">
      <c r="A110" s="49"/>
      <c r="D110" s="66"/>
      <c r="E110" s="66"/>
      <c r="F110" s="64"/>
      <c r="G110" s="64"/>
      <c r="H110" s="66"/>
      <c r="I110" s="66"/>
      <c r="J110" s="66"/>
      <c r="K110" s="64"/>
      <c r="L110" s="64" t="s">
        <v>140</v>
      </c>
      <c r="M110" s="64"/>
      <c r="N110" s="68"/>
    </row>
    <row r="111" spans="1:26" ht="6" customHeight="1">
      <c r="A111" s="49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8"/>
    </row>
    <row r="112" spans="1:26">
      <c r="A112" s="49">
        <f>A109+1</f>
        <v>82</v>
      </c>
      <c r="B112" s="96" t="s">
        <v>176</v>
      </c>
      <c r="C112" s="97"/>
      <c r="D112" s="98">
        <f>D100+D106+D109</f>
        <v>300123</v>
      </c>
      <c r="E112" s="98">
        <f>E100+E106+E109</f>
        <v>195800.2452</v>
      </c>
      <c r="F112" s="98">
        <f>H112-D112</f>
        <v>-214176.18986027857</v>
      </c>
      <c r="G112" s="99">
        <f>G100+G106+G109</f>
        <v>-139673.62546484574</v>
      </c>
      <c r="H112" s="99">
        <f>H100+H106+H109</f>
        <v>85946.810139721434</v>
      </c>
      <c r="I112" s="99">
        <f>I100+I106+I109</f>
        <v>56126.619735154265</v>
      </c>
      <c r="J112" s="64"/>
      <c r="K112" s="64"/>
      <c r="L112" s="64">
        <v>24</v>
      </c>
      <c r="M112" s="64"/>
      <c r="N112" s="68"/>
    </row>
    <row r="113" spans="1:26" ht="7.5" customHeight="1">
      <c r="A113" s="49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8"/>
    </row>
    <row r="114" spans="1:26">
      <c r="A114" s="49">
        <f>A112+1</f>
        <v>83</v>
      </c>
      <c r="B114" s="96" t="s">
        <v>177</v>
      </c>
      <c r="C114" s="97"/>
      <c r="D114" s="98">
        <f>D86-D112</f>
        <v>203655</v>
      </c>
      <c r="E114" s="98">
        <f>E86-E112</f>
        <v>120423.25399999996</v>
      </c>
      <c r="F114" s="98">
        <f>H114-D114</f>
        <v>-14884.313588522433</v>
      </c>
      <c r="G114" s="99">
        <f>G86-G112</f>
        <v>2943.1254148479784</v>
      </c>
      <c r="H114" s="99">
        <f>H86-H112</f>
        <v>188770.68641147757</v>
      </c>
      <c r="I114" s="99">
        <f>I86-I112</f>
        <v>123366.37941484794</v>
      </c>
      <c r="J114" s="64"/>
      <c r="K114" s="64"/>
      <c r="L114" s="98">
        <v>62497.890920372694</v>
      </c>
      <c r="M114" s="64"/>
      <c r="N114" s="68"/>
    </row>
    <row r="115" spans="1:26" ht="6" customHeight="1">
      <c r="A115" s="49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8"/>
    </row>
    <row r="116" spans="1:26" ht="12.75" customHeight="1">
      <c r="A116" s="49"/>
      <c r="B116" s="101"/>
      <c r="D116" s="64"/>
      <c r="E116" s="64"/>
      <c r="G116" s="68"/>
      <c r="K116" s="64"/>
      <c r="L116" s="64"/>
      <c r="M116" s="64"/>
      <c r="N116" s="68"/>
    </row>
    <row r="117" spans="1:26" ht="12.75" customHeight="1">
      <c r="A117" s="49"/>
      <c r="B117" s="109" t="s">
        <v>218</v>
      </c>
      <c r="D117" s="64"/>
      <c r="E117" s="64"/>
      <c r="H117" s="45"/>
      <c r="J117" s="45"/>
      <c r="K117" s="64"/>
      <c r="L117" s="64"/>
      <c r="M117" s="64"/>
      <c r="N117" s="68"/>
    </row>
    <row r="118" spans="1:26" ht="12.75" hidden="1" customHeight="1">
      <c r="A118" s="49"/>
      <c r="B118" s="101"/>
      <c r="D118" s="68"/>
      <c r="E118" s="68"/>
      <c r="N118" s="68"/>
    </row>
    <row r="119" spans="1:26" hidden="1">
      <c r="B119" s="45" t="s">
        <v>219</v>
      </c>
      <c r="E119" s="142">
        <f>+E100</f>
        <v>76990.376399999994</v>
      </c>
      <c r="F119" s="142"/>
      <c r="G119" s="142">
        <f>+G100</f>
        <v>-21548.895864845734</v>
      </c>
      <c r="H119" s="142"/>
      <c r="I119" s="142">
        <f>+I100</f>
        <v>55441.480535154267</v>
      </c>
      <c r="N119" s="68"/>
    </row>
    <row r="120" spans="1:26" hidden="1">
      <c r="B120" s="45" t="s">
        <v>220</v>
      </c>
      <c r="E120" s="142">
        <f>+E112-E100</f>
        <v>118809.86880000001</v>
      </c>
      <c r="F120" s="142"/>
      <c r="G120" s="142">
        <f>+G112-G100</f>
        <v>-118124.72960000001</v>
      </c>
      <c r="H120" s="142"/>
      <c r="I120" s="142">
        <f>+I112-I100</f>
        <v>685.1391999999978</v>
      </c>
      <c r="N120" s="68">
        <f>SUM(O120:Z120)</f>
        <v>159985089.52585113</v>
      </c>
      <c r="O120" s="83">
        <f t="shared" ref="O120:Z120" si="51">O34+O49+O64-O100</f>
        <v>19164787.691292387</v>
      </c>
      <c r="P120" s="83">
        <f t="shared" si="51"/>
        <v>17406829.303770564</v>
      </c>
      <c r="Q120" s="83">
        <f t="shared" si="51"/>
        <v>16305872.759994224</v>
      </c>
      <c r="R120" s="83">
        <f t="shared" si="51"/>
        <v>9121616.044926621</v>
      </c>
      <c r="S120" s="83">
        <f t="shared" si="51"/>
        <v>5480671.6992084645</v>
      </c>
      <c r="T120" s="83">
        <f t="shared" si="51"/>
        <v>5703603.4067462459</v>
      </c>
      <c r="U120" s="83">
        <f t="shared" si="51"/>
        <v>9946576.2739754468</v>
      </c>
      <c r="V120" s="83">
        <f t="shared" si="51"/>
        <v>16442822.04472369</v>
      </c>
      <c r="W120" s="83">
        <f t="shared" si="51"/>
        <v>13142184.456982445</v>
      </c>
      <c r="X120" s="83">
        <f t="shared" si="51"/>
        <v>13417725.994884215</v>
      </c>
      <c r="Y120" s="83">
        <f t="shared" si="51"/>
        <v>16308804.914485632</v>
      </c>
      <c r="Z120" s="83">
        <f t="shared" si="51"/>
        <v>17543594.934861183</v>
      </c>
    </row>
    <row r="121" spans="1:26" hidden="1">
      <c r="B121" s="45" t="s">
        <v>221</v>
      </c>
      <c r="E121" s="142">
        <f>SUM(E119:E120)</f>
        <v>195800.2452</v>
      </c>
      <c r="F121" s="142"/>
      <c r="G121" s="142">
        <f>SUM(G119:G120)</f>
        <v>-139673.62546484574</v>
      </c>
      <c r="H121" s="142"/>
      <c r="I121" s="142">
        <f>SUM(I119:I120)</f>
        <v>56126.619735154265</v>
      </c>
      <c r="N121" s="68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 hidden="1">
      <c r="E122" s="142"/>
      <c r="F122" s="142"/>
      <c r="G122" s="142"/>
      <c r="H122" s="142"/>
      <c r="I122" s="142"/>
      <c r="N122" s="68"/>
    </row>
    <row r="123" spans="1:26" hidden="1">
      <c r="B123" s="45" t="s">
        <v>222</v>
      </c>
      <c r="E123" s="142"/>
      <c r="F123" s="142"/>
      <c r="G123" s="142"/>
      <c r="H123" s="142"/>
      <c r="I123" s="142"/>
      <c r="N123" s="68"/>
    </row>
    <row r="124" spans="1:26" hidden="1">
      <c r="B124" s="45" t="s">
        <v>223</v>
      </c>
      <c r="E124" s="142">
        <f>+E86-E34</f>
        <v>191954.34719999996</v>
      </c>
      <c r="F124" s="142"/>
      <c r="G124" s="142">
        <f>+G86-G34</f>
        <v>-97487.678810989863</v>
      </c>
      <c r="H124" s="142"/>
      <c r="I124" s="142">
        <f>+I86-I34</f>
        <v>94466.668389010112</v>
      </c>
      <c r="N124" s="68"/>
    </row>
    <row r="125" spans="1:26" hidden="1">
      <c r="B125" s="45" t="s">
        <v>224</v>
      </c>
      <c r="E125" s="142">
        <f>+E34</f>
        <v>124269.15199999999</v>
      </c>
      <c r="F125" s="142"/>
      <c r="G125" s="142">
        <f>+G34</f>
        <v>-39242.821239007892</v>
      </c>
      <c r="H125" s="142"/>
      <c r="I125" s="142">
        <f>+I34</f>
        <v>85026.330760992088</v>
      </c>
      <c r="N125" s="68"/>
    </row>
    <row r="126" spans="1:26" hidden="1">
      <c r="N126" s="68"/>
    </row>
    <row r="127" spans="1:26" hidden="1">
      <c r="E127" s="143">
        <f>+E121-E124-E125</f>
        <v>-120423.25399999994</v>
      </c>
      <c r="G127" s="143">
        <f>+G121-G124-G125</f>
        <v>-2943.1254148479857</v>
      </c>
      <c r="I127" s="143">
        <f>+I121-I124-I125</f>
        <v>-123366.37941484794</v>
      </c>
      <c r="N127" s="68"/>
    </row>
    <row r="128" spans="1:26" hidden="1">
      <c r="I128" s="45"/>
      <c r="N128" s="68"/>
    </row>
    <row r="129" spans="1:14" hidden="1">
      <c r="B129" s="45" t="s">
        <v>225</v>
      </c>
      <c r="E129" s="142">
        <f>+E127*0.35</f>
        <v>-42148.138899999976</v>
      </c>
      <c r="G129" s="142">
        <f>+G127*0.35</f>
        <v>-1030.0938951967948</v>
      </c>
      <c r="I129" s="142">
        <f>+I127*0.35</f>
        <v>-43178.232795196775</v>
      </c>
      <c r="N129" s="68"/>
    </row>
    <row r="130" spans="1:14" hidden="1">
      <c r="N130" s="68"/>
    </row>
    <row r="131" spans="1:14" hidden="1">
      <c r="A131" s="45"/>
      <c r="H131" s="45"/>
      <c r="I131" s="45"/>
      <c r="J131" s="45"/>
      <c r="K131" s="45"/>
      <c r="L131" s="45"/>
      <c r="M131" s="45"/>
      <c r="N131" s="68"/>
    </row>
    <row r="132" spans="1:14">
      <c r="A132" s="45"/>
      <c r="H132" s="45"/>
      <c r="I132" s="45"/>
      <c r="J132" s="45"/>
      <c r="K132" s="45"/>
      <c r="L132" s="45"/>
      <c r="M132" s="45"/>
      <c r="N132" s="68"/>
    </row>
    <row r="133" spans="1:14">
      <c r="A133" s="45"/>
      <c r="H133" s="45"/>
      <c r="I133" s="45"/>
      <c r="J133" s="45"/>
      <c r="K133" s="45"/>
      <c r="L133" s="45"/>
      <c r="M133" s="45"/>
      <c r="N133" s="68"/>
    </row>
    <row r="134" spans="1:14">
      <c r="A134" s="45"/>
      <c r="H134" s="45"/>
      <c r="I134" s="45"/>
      <c r="J134" s="45"/>
      <c r="K134" s="45"/>
      <c r="L134" s="45"/>
      <c r="M134" s="45"/>
      <c r="N134" s="68"/>
    </row>
    <row r="135" spans="1:14">
      <c r="A135" s="45"/>
      <c r="H135" s="45"/>
      <c r="I135" s="45"/>
      <c r="J135" s="45"/>
      <c r="K135" s="45"/>
      <c r="L135" s="45"/>
      <c r="M135" s="45"/>
      <c r="N135" s="68"/>
    </row>
    <row r="136" spans="1:14">
      <c r="A136" s="45"/>
      <c r="H136" s="45"/>
      <c r="I136" s="45"/>
      <c r="J136" s="45"/>
      <c r="K136" s="45"/>
      <c r="L136" s="45"/>
      <c r="M136" s="45"/>
      <c r="N136" s="68"/>
    </row>
    <row r="137" spans="1:14">
      <c r="A137" s="45"/>
      <c r="H137" s="45"/>
      <c r="I137" s="45"/>
      <c r="J137" s="45"/>
      <c r="K137" s="45"/>
      <c r="L137" s="45"/>
      <c r="M137" s="45"/>
      <c r="N137" s="68"/>
    </row>
    <row r="138" spans="1:14">
      <c r="A138" s="45"/>
      <c r="H138" s="45"/>
      <c r="I138" s="45"/>
      <c r="J138" s="45"/>
      <c r="K138" s="45"/>
      <c r="L138" s="45"/>
      <c r="M138" s="45"/>
      <c r="N138" s="68"/>
    </row>
    <row r="139" spans="1:14">
      <c r="A139" s="45"/>
      <c r="H139" s="45"/>
      <c r="I139" s="45"/>
      <c r="J139" s="45"/>
      <c r="K139" s="45"/>
      <c r="L139" s="45"/>
      <c r="M139" s="45"/>
      <c r="N139" s="68"/>
    </row>
    <row r="140" spans="1:14">
      <c r="A140" s="45"/>
      <c r="H140" s="45"/>
      <c r="I140" s="45"/>
      <c r="J140" s="45"/>
      <c r="K140" s="45"/>
      <c r="L140" s="45"/>
      <c r="M140" s="45"/>
      <c r="N140" s="68"/>
    </row>
    <row r="141" spans="1:14">
      <c r="A141" s="45"/>
      <c r="H141" s="45"/>
      <c r="I141" s="45"/>
      <c r="J141" s="45"/>
      <c r="K141" s="45"/>
      <c r="L141" s="45"/>
      <c r="M141" s="45"/>
      <c r="N141" s="68"/>
    </row>
    <row r="142" spans="1:14">
      <c r="A142" s="45"/>
      <c r="H142" s="45"/>
      <c r="I142" s="45"/>
      <c r="J142" s="45"/>
      <c r="K142" s="45"/>
      <c r="L142" s="45"/>
      <c r="M142" s="45"/>
      <c r="N142" s="68"/>
    </row>
    <row r="143" spans="1:14">
      <c r="A143" s="45"/>
      <c r="H143" s="45"/>
      <c r="I143" s="45"/>
      <c r="J143" s="45"/>
      <c r="K143" s="45"/>
      <c r="L143" s="45"/>
      <c r="M143" s="45"/>
      <c r="N143" s="68"/>
    </row>
    <row r="144" spans="1:14">
      <c r="A144" s="45"/>
      <c r="H144" s="45"/>
      <c r="I144" s="45"/>
      <c r="J144" s="45"/>
      <c r="K144" s="45"/>
      <c r="L144" s="45"/>
      <c r="M144" s="45"/>
      <c r="N144" s="68"/>
    </row>
    <row r="145" spans="1:14">
      <c r="A145" s="45"/>
      <c r="H145" s="45"/>
      <c r="I145" s="45"/>
      <c r="J145" s="45"/>
      <c r="K145" s="45"/>
      <c r="L145" s="45"/>
      <c r="M145" s="45"/>
      <c r="N145" s="68"/>
    </row>
    <row r="146" spans="1:14">
      <c r="A146" s="45"/>
      <c r="H146" s="45"/>
      <c r="I146" s="45"/>
      <c r="J146" s="45"/>
      <c r="K146" s="45"/>
      <c r="L146" s="45"/>
      <c r="M146" s="45"/>
      <c r="N146" s="68"/>
    </row>
    <row r="147" spans="1:14">
      <c r="A147" s="45"/>
      <c r="H147" s="45"/>
      <c r="I147" s="45"/>
      <c r="J147" s="45"/>
      <c r="K147" s="45"/>
      <c r="L147" s="45"/>
      <c r="M147" s="45"/>
      <c r="N147" s="68"/>
    </row>
    <row r="148" spans="1:14">
      <c r="A148" s="45"/>
      <c r="H148" s="45"/>
      <c r="I148" s="45"/>
      <c r="J148" s="45"/>
      <c r="K148" s="45"/>
      <c r="L148" s="45"/>
      <c r="M148" s="45"/>
      <c r="N148" s="68"/>
    </row>
    <row r="149" spans="1:14">
      <c r="A149" s="45"/>
      <c r="H149" s="45"/>
      <c r="I149" s="45"/>
      <c r="J149" s="45"/>
      <c r="K149" s="45"/>
      <c r="L149" s="45"/>
      <c r="M149" s="45"/>
      <c r="N149" s="68"/>
    </row>
    <row r="150" spans="1:14">
      <c r="A150" s="45"/>
      <c r="H150" s="45"/>
      <c r="I150" s="45"/>
      <c r="J150" s="45"/>
      <c r="K150" s="45"/>
      <c r="L150" s="45"/>
      <c r="M150" s="45"/>
      <c r="N150" s="68"/>
    </row>
    <row r="151" spans="1:14">
      <c r="A151" s="45"/>
      <c r="H151" s="45"/>
      <c r="I151" s="45"/>
      <c r="J151" s="45"/>
      <c r="K151" s="45"/>
      <c r="L151" s="45"/>
      <c r="M151" s="45"/>
      <c r="N151" s="68"/>
    </row>
    <row r="152" spans="1:14">
      <c r="A152" s="45"/>
      <c r="H152" s="45"/>
      <c r="I152" s="45"/>
      <c r="J152" s="45"/>
      <c r="K152" s="45"/>
      <c r="L152" s="45"/>
      <c r="M152" s="45"/>
      <c r="N152" s="68"/>
    </row>
    <row r="153" spans="1:14">
      <c r="A153" s="45"/>
      <c r="H153" s="45"/>
      <c r="I153" s="45"/>
      <c r="J153" s="45"/>
      <c r="K153" s="45"/>
      <c r="L153" s="45"/>
      <c r="M153" s="45"/>
      <c r="N153" s="68"/>
    </row>
    <row r="154" spans="1:14">
      <c r="A154" s="45"/>
      <c r="H154" s="45"/>
      <c r="I154" s="45"/>
      <c r="J154" s="45"/>
      <c r="K154" s="45"/>
      <c r="L154" s="45"/>
      <c r="M154" s="45"/>
      <c r="N154" s="68"/>
    </row>
    <row r="155" spans="1:14">
      <c r="A155" s="45"/>
      <c r="H155" s="45"/>
      <c r="I155" s="45"/>
      <c r="J155" s="45"/>
      <c r="K155" s="45"/>
      <c r="L155" s="45"/>
      <c r="M155" s="45"/>
      <c r="N155" s="68"/>
    </row>
    <row r="156" spans="1:14">
      <c r="A156" s="45"/>
      <c r="H156" s="45"/>
      <c r="I156" s="45"/>
      <c r="J156" s="45"/>
      <c r="K156" s="45"/>
      <c r="L156" s="45"/>
      <c r="M156" s="45"/>
      <c r="N156" s="68"/>
    </row>
    <row r="157" spans="1:14">
      <c r="A157" s="45"/>
      <c r="H157" s="45"/>
      <c r="I157" s="45"/>
      <c r="J157" s="45"/>
      <c r="K157" s="45"/>
      <c r="L157" s="45"/>
      <c r="M157" s="45"/>
      <c r="N157" s="68"/>
    </row>
    <row r="158" spans="1:14">
      <c r="A158" s="45"/>
      <c r="H158" s="45"/>
      <c r="I158" s="45"/>
      <c r="J158" s="45"/>
      <c r="K158" s="45"/>
      <c r="L158" s="45"/>
      <c r="M158" s="45"/>
      <c r="N158" s="68"/>
    </row>
    <row r="159" spans="1:14">
      <c r="A159" s="45"/>
      <c r="H159" s="45"/>
      <c r="I159" s="45"/>
      <c r="J159" s="45"/>
      <c r="K159" s="45"/>
      <c r="L159" s="45"/>
      <c r="M159" s="45"/>
      <c r="N159" s="68"/>
    </row>
    <row r="160" spans="1:14">
      <c r="A160" s="45"/>
      <c r="H160" s="45"/>
      <c r="I160" s="45"/>
      <c r="J160" s="45"/>
      <c r="K160" s="45"/>
      <c r="L160" s="45"/>
      <c r="M160" s="45"/>
      <c r="N160" s="68"/>
    </row>
    <row r="161" spans="1:14">
      <c r="A161" s="45"/>
      <c r="H161" s="45"/>
      <c r="I161" s="45"/>
      <c r="J161" s="45"/>
      <c r="K161" s="45"/>
      <c r="L161" s="45"/>
      <c r="M161" s="45"/>
      <c r="N161" s="68"/>
    </row>
    <row r="162" spans="1:14">
      <c r="A162" s="45"/>
      <c r="H162" s="45"/>
      <c r="I162" s="45"/>
      <c r="J162" s="45"/>
      <c r="K162" s="45"/>
      <c r="L162" s="45"/>
      <c r="M162" s="45"/>
      <c r="N162" s="68"/>
    </row>
    <row r="163" spans="1:14">
      <c r="A163" s="45"/>
      <c r="H163" s="45"/>
      <c r="I163" s="45"/>
      <c r="J163" s="45"/>
      <c r="K163" s="45"/>
      <c r="L163" s="45"/>
      <c r="M163" s="45"/>
      <c r="N163" s="68"/>
    </row>
    <row r="164" spans="1:14">
      <c r="A164" s="45"/>
      <c r="H164" s="45"/>
      <c r="I164" s="45"/>
      <c r="J164" s="45"/>
      <c r="K164" s="45"/>
      <c r="L164" s="45"/>
      <c r="M164" s="45"/>
      <c r="N164" s="68"/>
    </row>
    <row r="165" spans="1:14">
      <c r="A165" s="45"/>
      <c r="H165" s="45"/>
      <c r="I165" s="45"/>
      <c r="J165" s="45"/>
      <c r="K165" s="45"/>
      <c r="L165" s="45"/>
      <c r="M165" s="45"/>
      <c r="N165" s="68"/>
    </row>
    <row r="166" spans="1:14">
      <c r="A166" s="45"/>
      <c r="H166" s="45"/>
      <c r="I166" s="45"/>
      <c r="J166" s="45"/>
      <c r="K166" s="45"/>
      <c r="L166" s="45"/>
      <c r="M166" s="45"/>
      <c r="N166" s="68"/>
    </row>
    <row r="167" spans="1:14">
      <c r="A167" s="45"/>
      <c r="H167" s="45"/>
      <c r="I167" s="45"/>
      <c r="J167" s="45"/>
      <c r="K167" s="45"/>
      <c r="L167" s="45"/>
      <c r="M167" s="45"/>
      <c r="N167" s="68"/>
    </row>
    <row r="168" spans="1:14">
      <c r="A168" s="45"/>
      <c r="H168" s="45"/>
      <c r="I168" s="45"/>
      <c r="J168" s="45"/>
      <c r="K168" s="45"/>
      <c r="L168" s="45"/>
      <c r="M168" s="45"/>
      <c r="N168" s="68"/>
    </row>
    <row r="169" spans="1:14">
      <c r="A169" s="45"/>
      <c r="H169" s="45"/>
      <c r="I169" s="45"/>
      <c r="J169" s="45"/>
      <c r="K169" s="45"/>
      <c r="L169" s="45"/>
      <c r="M169" s="45"/>
      <c r="N169" s="68"/>
    </row>
    <row r="170" spans="1:14">
      <c r="A170" s="45"/>
      <c r="H170" s="45"/>
      <c r="I170" s="45"/>
      <c r="J170" s="45"/>
      <c r="K170" s="45"/>
      <c r="L170" s="45"/>
      <c r="M170" s="45"/>
      <c r="N170" s="68"/>
    </row>
    <row r="171" spans="1:14">
      <c r="A171" s="45"/>
      <c r="H171" s="45"/>
      <c r="I171" s="45"/>
      <c r="J171" s="45"/>
      <c r="K171" s="45"/>
      <c r="L171" s="45"/>
      <c r="M171" s="45"/>
      <c r="N171" s="68"/>
    </row>
    <row r="172" spans="1:14">
      <c r="A172" s="45"/>
      <c r="H172" s="45"/>
      <c r="I172" s="45"/>
      <c r="J172" s="45"/>
      <c r="K172" s="45"/>
      <c r="L172" s="45"/>
      <c r="M172" s="45"/>
      <c r="N172" s="68"/>
    </row>
    <row r="173" spans="1:14">
      <c r="A173" s="45"/>
      <c r="H173" s="45"/>
      <c r="I173" s="45"/>
      <c r="J173" s="45"/>
      <c r="K173" s="45"/>
      <c r="L173" s="45"/>
      <c r="M173" s="45"/>
      <c r="N173" s="68"/>
    </row>
    <row r="174" spans="1:14">
      <c r="A174" s="45"/>
      <c r="H174" s="45"/>
      <c r="I174" s="45"/>
      <c r="J174" s="45"/>
      <c r="K174" s="45"/>
      <c r="L174" s="45"/>
      <c r="M174" s="45"/>
      <c r="N174" s="68"/>
    </row>
    <row r="175" spans="1:14">
      <c r="A175" s="45"/>
      <c r="H175" s="45"/>
      <c r="I175" s="45"/>
      <c r="J175" s="45"/>
      <c r="K175" s="45"/>
      <c r="L175" s="45"/>
      <c r="M175" s="45"/>
      <c r="N175" s="68"/>
    </row>
    <row r="176" spans="1:14">
      <c r="A176" s="45"/>
      <c r="H176" s="45"/>
      <c r="I176" s="45"/>
      <c r="J176" s="45"/>
      <c r="K176" s="45"/>
      <c r="L176" s="45"/>
      <c r="M176" s="45"/>
      <c r="N176" s="68"/>
    </row>
    <row r="177" spans="1:14">
      <c r="A177" s="45"/>
      <c r="H177" s="45"/>
      <c r="I177" s="45"/>
      <c r="J177" s="45"/>
      <c r="K177" s="45"/>
      <c r="L177" s="45"/>
      <c r="M177" s="45"/>
      <c r="N177" s="68"/>
    </row>
    <row r="178" spans="1:14">
      <c r="A178" s="45"/>
      <c r="H178" s="45"/>
      <c r="I178" s="45"/>
      <c r="J178" s="45"/>
      <c r="K178" s="45"/>
      <c r="L178" s="45"/>
      <c r="M178" s="45"/>
      <c r="N178" s="68"/>
    </row>
    <row r="179" spans="1:14">
      <c r="A179" s="45"/>
      <c r="H179" s="45"/>
      <c r="I179" s="45"/>
      <c r="J179" s="45"/>
      <c r="K179" s="45"/>
      <c r="L179" s="45"/>
      <c r="M179" s="45"/>
      <c r="N179" s="68"/>
    </row>
    <row r="180" spans="1:14">
      <c r="A180" s="45"/>
      <c r="H180" s="45"/>
      <c r="I180" s="45"/>
      <c r="J180" s="45"/>
      <c r="K180" s="45"/>
      <c r="L180" s="45"/>
      <c r="M180" s="45"/>
      <c r="N180" s="68"/>
    </row>
    <row r="181" spans="1:14">
      <c r="A181" s="45"/>
      <c r="H181" s="45"/>
      <c r="I181" s="45"/>
      <c r="J181" s="45"/>
      <c r="K181" s="45"/>
      <c r="L181" s="45"/>
      <c r="M181" s="45"/>
      <c r="N181" s="68"/>
    </row>
    <row r="182" spans="1:14">
      <c r="A182" s="45"/>
      <c r="H182" s="45"/>
      <c r="I182" s="45"/>
      <c r="J182" s="45"/>
      <c r="K182" s="45"/>
      <c r="L182" s="45"/>
      <c r="M182" s="45"/>
      <c r="N182" s="68"/>
    </row>
    <row r="183" spans="1:14">
      <c r="A183" s="45"/>
      <c r="H183" s="45"/>
      <c r="I183" s="45"/>
      <c r="J183" s="45"/>
      <c r="K183" s="45"/>
      <c r="L183" s="45"/>
      <c r="M183" s="45"/>
      <c r="N183" s="68"/>
    </row>
    <row r="184" spans="1:14">
      <c r="A184" s="45"/>
      <c r="H184" s="45"/>
      <c r="I184" s="45"/>
      <c r="J184" s="45"/>
      <c r="K184" s="45"/>
      <c r="L184" s="45"/>
      <c r="M184" s="45"/>
      <c r="N184" s="68"/>
    </row>
    <row r="185" spans="1:14">
      <c r="A185" s="45"/>
      <c r="H185" s="45"/>
      <c r="I185" s="45"/>
      <c r="J185" s="45"/>
      <c r="K185" s="45"/>
      <c r="L185" s="45"/>
      <c r="M185" s="45"/>
      <c r="N185" s="68"/>
    </row>
    <row r="186" spans="1:14">
      <c r="A186" s="45"/>
      <c r="H186" s="45"/>
      <c r="I186" s="45"/>
      <c r="J186" s="45"/>
      <c r="K186" s="45"/>
      <c r="L186" s="45"/>
      <c r="M186" s="45"/>
      <c r="N186" s="68"/>
    </row>
    <row r="187" spans="1:14">
      <c r="A187" s="45"/>
      <c r="H187" s="45"/>
      <c r="I187" s="45"/>
      <c r="J187" s="45"/>
      <c r="K187" s="45"/>
      <c r="L187" s="45"/>
      <c r="M187" s="45"/>
      <c r="N187" s="68"/>
    </row>
    <row r="188" spans="1:14">
      <c r="A188" s="45"/>
      <c r="H188" s="45"/>
      <c r="I188" s="45"/>
      <c r="J188" s="45"/>
      <c r="K188" s="45"/>
      <c r="L188" s="45"/>
      <c r="M188" s="45"/>
      <c r="N188" s="68"/>
    </row>
    <row r="189" spans="1:14">
      <c r="A189" s="45"/>
      <c r="H189" s="45"/>
      <c r="I189" s="45"/>
      <c r="J189" s="45"/>
      <c r="K189" s="45"/>
      <c r="L189" s="45"/>
      <c r="M189" s="45"/>
      <c r="N189" s="68"/>
    </row>
    <row r="190" spans="1:14">
      <c r="A190" s="45"/>
      <c r="H190" s="45"/>
      <c r="I190" s="45"/>
      <c r="J190" s="45"/>
      <c r="K190" s="45"/>
      <c r="L190" s="45"/>
      <c r="M190" s="45"/>
      <c r="N190" s="68"/>
    </row>
    <row r="191" spans="1:14">
      <c r="A191" s="45"/>
      <c r="H191" s="45"/>
      <c r="I191" s="45"/>
      <c r="J191" s="45"/>
      <c r="K191" s="45"/>
      <c r="L191" s="45"/>
      <c r="M191" s="45"/>
      <c r="N191" s="68"/>
    </row>
    <row r="192" spans="1:14">
      <c r="A192" s="45"/>
      <c r="H192" s="45"/>
      <c r="I192" s="45"/>
      <c r="J192" s="45"/>
      <c r="K192" s="45"/>
      <c r="L192" s="45"/>
      <c r="M192" s="45"/>
      <c r="N192" s="68"/>
    </row>
    <row r="193" spans="1:14">
      <c r="A193" s="45"/>
      <c r="H193" s="45"/>
      <c r="I193" s="45"/>
      <c r="J193" s="45"/>
      <c r="K193" s="45"/>
      <c r="L193" s="45"/>
      <c r="M193" s="45"/>
      <c r="N193" s="68"/>
    </row>
    <row r="194" spans="1:14">
      <c r="A194" s="45"/>
      <c r="H194" s="45"/>
      <c r="I194" s="45"/>
      <c r="J194" s="45"/>
      <c r="K194" s="45"/>
      <c r="L194" s="45"/>
      <c r="M194" s="45"/>
      <c r="N194" s="68"/>
    </row>
    <row r="195" spans="1:14">
      <c r="A195" s="45"/>
      <c r="H195" s="45"/>
      <c r="I195" s="45"/>
      <c r="J195" s="45"/>
      <c r="K195" s="45"/>
      <c r="L195" s="45"/>
      <c r="M195" s="45"/>
      <c r="N195" s="68"/>
    </row>
    <row r="196" spans="1:14">
      <c r="A196" s="45"/>
      <c r="H196" s="45"/>
      <c r="I196" s="45"/>
      <c r="J196" s="45"/>
      <c r="K196" s="45"/>
      <c r="L196" s="45"/>
      <c r="M196" s="45"/>
      <c r="N196" s="68"/>
    </row>
    <row r="197" spans="1:14">
      <c r="A197" s="45"/>
      <c r="H197" s="45"/>
      <c r="I197" s="45"/>
      <c r="J197" s="45"/>
      <c r="K197" s="45"/>
      <c r="L197" s="45"/>
      <c r="M197" s="45"/>
      <c r="N197" s="68"/>
    </row>
    <row r="198" spans="1:14">
      <c r="A198" s="45"/>
      <c r="H198" s="45"/>
      <c r="I198" s="45"/>
      <c r="J198" s="45"/>
      <c r="K198" s="45"/>
      <c r="L198" s="45"/>
      <c r="M198" s="45"/>
      <c r="N198" s="68"/>
    </row>
    <row r="199" spans="1:14">
      <c r="A199" s="45"/>
      <c r="H199" s="45"/>
      <c r="I199" s="45"/>
      <c r="J199" s="45"/>
      <c r="K199" s="45"/>
      <c r="L199" s="45"/>
      <c r="M199" s="45"/>
      <c r="N199" s="68"/>
    </row>
    <row r="200" spans="1:14">
      <c r="A200" s="45"/>
      <c r="H200" s="45"/>
      <c r="I200" s="45"/>
      <c r="J200" s="45"/>
      <c r="K200" s="45"/>
      <c r="L200" s="45"/>
      <c r="M200" s="45"/>
      <c r="N200" s="68"/>
    </row>
    <row r="201" spans="1:14">
      <c r="A201" s="45"/>
      <c r="H201" s="45"/>
      <c r="I201" s="45"/>
      <c r="J201" s="45"/>
      <c r="K201" s="45"/>
      <c r="L201" s="45"/>
      <c r="M201" s="45"/>
      <c r="N201" s="68"/>
    </row>
    <row r="202" spans="1:14">
      <c r="A202" s="45"/>
      <c r="H202" s="45"/>
      <c r="I202" s="45"/>
      <c r="J202" s="45"/>
      <c r="K202" s="45"/>
      <c r="L202" s="45"/>
      <c r="M202" s="45"/>
      <c r="N202" s="68"/>
    </row>
    <row r="203" spans="1:14">
      <c r="A203" s="45"/>
      <c r="H203" s="45"/>
      <c r="I203" s="45"/>
      <c r="J203" s="45"/>
      <c r="K203" s="45"/>
      <c r="L203" s="45"/>
      <c r="M203" s="45"/>
      <c r="N203" s="68"/>
    </row>
    <row r="204" spans="1:14">
      <c r="A204" s="45"/>
      <c r="H204" s="45"/>
      <c r="I204" s="45"/>
      <c r="J204" s="45"/>
      <c r="K204" s="45"/>
      <c r="L204" s="45"/>
      <c r="M204" s="45"/>
      <c r="N204" s="68"/>
    </row>
    <row r="205" spans="1:14">
      <c r="A205" s="45"/>
      <c r="H205" s="45"/>
      <c r="I205" s="45"/>
      <c r="J205" s="45"/>
      <c r="K205" s="45"/>
      <c r="L205" s="45"/>
      <c r="M205" s="45"/>
      <c r="N205" s="68"/>
    </row>
    <row r="206" spans="1:14">
      <c r="A206" s="45"/>
      <c r="H206" s="45"/>
      <c r="I206" s="45"/>
      <c r="J206" s="45"/>
      <c r="K206" s="45"/>
      <c r="L206" s="45"/>
      <c r="M206" s="45"/>
      <c r="N206" s="68"/>
    </row>
    <row r="207" spans="1:14">
      <c r="A207" s="45"/>
      <c r="H207" s="45"/>
      <c r="I207" s="45"/>
      <c r="J207" s="45"/>
      <c r="K207" s="45"/>
      <c r="L207" s="45"/>
      <c r="M207" s="45"/>
      <c r="N207" s="68"/>
    </row>
    <row r="208" spans="1:14">
      <c r="A208" s="45"/>
      <c r="H208" s="45"/>
      <c r="I208" s="45"/>
      <c r="J208" s="45"/>
      <c r="K208" s="45"/>
      <c r="L208" s="45"/>
      <c r="M208" s="45"/>
      <c r="N208" s="68"/>
    </row>
    <row r="209" spans="1:14">
      <c r="A209" s="45"/>
      <c r="H209" s="45"/>
      <c r="I209" s="45"/>
      <c r="J209" s="45"/>
      <c r="K209" s="45"/>
      <c r="L209" s="45"/>
      <c r="M209" s="45"/>
      <c r="N209" s="68"/>
    </row>
    <row r="210" spans="1:14">
      <c r="A210" s="45"/>
      <c r="H210" s="45"/>
      <c r="I210" s="45"/>
      <c r="J210" s="45"/>
      <c r="K210" s="45"/>
      <c r="L210" s="45"/>
      <c r="M210" s="45"/>
      <c r="N210" s="68"/>
    </row>
    <row r="211" spans="1:14">
      <c r="A211" s="45"/>
      <c r="H211" s="45"/>
      <c r="I211" s="45"/>
      <c r="J211" s="45"/>
      <c r="K211" s="45"/>
      <c r="L211" s="45"/>
      <c r="M211" s="45"/>
      <c r="N211" s="68"/>
    </row>
    <row r="212" spans="1:14">
      <c r="A212" s="45"/>
      <c r="H212" s="45"/>
      <c r="I212" s="45"/>
      <c r="J212" s="45"/>
      <c r="K212" s="45"/>
      <c r="L212" s="45"/>
      <c r="M212" s="45"/>
      <c r="N212" s="68"/>
    </row>
    <row r="213" spans="1:14">
      <c r="A213" s="45"/>
      <c r="H213" s="45"/>
      <c r="I213" s="45"/>
      <c r="J213" s="45"/>
      <c r="K213" s="45"/>
      <c r="L213" s="45"/>
      <c r="M213" s="45"/>
      <c r="N213" s="68"/>
    </row>
    <row r="214" spans="1:14">
      <c r="A214" s="45"/>
      <c r="H214" s="45"/>
      <c r="I214" s="45"/>
      <c r="J214" s="45"/>
      <c r="K214" s="45"/>
      <c r="L214" s="45"/>
      <c r="M214" s="45"/>
      <c r="N214" s="68"/>
    </row>
    <row r="215" spans="1:14">
      <c r="A215" s="45"/>
      <c r="H215" s="45"/>
      <c r="I215" s="45"/>
      <c r="J215" s="45"/>
      <c r="K215" s="45"/>
      <c r="L215" s="45"/>
      <c r="M215" s="45"/>
      <c r="N215" s="68"/>
    </row>
    <row r="216" spans="1:14">
      <c r="A216" s="45"/>
      <c r="H216" s="45"/>
      <c r="I216" s="45"/>
      <c r="J216" s="45"/>
      <c r="K216" s="45"/>
      <c r="L216" s="45"/>
      <c r="M216" s="45"/>
      <c r="N216" s="68"/>
    </row>
    <row r="217" spans="1:14">
      <c r="A217" s="45"/>
      <c r="H217" s="45"/>
      <c r="I217" s="45"/>
      <c r="J217" s="45"/>
      <c r="K217" s="45"/>
      <c r="L217" s="45"/>
      <c r="M217" s="45"/>
      <c r="N217" s="68"/>
    </row>
    <row r="218" spans="1:14">
      <c r="A218" s="45"/>
      <c r="H218" s="45"/>
      <c r="I218" s="45"/>
      <c r="J218" s="45"/>
      <c r="K218" s="45"/>
      <c r="L218" s="45"/>
      <c r="M218" s="45"/>
      <c r="N218" s="68"/>
    </row>
    <row r="219" spans="1:14">
      <c r="A219" s="45"/>
      <c r="H219" s="45"/>
      <c r="I219" s="45"/>
      <c r="J219" s="45"/>
      <c r="K219" s="45"/>
      <c r="L219" s="45"/>
      <c r="M219" s="45"/>
      <c r="N219" s="68"/>
    </row>
    <row r="220" spans="1:14">
      <c r="A220" s="45"/>
      <c r="H220" s="45"/>
      <c r="I220" s="45"/>
      <c r="J220" s="45"/>
      <c r="K220" s="45"/>
      <c r="L220" s="45"/>
      <c r="M220" s="45"/>
      <c r="N220" s="68"/>
    </row>
    <row r="221" spans="1:14">
      <c r="A221" s="45"/>
      <c r="H221" s="45"/>
      <c r="I221" s="45"/>
      <c r="J221" s="45"/>
      <c r="K221" s="45"/>
      <c r="L221" s="45"/>
      <c r="M221" s="45"/>
      <c r="N221" s="68"/>
    </row>
    <row r="222" spans="1:14">
      <c r="A222" s="45"/>
      <c r="H222" s="45"/>
      <c r="I222" s="45"/>
      <c r="J222" s="45"/>
      <c r="K222" s="45"/>
      <c r="L222" s="45"/>
      <c r="M222" s="45"/>
      <c r="N222" s="68"/>
    </row>
    <row r="223" spans="1:14">
      <c r="A223" s="45"/>
      <c r="H223" s="45"/>
      <c r="I223" s="45"/>
      <c r="J223" s="45"/>
      <c r="K223" s="45"/>
      <c r="L223" s="45"/>
      <c r="M223" s="45"/>
      <c r="N223" s="68"/>
    </row>
    <row r="224" spans="1:14">
      <c r="A224" s="45"/>
      <c r="H224" s="45"/>
      <c r="I224" s="45"/>
      <c r="J224" s="45"/>
      <c r="K224" s="45"/>
      <c r="L224" s="45"/>
      <c r="M224" s="45"/>
      <c r="N224" s="68"/>
    </row>
    <row r="225" spans="1:14">
      <c r="A225" s="45"/>
      <c r="H225" s="45"/>
      <c r="I225" s="45"/>
      <c r="J225" s="45"/>
      <c r="K225" s="45"/>
      <c r="L225" s="45"/>
      <c r="M225" s="45"/>
      <c r="N225" s="68"/>
    </row>
    <row r="226" spans="1:14">
      <c r="A226" s="45"/>
      <c r="H226" s="45"/>
      <c r="I226" s="45"/>
      <c r="J226" s="45"/>
      <c r="K226" s="45"/>
      <c r="L226" s="45"/>
      <c r="M226" s="45"/>
      <c r="N226" s="68"/>
    </row>
    <row r="227" spans="1:14">
      <c r="A227" s="45"/>
      <c r="H227" s="45"/>
      <c r="I227" s="45"/>
      <c r="J227" s="45"/>
      <c r="K227" s="45"/>
      <c r="L227" s="45"/>
      <c r="M227" s="45"/>
      <c r="N227" s="68"/>
    </row>
    <row r="228" spans="1:14">
      <c r="A228" s="45"/>
      <c r="H228" s="45"/>
      <c r="I228" s="45"/>
      <c r="J228" s="45"/>
      <c r="K228" s="45"/>
      <c r="L228" s="45"/>
      <c r="M228" s="45"/>
      <c r="N228" s="68"/>
    </row>
    <row r="229" spans="1:14">
      <c r="A229" s="45"/>
      <c r="H229" s="45"/>
      <c r="I229" s="45"/>
      <c r="J229" s="45"/>
      <c r="K229" s="45"/>
      <c r="L229" s="45"/>
      <c r="M229" s="45"/>
      <c r="N229" s="68"/>
    </row>
    <row r="230" spans="1:14">
      <c r="A230" s="45"/>
      <c r="H230" s="45"/>
      <c r="I230" s="45"/>
      <c r="J230" s="45"/>
      <c r="K230" s="45"/>
      <c r="L230" s="45"/>
      <c r="M230" s="45"/>
      <c r="N230" s="68"/>
    </row>
    <row r="231" spans="1:14">
      <c r="A231" s="45"/>
      <c r="H231" s="45"/>
      <c r="I231" s="45"/>
      <c r="J231" s="45"/>
      <c r="K231" s="45"/>
      <c r="L231" s="45"/>
      <c r="M231" s="45"/>
      <c r="N231" s="68"/>
    </row>
    <row r="232" spans="1:14">
      <c r="A232" s="45"/>
      <c r="H232" s="45"/>
      <c r="I232" s="45"/>
      <c r="J232" s="45"/>
      <c r="K232" s="45"/>
      <c r="L232" s="45"/>
      <c r="M232" s="45"/>
      <c r="N232" s="68"/>
    </row>
    <row r="233" spans="1:14">
      <c r="A233" s="45"/>
      <c r="H233" s="45"/>
      <c r="I233" s="45"/>
      <c r="J233" s="45"/>
      <c r="K233" s="45"/>
      <c r="L233" s="45"/>
      <c r="M233" s="45"/>
      <c r="N233" s="68"/>
    </row>
    <row r="234" spans="1:14">
      <c r="A234" s="45"/>
      <c r="H234" s="45"/>
      <c r="I234" s="45"/>
      <c r="J234" s="45"/>
      <c r="K234" s="45"/>
      <c r="L234" s="45"/>
      <c r="M234" s="45"/>
      <c r="N234" s="68"/>
    </row>
    <row r="235" spans="1:14">
      <c r="A235" s="45"/>
      <c r="H235" s="45"/>
      <c r="I235" s="45"/>
      <c r="J235" s="45"/>
      <c r="K235" s="45"/>
      <c r="L235" s="45"/>
      <c r="M235" s="45"/>
      <c r="N235" s="68"/>
    </row>
    <row r="236" spans="1:14">
      <c r="A236" s="45"/>
      <c r="H236" s="45"/>
      <c r="I236" s="45"/>
      <c r="J236" s="45"/>
      <c r="K236" s="45"/>
      <c r="L236" s="45"/>
      <c r="M236" s="45"/>
      <c r="N236" s="68"/>
    </row>
    <row r="237" spans="1:14">
      <c r="A237" s="45"/>
      <c r="H237" s="45"/>
      <c r="I237" s="45"/>
      <c r="J237" s="45"/>
      <c r="K237" s="45"/>
      <c r="L237" s="45"/>
      <c r="M237" s="45"/>
      <c r="N237" s="68"/>
    </row>
    <row r="238" spans="1:14">
      <c r="A238" s="45"/>
      <c r="H238" s="45"/>
      <c r="I238" s="45"/>
      <c r="J238" s="45"/>
      <c r="K238" s="45"/>
      <c r="L238" s="45"/>
      <c r="M238" s="45"/>
      <c r="N238" s="68"/>
    </row>
    <row r="239" spans="1:14">
      <c r="A239" s="45"/>
      <c r="H239" s="45"/>
      <c r="I239" s="45"/>
      <c r="J239" s="45"/>
      <c r="K239" s="45"/>
      <c r="L239" s="45"/>
      <c r="M239" s="45"/>
      <c r="N239" s="68"/>
    </row>
    <row r="240" spans="1:14">
      <c r="A240" s="45"/>
      <c r="H240" s="45"/>
      <c r="I240" s="45"/>
      <c r="J240" s="45"/>
      <c r="K240" s="45"/>
      <c r="L240" s="45"/>
      <c r="M240" s="45"/>
      <c r="N240" s="68"/>
    </row>
    <row r="241" spans="1:14">
      <c r="A241" s="45"/>
      <c r="H241" s="45"/>
      <c r="I241" s="45"/>
      <c r="J241" s="45"/>
      <c r="K241" s="45"/>
      <c r="L241" s="45"/>
      <c r="M241" s="45"/>
      <c r="N241" s="68"/>
    </row>
    <row r="242" spans="1:14">
      <c r="A242" s="45"/>
      <c r="H242" s="45"/>
      <c r="I242" s="45"/>
      <c r="J242" s="45"/>
      <c r="K242" s="45"/>
      <c r="L242" s="45"/>
      <c r="M242" s="45"/>
      <c r="N242" s="68"/>
    </row>
    <row r="243" spans="1:14">
      <c r="A243" s="45"/>
      <c r="H243" s="45"/>
      <c r="I243" s="45"/>
      <c r="J243" s="45"/>
      <c r="K243" s="45"/>
      <c r="L243" s="45"/>
      <c r="M243" s="45"/>
      <c r="N243" s="68"/>
    </row>
    <row r="244" spans="1:14">
      <c r="A244" s="45"/>
      <c r="H244" s="45"/>
      <c r="I244" s="45"/>
      <c r="J244" s="45"/>
      <c r="K244" s="45"/>
      <c r="L244" s="45"/>
      <c r="M244" s="45"/>
      <c r="N244" s="68"/>
    </row>
    <row r="245" spans="1:14">
      <c r="A245" s="45"/>
      <c r="H245" s="45"/>
      <c r="I245" s="45"/>
      <c r="J245" s="45"/>
      <c r="K245" s="45"/>
      <c r="L245" s="45"/>
      <c r="M245" s="45"/>
      <c r="N245" s="68"/>
    </row>
    <row r="246" spans="1:14">
      <c r="A246" s="45"/>
      <c r="H246" s="45"/>
      <c r="I246" s="45"/>
      <c r="J246" s="45"/>
      <c r="K246" s="45"/>
      <c r="L246" s="45"/>
      <c r="M246" s="45"/>
      <c r="N246" s="68"/>
    </row>
    <row r="247" spans="1:14">
      <c r="A247" s="45"/>
      <c r="H247" s="45"/>
      <c r="I247" s="45"/>
      <c r="J247" s="45"/>
      <c r="K247" s="45"/>
      <c r="L247" s="45"/>
      <c r="M247" s="45"/>
      <c r="N247" s="68"/>
    </row>
    <row r="248" spans="1:14">
      <c r="A248" s="45"/>
      <c r="H248" s="45"/>
      <c r="I248" s="45"/>
      <c r="J248" s="45"/>
      <c r="K248" s="45"/>
      <c r="L248" s="45"/>
      <c r="M248" s="45"/>
      <c r="N248" s="68"/>
    </row>
    <row r="249" spans="1:14">
      <c r="A249" s="45"/>
      <c r="H249" s="45"/>
      <c r="I249" s="45"/>
      <c r="J249" s="45"/>
      <c r="K249" s="45"/>
      <c r="L249" s="45"/>
      <c r="M249" s="45"/>
      <c r="N249" s="68"/>
    </row>
    <row r="250" spans="1:14">
      <c r="A250" s="45"/>
      <c r="H250" s="45"/>
      <c r="I250" s="45"/>
      <c r="J250" s="45"/>
      <c r="K250" s="45"/>
      <c r="L250" s="45"/>
      <c r="M250" s="45"/>
      <c r="N250" s="68"/>
    </row>
    <row r="251" spans="1:14">
      <c r="A251" s="45"/>
      <c r="H251" s="45"/>
      <c r="I251" s="45"/>
      <c r="J251" s="45"/>
      <c r="K251" s="45"/>
      <c r="L251" s="45"/>
      <c r="M251" s="45"/>
      <c r="N251" s="68"/>
    </row>
    <row r="252" spans="1:14">
      <c r="A252" s="45"/>
      <c r="H252" s="45"/>
      <c r="I252" s="45"/>
      <c r="J252" s="45"/>
      <c r="K252" s="45"/>
      <c r="L252" s="45"/>
      <c r="M252" s="45"/>
      <c r="N252" s="68"/>
    </row>
    <row r="253" spans="1:14">
      <c r="A253" s="45"/>
      <c r="H253" s="45"/>
      <c r="I253" s="45"/>
      <c r="J253" s="45"/>
      <c r="K253" s="45"/>
      <c r="L253" s="45"/>
      <c r="M253" s="45"/>
      <c r="N253" s="68"/>
    </row>
    <row r="254" spans="1:14">
      <c r="A254" s="45"/>
      <c r="H254" s="45"/>
      <c r="I254" s="45"/>
      <c r="J254" s="45"/>
      <c r="K254" s="45"/>
      <c r="L254" s="45"/>
      <c r="M254" s="45"/>
      <c r="N254" s="68"/>
    </row>
    <row r="255" spans="1:14">
      <c r="A255" s="45"/>
      <c r="H255" s="45"/>
      <c r="I255" s="45"/>
      <c r="J255" s="45"/>
      <c r="K255" s="45"/>
      <c r="L255" s="45"/>
      <c r="M255" s="45"/>
      <c r="N255" s="68"/>
    </row>
    <row r="256" spans="1:14">
      <c r="A256" s="45"/>
      <c r="H256" s="45"/>
      <c r="I256" s="45"/>
      <c r="J256" s="45"/>
      <c r="K256" s="45"/>
      <c r="L256" s="45"/>
      <c r="M256" s="45"/>
      <c r="N256" s="68"/>
    </row>
    <row r="257" spans="1:14">
      <c r="A257" s="45"/>
      <c r="H257" s="45"/>
      <c r="I257" s="45"/>
      <c r="J257" s="45"/>
      <c r="K257" s="45"/>
      <c r="L257" s="45"/>
      <c r="M257" s="45"/>
      <c r="N257" s="68"/>
    </row>
    <row r="258" spans="1:14">
      <c r="A258" s="45"/>
      <c r="H258" s="45"/>
      <c r="I258" s="45"/>
      <c r="J258" s="45"/>
      <c r="K258" s="45"/>
      <c r="L258" s="45"/>
      <c r="M258" s="45"/>
      <c r="N258" s="68"/>
    </row>
    <row r="259" spans="1:14">
      <c r="A259" s="45"/>
      <c r="H259" s="45"/>
      <c r="I259" s="45"/>
      <c r="J259" s="45"/>
      <c r="K259" s="45"/>
      <c r="L259" s="45"/>
      <c r="M259" s="45"/>
      <c r="N259" s="68"/>
    </row>
    <row r="260" spans="1:14">
      <c r="A260" s="45"/>
      <c r="H260" s="45"/>
      <c r="I260" s="45"/>
      <c r="J260" s="45"/>
      <c r="K260" s="45"/>
      <c r="L260" s="45"/>
      <c r="M260" s="45"/>
      <c r="N260" s="68"/>
    </row>
    <row r="261" spans="1:14">
      <c r="A261" s="45"/>
      <c r="H261" s="45"/>
      <c r="I261" s="45"/>
      <c r="J261" s="45"/>
      <c r="K261" s="45"/>
      <c r="L261" s="45"/>
      <c r="M261" s="45"/>
      <c r="N261" s="68"/>
    </row>
    <row r="262" spans="1:14">
      <c r="A262" s="45"/>
      <c r="H262" s="45"/>
      <c r="I262" s="45"/>
      <c r="J262" s="45"/>
      <c r="K262" s="45"/>
      <c r="L262" s="45"/>
      <c r="M262" s="45"/>
      <c r="N262" s="68"/>
    </row>
    <row r="263" spans="1:14">
      <c r="A263" s="45"/>
      <c r="H263" s="45"/>
      <c r="I263" s="45"/>
      <c r="J263" s="45"/>
      <c r="K263" s="45"/>
      <c r="L263" s="45"/>
      <c r="M263" s="45"/>
      <c r="N263" s="68"/>
    </row>
    <row r="264" spans="1:14">
      <c r="A264" s="45"/>
      <c r="H264" s="45"/>
      <c r="I264" s="45"/>
      <c r="J264" s="45"/>
      <c r="K264" s="45"/>
      <c r="L264" s="45"/>
      <c r="M264" s="45"/>
      <c r="N264" s="68"/>
    </row>
    <row r="265" spans="1:14">
      <c r="A265" s="45"/>
      <c r="H265" s="45"/>
      <c r="I265" s="45"/>
      <c r="J265" s="45"/>
      <c r="K265" s="45"/>
      <c r="L265" s="45"/>
      <c r="M265" s="45"/>
      <c r="N265" s="68"/>
    </row>
    <row r="266" spans="1:14">
      <c r="A266" s="45"/>
      <c r="H266" s="45"/>
      <c r="I266" s="45"/>
      <c r="J266" s="45"/>
      <c r="K266" s="45"/>
      <c r="L266" s="45"/>
      <c r="M266" s="45"/>
      <c r="N266" s="68"/>
    </row>
    <row r="267" spans="1:14">
      <c r="A267" s="45"/>
      <c r="H267" s="45"/>
      <c r="I267" s="45"/>
      <c r="J267" s="45"/>
      <c r="K267" s="45"/>
      <c r="L267" s="45"/>
      <c r="M267" s="45"/>
      <c r="N267" s="68"/>
    </row>
    <row r="268" spans="1:14">
      <c r="A268" s="45"/>
      <c r="H268" s="45"/>
      <c r="I268" s="45"/>
      <c r="J268" s="45"/>
      <c r="K268" s="45"/>
      <c r="L268" s="45"/>
      <c r="M268" s="45"/>
      <c r="N268" s="68"/>
    </row>
    <row r="269" spans="1:14">
      <c r="A269" s="45"/>
      <c r="H269" s="45"/>
      <c r="I269" s="45"/>
      <c r="J269" s="45"/>
      <c r="K269" s="45"/>
      <c r="L269" s="45"/>
      <c r="M269" s="45"/>
      <c r="N269" s="68"/>
    </row>
    <row r="270" spans="1:14">
      <c r="A270" s="45"/>
      <c r="H270" s="45"/>
      <c r="I270" s="45"/>
      <c r="J270" s="45"/>
      <c r="K270" s="45"/>
      <c r="L270" s="45"/>
      <c r="M270" s="45"/>
      <c r="N270" s="68"/>
    </row>
    <row r="271" spans="1:14">
      <c r="A271" s="45"/>
      <c r="H271" s="45"/>
      <c r="I271" s="45"/>
      <c r="J271" s="45"/>
      <c r="K271" s="45"/>
      <c r="L271" s="45"/>
      <c r="M271" s="45"/>
      <c r="N271" s="68"/>
    </row>
    <row r="272" spans="1:14">
      <c r="A272" s="45"/>
      <c r="H272" s="45"/>
      <c r="I272" s="45"/>
      <c r="J272" s="45"/>
      <c r="K272" s="45"/>
      <c r="L272" s="45"/>
      <c r="M272" s="45"/>
      <c r="N272" s="68"/>
    </row>
    <row r="273" spans="1:14">
      <c r="A273" s="45"/>
      <c r="H273" s="45"/>
      <c r="I273" s="45"/>
      <c r="J273" s="45"/>
      <c r="K273" s="45"/>
      <c r="L273" s="45"/>
      <c r="M273" s="45"/>
      <c r="N273" s="68"/>
    </row>
    <row r="274" spans="1:14">
      <c r="A274" s="45"/>
      <c r="H274" s="45"/>
      <c r="I274" s="45"/>
      <c r="J274" s="45"/>
      <c r="K274" s="45"/>
      <c r="L274" s="45"/>
      <c r="M274" s="45"/>
      <c r="N274" s="68"/>
    </row>
    <row r="275" spans="1:14">
      <c r="A275" s="45"/>
      <c r="H275" s="45"/>
      <c r="I275" s="45"/>
      <c r="J275" s="45"/>
      <c r="K275" s="45"/>
      <c r="L275" s="45"/>
      <c r="M275" s="45"/>
      <c r="N275" s="68"/>
    </row>
    <row r="276" spans="1:14">
      <c r="A276" s="45"/>
      <c r="H276" s="45"/>
      <c r="I276" s="45"/>
      <c r="J276" s="45"/>
      <c r="K276" s="45"/>
      <c r="L276" s="45"/>
      <c r="M276" s="45"/>
      <c r="N276" s="68"/>
    </row>
    <row r="277" spans="1:14">
      <c r="A277" s="45"/>
      <c r="H277" s="45"/>
      <c r="I277" s="45"/>
      <c r="J277" s="45"/>
      <c r="K277" s="45"/>
      <c r="L277" s="45"/>
      <c r="M277" s="45"/>
      <c r="N277" s="68"/>
    </row>
    <row r="278" spans="1:14">
      <c r="A278" s="45"/>
      <c r="H278" s="45"/>
      <c r="I278" s="45"/>
      <c r="J278" s="45"/>
      <c r="K278" s="45"/>
      <c r="L278" s="45"/>
      <c r="M278" s="45"/>
      <c r="N278" s="68"/>
    </row>
    <row r="279" spans="1:14">
      <c r="A279" s="45"/>
      <c r="H279" s="45"/>
      <c r="I279" s="45"/>
      <c r="J279" s="45"/>
      <c r="K279" s="45"/>
      <c r="L279" s="45"/>
      <c r="M279" s="45"/>
      <c r="N279" s="68"/>
    </row>
    <row r="280" spans="1:14">
      <c r="A280" s="45"/>
      <c r="H280" s="45"/>
      <c r="I280" s="45"/>
      <c r="J280" s="45"/>
      <c r="K280" s="45"/>
      <c r="L280" s="45"/>
      <c r="M280" s="45"/>
      <c r="N280" s="68"/>
    </row>
    <row r="281" spans="1:14">
      <c r="A281" s="45"/>
      <c r="H281" s="45"/>
      <c r="I281" s="45"/>
      <c r="J281" s="45"/>
      <c r="K281" s="45"/>
      <c r="L281" s="45"/>
      <c r="M281" s="45"/>
      <c r="N281" s="68"/>
    </row>
    <row r="282" spans="1:14">
      <c r="A282" s="45"/>
      <c r="H282" s="45"/>
      <c r="I282" s="45"/>
      <c r="J282" s="45"/>
      <c r="K282" s="45"/>
      <c r="L282" s="45"/>
      <c r="M282" s="45"/>
      <c r="N282" s="68"/>
    </row>
    <row r="283" spans="1:14">
      <c r="A283" s="45"/>
      <c r="H283" s="45"/>
      <c r="I283" s="45"/>
      <c r="J283" s="45"/>
      <c r="K283" s="45"/>
      <c r="L283" s="45"/>
      <c r="M283" s="45"/>
      <c r="N283" s="68"/>
    </row>
    <row r="284" spans="1:14">
      <c r="A284" s="45"/>
      <c r="H284" s="45"/>
      <c r="I284" s="45"/>
      <c r="J284" s="45"/>
      <c r="K284" s="45"/>
      <c r="L284" s="45"/>
      <c r="M284" s="45"/>
      <c r="N284" s="68"/>
    </row>
    <row r="285" spans="1:14">
      <c r="A285" s="45"/>
      <c r="H285" s="45"/>
      <c r="I285" s="45"/>
      <c r="J285" s="45"/>
      <c r="K285" s="45"/>
      <c r="L285" s="45"/>
      <c r="M285" s="45"/>
      <c r="N285" s="68"/>
    </row>
    <row r="286" spans="1:14">
      <c r="A286" s="45"/>
      <c r="H286" s="45"/>
      <c r="I286" s="45"/>
      <c r="J286" s="45"/>
      <c r="K286" s="45"/>
      <c r="L286" s="45"/>
      <c r="M286" s="45"/>
      <c r="N286" s="68"/>
    </row>
    <row r="287" spans="1:14">
      <c r="A287" s="45"/>
      <c r="H287" s="45"/>
      <c r="I287" s="45"/>
      <c r="J287" s="45"/>
      <c r="K287" s="45"/>
      <c r="L287" s="45"/>
      <c r="M287" s="45"/>
      <c r="N287" s="68"/>
    </row>
    <row r="288" spans="1:14">
      <c r="A288" s="45"/>
      <c r="H288" s="45"/>
      <c r="I288" s="45"/>
      <c r="J288" s="45"/>
      <c r="K288" s="45"/>
      <c r="L288" s="45"/>
      <c r="M288" s="45"/>
      <c r="N288" s="68"/>
    </row>
    <row r="289" spans="1:14">
      <c r="A289" s="45"/>
      <c r="H289" s="45"/>
      <c r="I289" s="45"/>
      <c r="J289" s="45"/>
      <c r="K289" s="45"/>
      <c r="L289" s="45"/>
      <c r="M289" s="45"/>
      <c r="N289" s="68"/>
    </row>
    <row r="290" spans="1:14">
      <c r="A290" s="45"/>
      <c r="H290" s="45"/>
      <c r="I290" s="45"/>
      <c r="J290" s="45"/>
      <c r="K290" s="45"/>
      <c r="L290" s="45"/>
      <c r="M290" s="45"/>
      <c r="N290" s="68"/>
    </row>
    <row r="291" spans="1:14">
      <c r="A291" s="45"/>
      <c r="H291" s="45"/>
      <c r="I291" s="45"/>
      <c r="J291" s="45"/>
      <c r="K291" s="45"/>
      <c r="L291" s="45"/>
      <c r="M291" s="45"/>
      <c r="N291" s="68"/>
    </row>
    <row r="292" spans="1:14">
      <c r="A292" s="45"/>
      <c r="H292" s="45"/>
      <c r="I292" s="45"/>
      <c r="J292" s="45"/>
      <c r="K292" s="45"/>
      <c r="L292" s="45"/>
      <c r="M292" s="45"/>
      <c r="N292" s="68"/>
    </row>
    <row r="293" spans="1:14">
      <c r="A293" s="45"/>
      <c r="H293" s="45"/>
      <c r="I293" s="45"/>
      <c r="J293" s="45"/>
      <c r="K293" s="45"/>
      <c r="L293" s="45"/>
      <c r="M293" s="45"/>
      <c r="N293" s="68"/>
    </row>
    <row r="294" spans="1:14">
      <c r="A294" s="45"/>
      <c r="H294" s="45"/>
      <c r="I294" s="45"/>
      <c r="J294" s="45"/>
      <c r="K294" s="45"/>
      <c r="L294" s="45"/>
      <c r="M294" s="45"/>
      <c r="N294" s="68"/>
    </row>
    <row r="295" spans="1:14">
      <c r="A295" s="45"/>
      <c r="H295" s="45"/>
      <c r="I295" s="45"/>
      <c r="J295" s="45"/>
      <c r="K295" s="45"/>
      <c r="L295" s="45"/>
      <c r="M295" s="45"/>
      <c r="N295" s="68"/>
    </row>
    <row r="296" spans="1:14">
      <c r="A296" s="45"/>
      <c r="H296" s="45"/>
      <c r="I296" s="45"/>
      <c r="J296" s="45"/>
      <c r="K296" s="45"/>
      <c r="L296" s="45"/>
      <c r="M296" s="45"/>
      <c r="N296" s="68"/>
    </row>
    <row r="297" spans="1:14">
      <c r="A297" s="45"/>
      <c r="H297" s="45"/>
      <c r="I297" s="45"/>
      <c r="J297" s="45"/>
      <c r="K297" s="45"/>
      <c r="L297" s="45"/>
      <c r="M297" s="45"/>
      <c r="N297" s="68"/>
    </row>
    <row r="298" spans="1:14">
      <c r="A298" s="45"/>
      <c r="H298" s="45"/>
      <c r="I298" s="45"/>
      <c r="J298" s="45"/>
      <c r="K298" s="45"/>
      <c r="L298" s="45"/>
      <c r="M298" s="45"/>
      <c r="N298" s="68"/>
    </row>
    <row r="299" spans="1:14">
      <c r="A299" s="45"/>
      <c r="H299" s="45"/>
      <c r="I299" s="45"/>
      <c r="J299" s="45"/>
      <c r="K299" s="45"/>
      <c r="L299" s="45"/>
      <c r="M299" s="45"/>
      <c r="N299" s="68"/>
    </row>
    <row r="300" spans="1:14">
      <c r="A300" s="45"/>
      <c r="H300" s="45"/>
      <c r="I300" s="45"/>
      <c r="J300" s="45"/>
      <c r="K300" s="45"/>
      <c r="L300" s="45"/>
      <c r="M300" s="45"/>
      <c r="N300" s="68"/>
    </row>
    <row r="301" spans="1:14">
      <c r="A301" s="45"/>
      <c r="H301" s="45"/>
      <c r="I301" s="45"/>
      <c r="J301" s="45"/>
      <c r="K301" s="45"/>
      <c r="L301" s="45"/>
      <c r="M301" s="45"/>
      <c r="N301" s="68"/>
    </row>
    <row r="302" spans="1:14">
      <c r="A302" s="45"/>
      <c r="H302" s="45"/>
      <c r="I302" s="45"/>
      <c r="J302" s="45"/>
      <c r="K302" s="45"/>
      <c r="L302" s="45"/>
      <c r="M302" s="45"/>
      <c r="N302" s="68"/>
    </row>
    <row r="303" spans="1:14">
      <c r="A303" s="45"/>
      <c r="H303" s="45"/>
      <c r="I303" s="45"/>
      <c r="J303" s="45"/>
      <c r="K303" s="45"/>
      <c r="L303" s="45"/>
      <c r="M303" s="45"/>
      <c r="N303" s="68"/>
    </row>
    <row r="304" spans="1:14">
      <c r="A304" s="45"/>
      <c r="H304" s="45"/>
      <c r="I304" s="45"/>
      <c r="J304" s="45"/>
      <c r="K304" s="45"/>
      <c r="L304" s="45"/>
      <c r="M304" s="45"/>
      <c r="N304" s="68"/>
    </row>
    <row r="305" spans="1:14">
      <c r="A305" s="45"/>
      <c r="H305" s="45"/>
      <c r="I305" s="45"/>
      <c r="J305" s="45"/>
      <c r="K305" s="45"/>
      <c r="L305" s="45"/>
      <c r="M305" s="45"/>
      <c r="N305" s="68"/>
    </row>
    <row r="306" spans="1:14">
      <c r="A306" s="45"/>
      <c r="H306" s="45"/>
      <c r="I306" s="45"/>
      <c r="J306" s="45"/>
      <c r="K306" s="45"/>
      <c r="L306" s="45"/>
      <c r="M306" s="45"/>
      <c r="N306" s="68"/>
    </row>
    <row r="307" spans="1:14">
      <c r="A307" s="45"/>
      <c r="H307" s="45"/>
      <c r="I307" s="45"/>
      <c r="J307" s="45"/>
      <c r="K307" s="45"/>
      <c r="L307" s="45"/>
      <c r="M307" s="45"/>
      <c r="N307" s="68"/>
    </row>
    <row r="308" spans="1:14">
      <c r="A308" s="45"/>
      <c r="H308" s="45"/>
      <c r="I308" s="45"/>
      <c r="J308" s="45"/>
      <c r="K308" s="45"/>
      <c r="L308" s="45"/>
      <c r="M308" s="45"/>
      <c r="N308" s="68"/>
    </row>
    <row r="309" spans="1:14">
      <c r="A309" s="45"/>
      <c r="H309" s="45"/>
      <c r="I309" s="45"/>
      <c r="J309" s="45"/>
      <c r="K309" s="45"/>
      <c r="L309" s="45"/>
      <c r="M309" s="45"/>
      <c r="N309" s="68"/>
    </row>
    <row r="310" spans="1:14">
      <c r="A310" s="45"/>
      <c r="H310" s="45"/>
      <c r="I310" s="45"/>
      <c r="J310" s="45"/>
      <c r="K310" s="45"/>
      <c r="L310" s="45"/>
      <c r="M310" s="45"/>
      <c r="N310" s="68"/>
    </row>
    <row r="311" spans="1:14">
      <c r="A311" s="45"/>
      <c r="H311" s="45"/>
      <c r="I311" s="45"/>
      <c r="J311" s="45"/>
      <c r="K311" s="45"/>
      <c r="L311" s="45"/>
      <c r="M311" s="45"/>
      <c r="N311" s="68"/>
    </row>
    <row r="312" spans="1:14">
      <c r="A312" s="45"/>
      <c r="H312" s="45"/>
      <c r="I312" s="45"/>
      <c r="J312" s="45"/>
      <c r="K312" s="45"/>
      <c r="L312" s="45"/>
      <c r="M312" s="45"/>
      <c r="N312" s="68"/>
    </row>
    <row r="313" spans="1:14">
      <c r="A313" s="45"/>
      <c r="H313" s="45"/>
      <c r="I313" s="45"/>
      <c r="J313" s="45"/>
      <c r="K313" s="45"/>
      <c r="L313" s="45"/>
      <c r="M313" s="45"/>
      <c r="N313" s="68"/>
    </row>
    <row r="314" spans="1:14">
      <c r="A314" s="45"/>
      <c r="H314" s="45"/>
      <c r="I314" s="45"/>
      <c r="J314" s="45"/>
      <c r="K314" s="45"/>
      <c r="L314" s="45"/>
      <c r="M314" s="45"/>
      <c r="N314" s="68"/>
    </row>
    <row r="315" spans="1:14">
      <c r="A315" s="45"/>
      <c r="H315" s="45"/>
      <c r="I315" s="45"/>
      <c r="J315" s="45"/>
      <c r="K315" s="45"/>
      <c r="L315" s="45"/>
      <c r="M315" s="45"/>
      <c r="N315" s="68"/>
    </row>
    <row r="316" spans="1:14">
      <c r="A316" s="45"/>
      <c r="H316" s="45"/>
      <c r="I316" s="45"/>
      <c r="J316" s="45"/>
      <c r="K316" s="45"/>
      <c r="L316" s="45"/>
      <c r="M316" s="45"/>
      <c r="N316" s="68"/>
    </row>
    <row r="317" spans="1:14">
      <c r="A317" s="45"/>
      <c r="H317" s="45"/>
      <c r="I317" s="45"/>
      <c r="J317" s="45"/>
      <c r="K317" s="45"/>
      <c r="L317" s="45"/>
      <c r="M317" s="45"/>
      <c r="N317" s="68"/>
    </row>
    <row r="318" spans="1:14">
      <c r="A318" s="45"/>
      <c r="H318" s="45"/>
      <c r="I318" s="45"/>
      <c r="J318" s="45"/>
      <c r="K318" s="45"/>
      <c r="L318" s="45"/>
      <c r="M318" s="45"/>
      <c r="N318" s="68"/>
    </row>
    <row r="319" spans="1:14">
      <c r="A319" s="45"/>
      <c r="H319" s="45"/>
      <c r="I319" s="45"/>
      <c r="J319" s="45"/>
      <c r="K319" s="45"/>
      <c r="L319" s="45"/>
      <c r="M319" s="45"/>
      <c r="N319" s="68"/>
    </row>
    <row r="320" spans="1:14">
      <c r="A320" s="45"/>
      <c r="H320" s="45"/>
      <c r="I320" s="45"/>
      <c r="J320" s="45"/>
      <c r="K320" s="45"/>
      <c r="L320" s="45"/>
      <c r="M320" s="45"/>
      <c r="N320" s="68"/>
    </row>
    <row r="321" spans="1:14">
      <c r="A321" s="45"/>
      <c r="H321" s="45"/>
      <c r="I321" s="45"/>
      <c r="J321" s="45"/>
      <c r="K321" s="45"/>
      <c r="L321" s="45"/>
      <c r="M321" s="45"/>
      <c r="N321" s="68"/>
    </row>
    <row r="322" spans="1:14">
      <c r="A322" s="45"/>
      <c r="H322" s="45"/>
      <c r="I322" s="45"/>
      <c r="J322" s="45"/>
      <c r="K322" s="45"/>
      <c r="L322" s="45"/>
      <c r="M322" s="45"/>
      <c r="N322" s="68"/>
    </row>
    <row r="323" spans="1:14">
      <c r="A323" s="45"/>
      <c r="H323" s="45"/>
      <c r="I323" s="45"/>
      <c r="J323" s="45"/>
      <c r="K323" s="45"/>
      <c r="L323" s="45"/>
      <c r="M323" s="45"/>
      <c r="N323" s="68"/>
    </row>
    <row r="324" spans="1:14">
      <c r="A324" s="45"/>
      <c r="H324" s="45"/>
      <c r="I324" s="45"/>
      <c r="J324" s="45"/>
      <c r="K324" s="45"/>
      <c r="L324" s="45"/>
      <c r="M324" s="45"/>
      <c r="N324" s="68"/>
    </row>
    <row r="325" spans="1:14">
      <c r="A325" s="45"/>
      <c r="H325" s="45"/>
      <c r="I325" s="45"/>
      <c r="J325" s="45"/>
      <c r="K325" s="45"/>
      <c r="L325" s="45"/>
      <c r="M325" s="45"/>
      <c r="N325" s="68"/>
    </row>
    <row r="326" spans="1:14">
      <c r="A326" s="45"/>
      <c r="H326" s="45"/>
      <c r="I326" s="45"/>
      <c r="J326" s="45"/>
      <c r="K326" s="45"/>
      <c r="L326" s="45"/>
      <c r="M326" s="45"/>
      <c r="N326" s="68"/>
    </row>
    <row r="327" spans="1:14">
      <c r="A327" s="45"/>
      <c r="H327" s="45"/>
      <c r="I327" s="45"/>
      <c r="J327" s="45"/>
      <c r="K327" s="45"/>
      <c r="L327" s="45"/>
      <c r="M327" s="45"/>
      <c r="N327" s="68"/>
    </row>
    <row r="328" spans="1:14">
      <c r="A328" s="45"/>
      <c r="H328" s="45"/>
      <c r="I328" s="45"/>
      <c r="J328" s="45"/>
      <c r="K328" s="45"/>
      <c r="L328" s="45"/>
      <c r="M328" s="45"/>
      <c r="N328" s="68"/>
    </row>
    <row r="329" spans="1:14">
      <c r="A329" s="45"/>
      <c r="H329" s="45"/>
      <c r="I329" s="45"/>
      <c r="J329" s="45"/>
      <c r="K329" s="45"/>
      <c r="L329" s="45"/>
      <c r="M329" s="45"/>
      <c r="N329" s="68"/>
    </row>
    <row r="330" spans="1:14">
      <c r="A330" s="45"/>
      <c r="H330" s="45"/>
      <c r="I330" s="45"/>
      <c r="J330" s="45"/>
      <c r="K330" s="45"/>
      <c r="L330" s="45"/>
      <c r="M330" s="45"/>
      <c r="N330" s="68"/>
    </row>
    <row r="331" spans="1:14">
      <c r="A331" s="45"/>
      <c r="H331" s="45"/>
      <c r="I331" s="45"/>
      <c r="J331" s="45"/>
      <c r="K331" s="45"/>
      <c r="L331" s="45"/>
      <c r="M331" s="45"/>
      <c r="N331" s="68"/>
    </row>
    <row r="332" spans="1:14">
      <c r="A332" s="45"/>
      <c r="H332" s="45"/>
      <c r="I332" s="45"/>
      <c r="J332" s="45"/>
      <c r="K332" s="45"/>
      <c r="L332" s="45"/>
      <c r="M332" s="45"/>
      <c r="N332" s="68"/>
    </row>
    <row r="333" spans="1:14">
      <c r="A333" s="45"/>
      <c r="H333" s="45"/>
      <c r="I333" s="45"/>
      <c r="J333" s="45"/>
      <c r="K333" s="45"/>
      <c r="L333" s="45"/>
      <c r="M333" s="45"/>
      <c r="N333" s="68"/>
    </row>
    <row r="334" spans="1:14">
      <c r="A334" s="45"/>
      <c r="H334" s="45"/>
      <c r="I334" s="45"/>
      <c r="J334" s="45"/>
      <c r="K334" s="45"/>
      <c r="L334" s="45"/>
      <c r="M334" s="45"/>
      <c r="N334" s="68"/>
    </row>
    <row r="335" spans="1:14">
      <c r="A335" s="45"/>
      <c r="H335" s="45"/>
      <c r="I335" s="45"/>
      <c r="J335" s="45"/>
      <c r="K335" s="45"/>
      <c r="L335" s="45"/>
      <c r="M335" s="45"/>
      <c r="N335" s="68"/>
    </row>
    <row r="336" spans="1:14">
      <c r="A336" s="45"/>
      <c r="H336" s="45"/>
      <c r="I336" s="45"/>
      <c r="J336" s="45"/>
      <c r="K336" s="45"/>
      <c r="L336" s="45"/>
      <c r="M336" s="45"/>
      <c r="N336" s="68"/>
    </row>
    <row r="337" spans="1:14">
      <c r="A337" s="45"/>
      <c r="H337" s="45"/>
      <c r="I337" s="45"/>
      <c r="J337" s="45"/>
      <c r="K337" s="45"/>
      <c r="L337" s="45"/>
      <c r="M337" s="45"/>
      <c r="N337" s="68"/>
    </row>
    <row r="338" spans="1:14">
      <c r="A338" s="45"/>
      <c r="H338" s="45"/>
      <c r="I338" s="45"/>
      <c r="J338" s="45"/>
      <c r="K338" s="45"/>
      <c r="L338" s="45"/>
      <c r="M338" s="45"/>
      <c r="N338" s="68"/>
    </row>
    <row r="339" spans="1:14">
      <c r="A339" s="45"/>
      <c r="H339" s="45"/>
      <c r="I339" s="45"/>
      <c r="J339" s="45"/>
      <c r="K339" s="45"/>
      <c r="L339" s="45"/>
      <c r="M339" s="45"/>
      <c r="N339" s="68"/>
    </row>
    <row r="340" spans="1:14">
      <c r="A340" s="45"/>
      <c r="H340" s="45"/>
      <c r="I340" s="45"/>
      <c r="J340" s="45"/>
      <c r="K340" s="45"/>
      <c r="L340" s="45"/>
      <c r="M340" s="45"/>
      <c r="N340" s="68"/>
    </row>
    <row r="341" spans="1:14">
      <c r="A341" s="45"/>
      <c r="H341" s="45"/>
      <c r="I341" s="45"/>
      <c r="J341" s="45"/>
      <c r="K341" s="45"/>
      <c r="L341" s="45"/>
      <c r="M341" s="45"/>
      <c r="N341" s="68"/>
    </row>
    <row r="342" spans="1:14">
      <c r="A342" s="45"/>
      <c r="H342" s="45"/>
      <c r="I342" s="45"/>
      <c r="J342" s="45"/>
      <c r="K342" s="45"/>
      <c r="L342" s="45"/>
      <c r="M342" s="45"/>
      <c r="N342" s="68"/>
    </row>
    <row r="343" spans="1:14">
      <c r="A343" s="45"/>
      <c r="H343" s="45"/>
      <c r="I343" s="45"/>
      <c r="J343" s="45"/>
      <c r="K343" s="45"/>
      <c r="L343" s="45"/>
      <c r="M343" s="45"/>
      <c r="N343" s="68"/>
    </row>
    <row r="344" spans="1:14">
      <c r="A344" s="45"/>
      <c r="H344" s="45"/>
      <c r="I344" s="45"/>
      <c r="J344" s="45"/>
      <c r="K344" s="45"/>
      <c r="L344" s="45"/>
      <c r="M344" s="45"/>
      <c r="N344" s="68"/>
    </row>
    <row r="345" spans="1:14">
      <c r="A345" s="45"/>
      <c r="H345" s="45"/>
      <c r="I345" s="45"/>
      <c r="J345" s="45"/>
      <c r="K345" s="45"/>
      <c r="L345" s="45"/>
      <c r="M345" s="45"/>
      <c r="N345" s="68"/>
    </row>
    <row r="346" spans="1:14">
      <c r="A346" s="45"/>
      <c r="H346" s="45"/>
      <c r="I346" s="45"/>
      <c r="J346" s="45"/>
      <c r="K346" s="45"/>
      <c r="L346" s="45"/>
      <c r="M346" s="45"/>
      <c r="N346" s="68"/>
    </row>
    <row r="347" spans="1:14">
      <c r="A347" s="45"/>
      <c r="H347" s="45"/>
      <c r="I347" s="45"/>
      <c r="J347" s="45"/>
      <c r="K347" s="45"/>
      <c r="L347" s="45"/>
      <c r="M347" s="45"/>
      <c r="N347" s="68"/>
    </row>
    <row r="348" spans="1:14">
      <c r="A348" s="45"/>
      <c r="H348" s="45"/>
      <c r="I348" s="45"/>
      <c r="J348" s="45"/>
      <c r="K348" s="45"/>
      <c r="L348" s="45"/>
      <c r="M348" s="45"/>
      <c r="N348" s="68"/>
    </row>
    <row r="349" spans="1:14">
      <c r="A349" s="45"/>
      <c r="H349" s="45"/>
      <c r="I349" s="45"/>
      <c r="J349" s="45"/>
      <c r="K349" s="45"/>
      <c r="L349" s="45"/>
      <c r="M349" s="45"/>
      <c r="N349" s="68"/>
    </row>
    <row r="350" spans="1:14">
      <c r="A350" s="45"/>
      <c r="H350" s="45"/>
      <c r="I350" s="45"/>
      <c r="J350" s="45"/>
      <c r="K350" s="45"/>
      <c r="L350" s="45"/>
      <c r="M350" s="45"/>
      <c r="N350" s="68"/>
    </row>
    <row r="351" spans="1:14">
      <c r="A351" s="45"/>
      <c r="H351" s="45"/>
      <c r="I351" s="45"/>
      <c r="J351" s="45"/>
      <c r="K351" s="45"/>
      <c r="L351" s="45"/>
      <c r="M351" s="45"/>
      <c r="N351" s="68"/>
    </row>
    <row r="352" spans="1:14">
      <c r="A352" s="45"/>
      <c r="H352" s="45"/>
      <c r="I352" s="45"/>
      <c r="J352" s="45"/>
      <c r="K352" s="45"/>
      <c r="L352" s="45"/>
      <c r="M352" s="45"/>
      <c r="N352" s="68"/>
    </row>
    <row r="353" spans="1:14">
      <c r="A353" s="45"/>
      <c r="H353" s="45"/>
      <c r="I353" s="45"/>
      <c r="J353" s="45"/>
      <c r="K353" s="45"/>
      <c r="L353" s="45"/>
      <c r="M353" s="45"/>
      <c r="N353" s="68"/>
    </row>
    <row r="354" spans="1:14">
      <c r="A354" s="45"/>
      <c r="H354" s="45"/>
      <c r="I354" s="45"/>
      <c r="J354" s="45"/>
      <c r="K354" s="45"/>
      <c r="L354" s="45"/>
      <c r="M354" s="45"/>
      <c r="N354" s="68"/>
    </row>
    <row r="355" spans="1:14">
      <c r="A355" s="45"/>
      <c r="H355" s="45"/>
      <c r="I355" s="45"/>
      <c r="J355" s="45"/>
      <c r="K355" s="45"/>
      <c r="L355" s="45"/>
      <c r="M355" s="45"/>
      <c r="N355" s="68"/>
    </row>
    <row r="356" spans="1:14">
      <c r="A356" s="45"/>
      <c r="H356" s="45"/>
      <c r="I356" s="45"/>
      <c r="J356" s="45"/>
      <c r="K356" s="45"/>
      <c r="L356" s="45"/>
      <c r="M356" s="45"/>
      <c r="N356" s="68"/>
    </row>
    <row r="357" spans="1:14">
      <c r="A357" s="45"/>
      <c r="H357" s="45"/>
      <c r="I357" s="45"/>
      <c r="J357" s="45"/>
      <c r="K357" s="45"/>
      <c r="L357" s="45"/>
      <c r="M357" s="45"/>
      <c r="N357" s="68"/>
    </row>
    <row r="358" spans="1:14">
      <c r="A358" s="45"/>
      <c r="H358" s="45"/>
      <c r="I358" s="45"/>
      <c r="J358" s="45"/>
      <c r="K358" s="45"/>
      <c r="L358" s="45"/>
      <c r="M358" s="45"/>
      <c r="N358" s="68"/>
    </row>
    <row r="359" spans="1:14">
      <c r="A359" s="45"/>
      <c r="H359" s="45"/>
      <c r="I359" s="45"/>
      <c r="J359" s="45"/>
      <c r="K359" s="45"/>
      <c r="L359" s="45"/>
      <c r="M359" s="45"/>
      <c r="N359" s="68"/>
    </row>
    <row r="360" spans="1:14">
      <c r="A360" s="45"/>
      <c r="H360" s="45"/>
      <c r="I360" s="45"/>
      <c r="J360" s="45"/>
      <c r="K360" s="45"/>
      <c r="L360" s="45"/>
      <c r="M360" s="45"/>
      <c r="N360" s="68"/>
    </row>
    <row r="361" spans="1:14">
      <c r="A361" s="45"/>
      <c r="H361" s="45"/>
      <c r="I361" s="45"/>
      <c r="J361" s="45"/>
      <c r="K361" s="45"/>
      <c r="L361" s="45"/>
      <c r="M361" s="45"/>
      <c r="N361" s="68"/>
    </row>
    <row r="362" spans="1:14">
      <c r="A362" s="45"/>
      <c r="H362" s="45"/>
      <c r="I362" s="45"/>
      <c r="J362" s="45"/>
      <c r="K362" s="45"/>
      <c r="L362" s="45"/>
      <c r="M362" s="45"/>
      <c r="N362" s="68"/>
    </row>
    <row r="363" spans="1:14">
      <c r="A363" s="45"/>
      <c r="H363" s="45"/>
      <c r="I363" s="45"/>
      <c r="J363" s="45"/>
      <c r="K363" s="45"/>
      <c r="L363" s="45"/>
      <c r="M363" s="45"/>
      <c r="N363" s="68"/>
    </row>
    <row r="364" spans="1:14">
      <c r="A364" s="45"/>
      <c r="H364" s="45"/>
      <c r="I364" s="45"/>
      <c r="J364" s="45"/>
      <c r="K364" s="45"/>
      <c r="L364" s="45"/>
      <c r="M364" s="45"/>
      <c r="N364" s="68"/>
    </row>
    <row r="365" spans="1:14">
      <c r="A365" s="45"/>
      <c r="H365" s="45"/>
      <c r="I365" s="45"/>
      <c r="J365" s="45"/>
      <c r="K365" s="45"/>
      <c r="L365" s="45"/>
      <c r="M365" s="45"/>
      <c r="N365" s="68"/>
    </row>
    <row r="366" spans="1:14">
      <c r="A366" s="45"/>
      <c r="H366" s="45"/>
      <c r="I366" s="45"/>
      <c r="J366" s="45"/>
      <c r="K366" s="45"/>
      <c r="L366" s="45"/>
      <c r="M366" s="45"/>
      <c r="N366" s="68"/>
    </row>
    <row r="367" spans="1:14">
      <c r="A367" s="45"/>
      <c r="H367" s="45"/>
      <c r="I367" s="45"/>
      <c r="J367" s="45"/>
      <c r="K367" s="45"/>
      <c r="L367" s="45"/>
      <c r="M367" s="45"/>
      <c r="N367" s="68"/>
    </row>
    <row r="368" spans="1:14">
      <c r="A368" s="45"/>
      <c r="H368" s="45"/>
      <c r="I368" s="45"/>
      <c r="J368" s="45"/>
      <c r="K368" s="45"/>
      <c r="L368" s="45"/>
      <c r="M368" s="45"/>
      <c r="N368" s="68"/>
    </row>
    <row r="369" spans="1:14">
      <c r="A369" s="45"/>
      <c r="H369" s="45"/>
      <c r="I369" s="45"/>
      <c r="J369" s="45"/>
      <c r="K369" s="45"/>
      <c r="L369" s="45"/>
      <c r="M369" s="45"/>
      <c r="N369" s="68"/>
    </row>
    <row r="370" spans="1:14">
      <c r="A370" s="45"/>
      <c r="H370" s="45"/>
      <c r="I370" s="45"/>
      <c r="J370" s="45"/>
      <c r="K370" s="45"/>
      <c r="L370" s="45"/>
      <c r="M370" s="45"/>
      <c r="N370" s="68"/>
    </row>
    <row r="371" spans="1:14">
      <c r="A371" s="45"/>
      <c r="H371" s="45"/>
      <c r="I371" s="45"/>
      <c r="J371" s="45"/>
      <c r="K371" s="45"/>
      <c r="L371" s="45"/>
      <c r="M371" s="45"/>
      <c r="N371" s="68"/>
    </row>
    <row r="372" spans="1:14">
      <c r="A372" s="45"/>
      <c r="H372" s="45"/>
      <c r="I372" s="45"/>
      <c r="J372" s="45"/>
      <c r="K372" s="45"/>
      <c r="L372" s="45"/>
      <c r="M372" s="45"/>
      <c r="N372" s="68"/>
    </row>
    <row r="373" spans="1:14">
      <c r="A373" s="45"/>
      <c r="H373" s="45"/>
      <c r="I373" s="45"/>
      <c r="J373" s="45"/>
      <c r="K373" s="45"/>
      <c r="L373" s="45"/>
      <c r="M373" s="45"/>
      <c r="N373" s="68"/>
    </row>
    <row r="374" spans="1:14">
      <c r="A374" s="45"/>
      <c r="H374" s="45"/>
      <c r="I374" s="45"/>
      <c r="J374" s="45"/>
      <c r="K374" s="45"/>
      <c r="L374" s="45"/>
      <c r="M374" s="45"/>
      <c r="N374" s="68"/>
    </row>
    <row r="375" spans="1:14">
      <c r="A375" s="45"/>
      <c r="H375" s="45"/>
      <c r="I375" s="45"/>
      <c r="J375" s="45"/>
      <c r="K375" s="45"/>
      <c r="L375" s="45"/>
      <c r="M375" s="45"/>
      <c r="N375" s="68"/>
    </row>
    <row r="376" spans="1:14">
      <c r="A376" s="45"/>
      <c r="H376" s="45"/>
      <c r="I376" s="45"/>
      <c r="J376" s="45"/>
      <c r="K376" s="45"/>
      <c r="L376" s="45"/>
      <c r="M376" s="45"/>
      <c r="N376" s="68"/>
    </row>
    <row r="377" spans="1:14">
      <c r="A377" s="45"/>
      <c r="H377" s="45"/>
      <c r="I377" s="45"/>
      <c r="J377" s="45"/>
      <c r="K377" s="45"/>
      <c r="L377" s="45"/>
      <c r="M377" s="45"/>
      <c r="N377" s="68"/>
    </row>
    <row r="378" spans="1:14">
      <c r="A378" s="45"/>
      <c r="H378" s="45"/>
      <c r="I378" s="45"/>
      <c r="J378" s="45"/>
      <c r="K378" s="45"/>
      <c r="L378" s="45"/>
      <c r="M378" s="45"/>
      <c r="N378" s="68"/>
    </row>
    <row r="379" spans="1:14">
      <c r="A379" s="45"/>
      <c r="H379" s="45"/>
      <c r="I379" s="45"/>
      <c r="J379" s="45"/>
      <c r="K379" s="45"/>
      <c r="L379" s="45"/>
      <c r="M379" s="45"/>
      <c r="N379" s="68"/>
    </row>
    <row r="380" spans="1:14">
      <c r="A380" s="45"/>
      <c r="H380" s="45"/>
      <c r="I380" s="45"/>
      <c r="J380" s="45"/>
      <c r="K380" s="45"/>
      <c r="L380" s="45"/>
      <c r="M380" s="45"/>
      <c r="N380" s="68"/>
    </row>
    <row r="381" spans="1:14">
      <c r="A381" s="45"/>
      <c r="H381" s="45"/>
      <c r="I381" s="45"/>
      <c r="J381" s="45"/>
      <c r="K381" s="45"/>
      <c r="L381" s="45"/>
      <c r="M381" s="45"/>
      <c r="N381" s="68"/>
    </row>
    <row r="382" spans="1:14">
      <c r="A382" s="45"/>
      <c r="H382" s="45"/>
      <c r="I382" s="45"/>
      <c r="J382" s="45"/>
      <c r="K382" s="45"/>
      <c r="L382" s="45"/>
      <c r="M382" s="45"/>
      <c r="N382" s="68"/>
    </row>
    <row r="383" spans="1:14">
      <c r="A383" s="45"/>
      <c r="H383" s="45"/>
      <c r="I383" s="45"/>
      <c r="J383" s="45"/>
      <c r="K383" s="45"/>
      <c r="L383" s="45"/>
      <c r="M383" s="45"/>
      <c r="N383" s="68"/>
    </row>
    <row r="384" spans="1:14">
      <c r="A384" s="45"/>
      <c r="H384" s="45"/>
      <c r="I384" s="45"/>
      <c r="J384" s="45"/>
      <c r="K384" s="45"/>
      <c r="L384" s="45"/>
      <c r="M384" s="45"/>
      <c r="N384" s="68"/>
    </row>
    <row r="385" spans="1:14">
      <c r="A385" s="45"/>
      <c r="H385" s="45"/>
      <c r="I385" s="45"/>
      <c r="J385" s="45"/>
      <c r="K385" s="45"/>
      <c r="L385" s="45"/>
      <c r="M385" s="45"/>
      <c r="N385" s="68"/>
    </row>
    <row r="386" spans="1:14">
      <c r="A386" s="45"/>
      <c r="H386" s="45"/>
      <c r="I386" s="45"/>
      <c r="J386" s="45"/>
      <c r="K386" s="45"/>
      <c r="L386" s="45"/>
      <c r="M386" s="45"/>
      <c r="N386" s="68"/>
    </row>
    <row r="387" spans="1:14">
      <c r="A387" s="45"/>
      <c r="H387" s="45"/>
      <c r="I387" s="45"/>
      <c r="J387" s="45"/>
      <c r="K387" s="45"/>
      <c r="L387" s="45"/>
      <c r="M387" s="45"/>
      <c r="N387" s="68"/>
    </row>
    <row r="388" spans="1:14">
      <c r="A388" s="45"/>
      <c r="H388" s="45"/>
      <c r="I388" s="45"/>
      <c r="J388" s="45"/>
      <c r="K388" s="45"/>
      <c r="L388" s="45"/>
      <c r="M388" s="45"/>
      <c r="N388" s="68"/>
    </row>
    <row r="389" spans="1:14">
      <c r="A389" s="45"/>
      <c r="H389" s="45"/>
      <c r="I389" s="45"/>
      <c r="J389" s="45"/>
      <c r="K389" s="45"/>
      <c r="L389" s="45"/>
      <c r="M389" s="45"/>
      <c r="N389" s="68"/>
    </row>
    <row r="390" spans="1:14">
      <c r="A390" s="45"/>
      <c r="H390" s="45"/>
      <c r="I390" s="45"/>
      <c r="J390" s="45"/>
      <c r="K390" s="45"/>
      <c r="L390" s="45"/>
      <c r="M390" s="45"/>
      <c r="N390" s="68"/>
    </row>
    <row r="391" spans="1:14">
      <c r="A391" s="45"/>
      <c r="H391" s="45"/>
      <c r="I391" s="45"/>
      <c r="J391" s="45"/>
      <c r="K391" s="45"/>
      <c r="L391" s="45"/>
      <c r="M391" s="45"/>
      <c r="N391" s="68"/>
    </row>
    <row r="392" spans="1:14">
      <c r="A392" s="45"/>
      <c r="H392" s="45"/>
      <c r="I392" s="45"/>
      <c r="J392" s="45"/>
      <c r="K392" s="45"/>
      <c r="L392" s="45"/>
      <c r="M392" s="45"/>
      <c r="N392" s="68"/>
    </row>
    <row r="393" spans="1:14">
      <c r="A393" s="45"/>
      <c r="H393" s="45"/>
      <c r="I393" s="45"/>
      <c r="J393" s="45"/>
      <c r="K393" s="45"/>
      <c r="L393" s="45"/>
      <c r="M393" s="45"/>
      <c r="N393" s="68"/>
    </row>
    <row r="394" spans="1:14">
      <c r="A394" s="45"/>
      <c r="H394" s="45"/>
      <c r="I394" s="45"/>
      <c r="J394" s="45"/>
      <c r="K394" s="45"/>
      <c r="L394" s="45"/>
      <c r="M394" s="45"/>
      <c r="N394" s="68"/>
    </row>
    <row r="395" spans="1:14">
      <c r="A395" s="45"/>
      <c r="H395" s="45"/>
      <c r="I395" s="45"/>
      <c r="J395" s="45"/>
      <c r="K395" s="45"/>
      <c r="L395" s="45"/>
      <c r="M395" s="45"/>
      <c r="N395" s="68"/>
    </row>
    <row r="396" spans="1:14">
      <c r="A396" s="45"/>
      <c r="H396" s="45"/>
      <c r="I396" s="45"/>
      <c r="J396" s="45"/>
      <c r="K396" s="45"/>
      <c r="L396" s="45"/>
      <c r="M396" s="45"/>
      <c r="N396" s="68"/>
    </row>
    <row r="397" spans="1:14">
      <c r="A397" s="45"/>
      <c r="H397" s="45"/>
      <c r="I397" s="45"/>
      <c r="J397" s="45"/>
      <c r="K397" s="45"/>
      <c r="L397" s="45"/>
      <c r="M397" s="45"/>
      <c r="N397" s="68"/>
    </row>
    <row r="398" spans="1:14">
      <c r="A398" s="45"/>
      <c r="H398" s="45"/>
      <c r="I398" s="45"/>
      <c r="J398" s="45"/>
      <c r="K398" s="45"/>
      <c r="L398" s="45"/>
      <c r="M398" s="45"/>
      <c r="N398" s="68"/>
    </row>
    <row r="399" spans="1:14">
      <c r="A399" s="45"/>
      <c r="H399" s="45"/>
      <c r="I399" s="45"/>
      <c r="J399" s="45"/>
      <c r="K399" s="45"/>
      <c r="L399" s="45"/>
      <c r="M399" s="45"/>
      <c r="N399" s="68"/>
    </row>
    <row r="400" spans="1:14">
      <c r="A400" s="45"/>
      <c r="H400" s="45"/>
      <c r="I400" s="45"/>
      <c r="J400" s="45"/>
      <c r="K400" s="45"/>
      <c r="L400" s="45"/>
      <c r="M400" s="45"/>
      <c r="N400" s="68"/>
    </row>
    <row r="401" spans="1:14">
      <c r="A401" s="45"/>
      <c r="H401" s="45"/>
      <c r="I401" s="45"/>
      <c r="J401" s="45"/>
      <c r="K401" s="45"/>
      <c r="L401" s="45"/>
      <c r="M401" s="45"/>
      <c r="N401" s="68"/>
    </row>
    <row r="402" spans="1:14">
      <c r="A402" s="45"/>
      <c r="H402" s="45"/>
      <c r="I402" s="45"/>
      <c r="J402" s="45"/>
      <c r="K402" s="45"/>
      <c r="L402" s="45"/>
      <c r="M402" s="45"/>
      <c r="N402" s="68"/>
    </row>
    <row r="403" spans="1:14">
      <c r="A403" s="45"/>
      <c r="H403" s="45"/>
      <c r="I403" s="45"/>
      <c r="J403" s="45"/>
      <c r="K403" s="45"/>
      <c r="L403" s="45"/>
      <c r="M403" s="45"/>
      <c r="N403" s="68"/>
    </row>
    <row r="404" spans="1:14">
      <c r="A404" s="45"/>
      <c r="H404" s="45"/>
      <c r="I404" s="45"/>
      <c r="J404" s="45"/>
      <c r="K404" s="45"/>
      <c r="L404" s="45"/>
      <c r="M404" s="45"/>
      <c r="N404" s="68"/>
    </row>
    <row r="405" spans="1:14">
      <c r="A405" s="45"/>
      <c r="H405" s="45"/>
      <c r="I405" s="45"/>
      <c r="J405" s="45"/>
      <c r="K405" s="45"/>
      <c r="L405" s="45"/>
      <c r="M405" s="45"/>
      <c r="N405" s="68"/>
    </row>
    <row r="406" spans="1:14">
      <c r="A406" s="45"/>
      <c r="H406" s="45"/>
      <c r="I406" s="45"/>
      <c r="J406" s="45"/>
      <c r="K406" s="45"/>
      <c r="L406" s="45"/>
      <c r="M406" s="45"/>
      <c r="N406" s="68"/>
    </row>
    <row r="407" spans="1:14">
      <c r="A407" s="45"/>
      <c r="H407" s="45"/>
      <c r="I407" s="45"/>
      <c r="J407" s="45"/>
      <c r="K407" s="45"/>
      <c r="L407" s="45"/>
      <c r="M407" s="45"/>
      <c r="N407" s="68"/>
    </row>
    <row r="408" spans="1:14">
      <c r="A408" s="45"/>
      <c r="H408" s="45"/>
      <c r="I408" s="45"/>
      <c r="J408" s="45"/>
      <c r="K408" s="45"/>
      <c r="L408" s="45"/>
      <c r="M408" s="45"/>
      <c r="N408" s="68"/>
    </row>
    <row r="409" spans="1:14">
      <c r="A409" s="45"/>
      <c r="H409" s="45"/>
      <c r="I409" s="45"/>
      <c r="J409" s="45"/>
      <c r="K409" s="45"/>
      <c r="L409" s="45"/>
      <c r="M409" s="45"/>
      <c r="N409" s="68"/>
    </row>
    <row r="410" spans="1:14">
      <c r="A410" s="45"/>
      <c r="H410" s="45"/>
      <c r="I410" s="45"/>
      <c r="J410" s="45"/>
      <c r="K410" s="45"/>
      <c r="L410" s="45"/>
      <c r="M410" s="45"/>
      <c r="N410" s="68"/>
    </row>
    <row r="411" spans="1:14">
      <c r="A411" s="45"/>
      <c r="H411" s="45"/>
      <c r="I411" s="45"/>
      <c r="J411" s="45"/>
      <c r="K411" s="45"/>
      <c r="L411" s="45"/>
      <c r="M411" s="45"/>
      <c r="N411" s="68"/>
    </row>
    <row r="412" spans="1:14">
      <c r="A412" s="45"/>
      <c r="H412" s="45"/>
      <c r="I412" s="45"/>
      <c r="J412" s="45"/>
      <c r="K412" s="45"/>
      <c r="L412" s="45"/>
      <c r="M412" s="45"/>
      <c r="N412" s="68"/>
    </row>
    <row r="413" spans="1:14">
      <c r="A413" s="45"/>
      <c r="H413" s="45"/>
      <c r="I413" s="45"/>
      <c r="J413" s="45"/>
      <c r="K413" s="45"/>
      <c r="L413" s="45"/>
      <c r="M413" s="45"/>
      <c r="N413" s="68"/>
    </row>
    <row r="414" spans="1:14">
      <c r="A414" s="45"/>
      <c r="H414" s="45"/>
      <c r="I414" s="45"/>
      <c r="J414" s="45"/>
      <c r="K414" s="45"/>
      <c r="L414" s="45"/>
      <c r="M414" s="45"/>
      <c r="N414" s="68"/>
    </row>
    <row r="415" spans="1:14">
      <c r="A415" s="45"/>
      <c r="H415" s="45"/>
      <c r="I415" s="45"/>
      <c r="J415" s="45"/>
      <c r="K415" s="45"/>
      <c r="L415" s="45"/>
      <c r="M415" s="45"/>
      <c r="N415" s="68"/>
    </row>
    <row r="416" spans="1:14">
      <c r="A416" s="45"/>
      <c r="H416" s="45"/>
      <c r="I416" s="45"/>
      <c r="J416" s="45"/>
      <c r="K416" s="45"/>
      <c r="L416" s="45"/>
      <c r="M416" s="45"/>
      <c r="N416" s="68"/>
    </row>
    <row r="417" spans="1:14">
      <c r="A417" s="45"/>
      <c r="H417" s="45"/>
      <c r="I417" s="45"/>
      <c r="J417" s="45"/>
      <c r="K417" s="45"/>
      <c r="L417" s="45"/>
      <c r="M417" s="45"/>
      <c r="N417" s="68"/>
    </row>
    <row r="418" spans="1:14">
      <c r="A418" s="45"/>
      <c r="H418" s="45"/>
      <c r="I418" s="45"/>
      <c r="J418" s="45"/>
      <c r="K418" s="45"/>
      <c r="L418" s="45"/>
      <c r="M418" s="45"/>
      <c r="N418" s="68"/>
    </row>
    <row r="419" spans="1:14">
      <c r="A419" s="45"/>
      <c r="H419" s="45"/>
      <c r="I419" s="45"/>
      <c r="J419" s="45"/>
      <c r="K419" s="45"/>
      <c r="L419" s="45"/>
      <c r="M419" s="45"/>
      <c r="N419" s="68"/>
    </row>
    <row r="420" spans="1:14">
      <c r="A420" s="45"/>
      <c r="H420" s="45"/>
      <c r="I420" s="45"/>
      <c r="J420" s="45"/>
      <c r="K420" s="45"/>
      <c r="L420" s="45"/>
      <c r="M420" s="45"/>
      <c r="N420" s="68"/>
    </row>
    <row r="421" spans="1:14">
      <c r="A421" s="45"/>
      <c r="H421" s="45"/>
      <c r="I421" s="45"/>
      <c r="J421" s="45"/>
      <c r="K421" s="45"/>
      <c r="L421" s="45"/>
      <c r="M421" s="45"/>
      <c r="N421" s="68"/>
    </row>
    <row r="422" spans="1:14">
      <c r="A422" s="45"/>
      <c r="H422" s="45"/>
      <c r="I422" s="45"/>
      <c r="J422" s="45"/>
      <c r="K422" s="45"/>
      <c r="L422" s="45"/>
      <c r="M422" s="45"/>
      <c r="N422" s="68"/>
    </row>
    <row r="423" spans="1:14">
      <c r="A423" s="45"/>
      <c r="H423" s="45"/>
      <c r="I423" s="45"/>
      <c r="J423" s="45"/>
      <c r="K423" s="45"/>
      <c r="L423" s="45"/>
      <c r="M423" s="45"/>
      <c r="N423" s="68"/>
    </row>
    <row r="424" spans="1:14">
      <c r="A424" s="45"/>
      <c r="H424" s="45"/>
      <c r="I424" s="45"/>
      <c r="J424" s="45"/>
      <c r="K424" s="45"/>
      <c r="L424" s="45"/>
      <c r="M424" s="45"/>
      <c r="N424" s="68"/>
    </row>
    <row r="425" spans="1:14">
      <c r="A425" s="45"/>
      <c r="H425" s="45"/>
      <c r="I425" s="45"/>
      <c r="J425" s="45"/>
      <c r="K425" s="45"/>
      <c r="L425" s="45"/>
      <c r="M425" s="45"/>
      <c r="N425" s="68"/>
    </row>
    <row r="426" spans="1:14">
      <c r="A426" s="45"/>
      <c r="H426" s="45"/>
      <c r="I426" s="45"/>
      <c r="J426" s="45"/>
      <c r="K426" s="45"/>
      <c r="L426" s="45"/>
      <c r="M426" s="45"/>
      <c r="N426" s="68"/>
    </row>
    <row r="427" spans="1:14">
      <c r="A427" s="45"/>
      <c r="H427" s="45"/>
      <c r="I427" s="45"/>
      <c r="J427" s="45"/>
      <c r="K427" s="45"/>
      <c r="L427" s="45"/>
      <c r="M427" s="45"/>
      <c r="N427" s="68"/>
    </row>
    <row r="428" spans="1:14">
      <c r="A428" s="45"/>
      <c r="H428" s="45"/>
      <c r="I428" s="45"/>
      <c r="J428" s="45"/>
      <c r="K428" s="45"/>
      <c r="L428" s="45"/>
      <c r="M428" s="45"/>
      <c r="N428" s="68"/>
    </row>
    <row r="429" spans="1:14">
      <c r="A429" s="45"/>
      <c r="H429" s="45"/>
      <c r="I429" s="45"/>
      <c r="J429" s="45"/>
      <c r="K429" s="45"/>
      <c r="L429" s="45"/>
      <c r="M429" s="45"/>
      <c r="N429" s="68"/>
    </row>
    <row r="430" spans="1:14">
      <c r="A430" s="45"/>
      <c r="H430" s="45"/>
      <c r="I430" s="45"/>
      <c r="J430" s="45"/>
      <c r="K430" s="45"/>
      <c r="L430" s="45"/>
      <c r="M430" s="45"/>
      <c r="N430" s="68"/>
    </row>
    <row r="431" spans="1:14">
      <c r="A431" s="45"/>
      <c r="H431" s="45"/>
      <c r="I431" s="45"/>
      <c r="J431" s="45"/>
      <c r="K431" s="45"/>
      <c r="L431" s="45"/>
      <c r="M431" s="45"/>
      <c r="N431" s="68"/>
    </row>
    <row r="432" spans="1:14">
      <c r="A432" s="45"/>
      <c r="H432" s="45"/>
      <c r="I432" s="45"/>
      <c r="J432" s="45"/>
      <c r="K432" s="45"/>
      <c r="L432" s="45"/>
      <c r="M432" s="45"/>
      <c r="N432" s="68"/>
    </row>
    <row r="433" spans="1:14">
      <c r="A433" s="45"/>
      <c r="H433" s="45"/>
      <c r="I433" s="45"/>
      <c r="J433" s="45"/>
      <c r="K433" s="45"/>
      <c r="L433" s="45"/>
      <c r="M433" s="45"/>
      <c r="N433" s="68"/>
    </row>
    <row r="434" spans="1:14">
      <c r="A434" s="45"/>
      <c r="H434" s="45"/>
      <c r="I434" s="45"/>
      <c r="J434" s="45"/>
      <c r="K434" s="45"/>
      <c r="L434" s="45"/>
      <c r="M434" s="45"/>
      <c r="N434" s="68"/>
    </row>
    <row r="435" spans="1:14">
      <c r="A435" s="45"/>
      <c r="H435" s="45"/>
      <c r="I435" s="45"/>
      <c r="J435" s="45"/>
      <c r="K435" s="45"/>
      <c r="L435" s="45"/>
      <c r="M435" s="45"/>
      <c r="N435" s="68"/>
    </row>
    <row r="436" spans="1:14">
      <c r="A436" s="45"/>
      <c r="H436" s="45"/>
      <c r="I436" s="45"/>
      <c r="J436" s="45"/>
      <c r="K436" s="45"/>
      <c r="L436" s="45"/>
      <c r="M436" s="45"/>
      <c r="N436" s="68"/>
    </row>
    <row r="437" spans="1:14">
      <c r="A437" s="45"/>
      <c r="H437" s="45"/>
      <c r="I437" s="45"/>
      <c r="J437" s="45"/>
      <c r="K437" s="45"/>
      <c r="L437" s="45"/>
      <c r="M437" s="45"/>
      <c r="N437" s="68"/>
    </row>
    <row r="438" spans="1:14">
      <c r="A438" s="45"/>
      <c r="H438" s="45"/>
      <c r="I438" s="45"/>
      <c r="J438" s="45"/>
      <c r="K438" s="45"/>
      <c r="L438" s="45"/>
      <c r="M438" s="45"/>
      <c r="N438" s="68"/>
    </row>
    <row r="439" spans="1:14">
      <c r="A439" s="45"/>
      <c r="H439" s="45"/>
      <c r="I439" s="45"/>
      <c r="J439" s="45"/>
      <c r="K439" s="45"/>
      <c r="L439" s="45"/>
      <c r="M439" s="45"/>
      <c r="N439" s="68"/>
    </row>
    <row r="440" spans="1:14">
      <c r="A440" s="45"/>
      <c r="H440" s="45"/>
      <c r="I440" s="45"/>
      <c r="J440" s="45"/>
      <c r="K440" s="45"/>
      <c r="L440" s="45"/>
      <c r="M440" s="45"/>
      <c r="N440" s="68"/>
    </row>
    <row r="441" spans="1:14">
      <c r="A441" s="45"/>
      <c r="H441" s="45"/>
      <c r="I441" s="45"/>
      <c r="J441" s="45"/>
      <c r="K441" s="45"/>
      <c r="L441" s="45"/>
      <c r="M441" s="45"/>
      <c r="N441" s="68"/>
    </row>
    <row r="442" spans="1:14">
      <c r="A442" s="45"/>
      <c r="H442" s="45"/>
      <c r="I442" s="45"/>
      <c r="J442" s="45"/>
      <c r="K442" s="45"/>
      <c r="L442" s="45"/>
      <c r="M442" s="45"/>
      <c r="N442" s="68"/>
    </row>
    <row r="443" spans="1:14">
      <c r="A443" s="45"/>
      <c r="H443" s="45"/>
      <c r="I443" s="45"/>
      <c r="J443" s="45"/>
      <c r="K443" s="45"/>
      <c r="L443" s="45"/>
      <c r="M443" s="45"/>
      <c r="N443" s="68"/>
    </row>
    <row r="444" spans="1:14">
      <c r="A444" s="45"/>
      <c r="H444" s="45"/>
      <c r="I444" s="45"/>
      <c r="J444" s="45"/>
      <c r="K444" s="45"/>
      <c r="L444" s="45"/>
      <c r="M444" s="45"/>
      <c r="N444" s="68"/>
    </row>
    <row r="445" spans="1:14">
      <c r="A445" s="45"/>
      <c r="H445" s="45"/>
      <c r="I445" s="45"/>
      <c r="J445" s="45"/>
      <c r="K445" s="45"/>
      <c r="L445" s="45"/>
      <c r="M445" s="45"/>
      <c r="N445" s="68"/>
    </row>
    <row r="446" spans="1:14">
      <c r="A446" s="45"/>
      <c r="H446" s="45"/>
      <c r="I446" s="45"/>
      <c r="J446" s="45"/>
      <c r="K446" s="45"/>
      <c r="L446" s="45"/>
      <c r="M446" s="45"/>
      <c r="N446" s="68"/>
    </row>
    <row r="447" spans="1:14">
      <c r="A447" s="45"/>
      <c r="H447" s="45"/>
      <c r="I447" s="45"/>
      <c r="J447" s="45"/>
      <c r="K447" s="45"/>
      <c r="L447" s="45"/>
      <c r="M447" s="45"/>
      <c r="N447" s="68"/>
    </row>
    <row r="448" spans="1:14">
      <c r="A448" s="45"/>
      <c r="H448" s="45"/>
      <c r="I448" s="45"/>
      <c r="J448" s="45"/>
      <c r="K448" s="45"/>
      <c r="L448" s="45"/>
      <c r="M448" s="45"/>
      <c r="N448" s="68"/>
    </row>
    <row r="449" spans="1:14">
      <c r="A449" s="45"/>
      <c r="H449" s="45"/>
      <c r="I449" s="45"/>
      <c r="J449" s="45"/>
      <c r="K449" s="45"/>
      <c r="L449" s="45"/>
      <c r="M449" s="45"/>
      <c r="N449" s="68"/>
    </row>
    <row r="450" spans="1:14">
      <c r="A450" s="45"/>
      <c r="H450" s="45"/>
      <c r="I450" s="45"/>
      <c r="J450" s="45"/>
      <c r="K450" s="45"/>
      <c r="L450" s="45"/>
      <c r="M450" s="45"/>
      <c r="N450" s="68"/>
    </row>
    <row r="451" spans="1:14">
      <c r="A451" s="45"/>
      <c r="H451" s="45"/>
      <c r="I451" s="45"/>
      <c r="J451" s="45"/>
      <c r="K451" s="45"/>
      <c r="L451" s="45"/>
      <c r="M451" s="45"/>
      <c r="N451" s="68"/>
    </row>
    <row r="452" spans="1:14">
      <c r="A452" s="45"/>
      <c r="H452" s="45"/>
      <c r="I452" s="45"/>
      <c r="J452" s="45"/>
      <c r="K452" s="45"/>
      <c r="L452" s="45"/>
      <c r="M452" s="45"/>
      <c r="N452" s="68"/>
    </row>
    <row r="453" spans="1:14">
      <c r="A453" s="45"/>
      <c r="H453" s="45"/>
      <c r="I453" s="45"/>
      <c r="J453" s="45"/>
      <c r="K453" s="45"/>
      <c r="L453" s="45"/>
      <c r="M453" s="45"/>
      <c r="N453" s="68"/>
    </row>
    <row r="454" spans="1:14">
      <c r="A454" s="45"/>
      <c r="H454" s="45"/>
      <c r="I454" s="45"/>
      <c r="J454" s="45"/>
      <c r="K454" s="45"/>
      <c r="L454" s="45"/>
      <c r="M454" s="45"/>
      <c r="N454" s="68"/>
    </row>
    <row r="455" spans="1:14">
      <c r="A455" s="45"/>
      <c r="H455" s="45"/>
      <c r="I455" s="45"/>
      <c r="J455" s="45"/>
      <c r="K455" s="45"/>
      <c r="L455" s="45"/>
      <c r="M455" s="45"/>
      <c r="N455" s="68"/>
    </row>
    <row r="456" spans="1:14">
      <c r="A456" s="45"/>
      <c r="H456" s="45"/>
      <c r="I456" s="45"/>
      <c r="J456" s="45"/>
      <c r="K456" s="45"/>
      <c r="L456" s="45"/>
      <c r="M456" s="45"/>
      <c r="N456" s="68"/>
    </row>
    <row r="457" spans="1:14">
      <c r="A457" s="45"/>
      <c r="H457" s="45"/>
      <c r="I457" s="45"/>
      <c r="J457" s="45"/>
      <c r="K457" s="45"/>
      <c r="L457" s="45"/>
      <c r="M457" s="45"/>
      <c r="N457" s="68"/>
    </row>
    <row r="458" spans="1:14">
      <c r="A458" s="45"/>
      <c r="H458" s="45"/>
      <c r="I458" s="45"/>
      <c r="J458" s="45"/>
      <c r="K458" s="45"/>
      <c r="L458" s="45"/>
      <c r="M458" s="45"/>
      <c r="N458" s="68"/>
    </row>
    <row r="459" spans="1:14">
      <c r="A459" s="45"/>
      <c r="H459" s="45"/>
      <c r="I459" s="45"/>
      <c r="J459" s="45"/>
      <c r="K459" s="45"/>
      <c r="L459" s="45"/>
      <c r="M459" s="45"/>
      <c r="N459" s="68"/>
    </row>
    <row r="460" spans="1:14">
      <c r="A460" s="45"/>
      <c r="H460" s="45"/>
      <c r="I460" s="45"/>
      <c r="J460" s="45"/>
      <c r="K460" s="45"/>
      <c r="L460" s="45"/>
      <c r="M460" s="45"/>
      <c r="N460" s="68"/>
    </row>
    <row r="461" spans="1:14">
      <c r="A461" s="45"/>
      <c r="H461" s="45"/>
      <c r="I461" s="45"/>
      <c r="J461" s="45"/>
      <c r="K461" s="45"/>
      <c r="L461" s="45"/>
      <c r="M461" s="45"/>
      <c r="N461" s="68"/>
    </row>
    <row r="462" spans="1:14">
      <c r="A462" s="45"/>
      <c r="H462" s="45"/>
      <c r="I462" s="45"/>
      <c r="J462" s="45"/>
      <c r="K462" s="45"/>
      <c r="L462" s="45"/>
      <c r="M462" s="45"/>
      <c r="N462" s="68"/>
    </row>
    <row r="463" spans="1:14">
      <c r="A463" s="45"/>
      <c r="H463" s="45"/>
      <c r="I463" s="45"/>
      <c r="J463" s="45"/>
      <c r="K463" s="45"/>
      <c r="L463" s="45"/>
      <c r="M463" s="45"/>
      <c r="N463" s="68"/>
    </row>
    <row r="464" spans="1:14">
      <c r="A464" s="45"/>
      <c r="H464" s="45"/>
      <c r="I464" s="45"/>
      <c r="J464" s="45"/>
      <c r="K464" s="45"/>
      <c r="L464" s="45"/>
      <c r="M464" s="45"/>
      <c r="N464" s="68"/>
    </row>
    <row r="465" spans="1:14">
      <c r="A465" s="45"/>
      <c r="H465" s="45"/>
      <c r="I465" s="45"/>
      <c r="J465" s="45"/>
      <c r="K465" s="45"/>
      <c r="L465" s="45"/>
      <c r="M465" s="45"/>
      <c r="N465" s="68"/>
    </row>
    <row r="466" spans="1:14">
      <c r="A466" s="45"/>
      <c r="H466" s="45"/>
      <c r="I466" s="45"/>
      <c r="J466" s="45"/>
      <c r="K466" s="45"/>
      <c r="L466" s="45"/>
      <c r="M466" s="45"/>
      <c r="N466" s="68"/>
    </row>
    <row r="467" spans="1:14">
      <c r="A467" s="45"/>
      <c r="H467" s="45"/>
      <c r="I467" s="45"/>
      <c r="J467" s="45"/>
      <c r="K467" s="45"/>
      <c r="L467" s="45"/>
      <c r="M467" s="45"/>
      <c r="N467" s="68"/>
    </row>
    <row r="468" spans="1:14">
      <c r="A468" s="45"/>
      <c r="H468" s="45"/>
      <c r="I468" s="45"/>
      <c r="J468" s="45"/>
      <c r="K468" s="45"/>
      <c r="L468" s="45"/>
      <c r="M468" s="45"/>
      <c r="N468" s="68"/>
    </row>
    <row r="469" spans="1:14">
      <c r="A469" s="45"/>
      <c r="H469" s="45"/>
      <c r="I469" s="45"/>
      <c r="J469" s="45"/>
      <c r="K469" s="45"/>
      <c r="L469" s="45"/>
      <c r="M469" s="45"/>
      <c r="N469" s="68"/>
    </row>
    <row r="470" spans="1:14">
      <c r="A470" s="45"/>
      <c r="H470" s="45"/>
      <c r="I470" s="45"/>
      <c r="J470" s="45"/>
      <c r="K470" s="45"/>
      <c r="L470" s="45"/>
      <c r="M470" s="45"/>
      <c r="N470" s="68"/>
    </row>
    <row r="471" spans="1:14">
      <c r="A471" s="45"/>
      <c r="H471" s="45"/>
      <c r="I471" s="45"/>
      <c r="J471" s="45"/>
      <c r="K471" s="45"/>
      <c r="L471" s="45"/>
      <c r="M471" s="45"/>
      <c r="N471" s="68"/>
    </row>
    <row r="472" spans="1:14">
      <c r="A472" s="45"/>
      <c r="H472" s="45"/>
      <c r="I472" s="45"/>
      <c r="J472" s="45"/>
      <c r="K472" s="45"/>
      <c r="L472" s="45"/>
      <c r="M472" s="45"/>
      <c r="N472" s="68"/>
    </row>
    <row r="473" spans="1:14">
      <c r="A473" s="45"/>
      <c r="H473" s="45"/>
      <c r="I473" s="45"/>
      <c r="J473" s="45"/>
      <c r="K473" s="45"/>
      <c r="L473" s="45"/>
      <c r="M473" s="45"/>
      <c r="N473" s="68"/>
    </row>
    <row r="474" spans="1:14">
      <c r="A474" s="45"/>
      <c r="H474" s="45"/>
      <c r="I474" s="45"/>
      <c r="J474" s="45"/>
      <c r="K474" s="45"/>
      <c r="L474" s="45"/>
      <c r="M474" s="45"/>
      <c r="N474" s="68"/>
    </row>
    <row r="475" spans="1:14">
      <c r="A475" s="45"/>
      <c r="H475" s="45"/>
      <c r="I475" s="45"/>
      <c r="J475" s="45"/>
      <c r="K475" s="45"/>
      <c r="L475" s="45"/>
      <c r="M475" s="45"/>
      <c r="N475" s="68"/>
    </row>
    <row r="476" spans="1:14">
      <c r="A476" s="45"/>
      <c r="H476" s="45"/>
      <c r="I476" s="45"/>
      <c r="J476" s="45"/>
      <c r="K476" s="45"/>
      <c r="L476" s="45"/>
      <c r="M476" s="45"/>
      <c r="N476" s="68"/>
    </row>
    <row r="477" spans="1:14">
      <c r="A477" s="45"/>
      <c r="H477" s="45"/>
      <c r="I477" s="45"/>
      <c r="J477" s="45"/>
      <c r="K477" s="45"/>
      <c r="L477" s="45"/>
      <c r="M477" s="45"/>
      <c r="N477" s="68"/>
    </row>
    <row r="478" spans="1:14">
      <c r="A478" s="45"/>
      <c r="H478" s="45"/>
      <c r="I478" s="45"/>
      <c r="J478" s="45"/>
      <c r="K478" s="45"/>
      <c r="L478" s="45"/>
      <c r="M478" s="45"/>
      <c r="N478" s="68"/>
    </row>
    <row r="479" spans="1:14">
      <c r="A479" s="45"/>
      <c r="H479" s="45"/>
      <c r="I479" s="45"/>
      <c r="J479" s="45"/>
      <c r="K479" s="45"/>
      <c r="L479" s="45"/>
      <c r="M479" s="45"/>
      <c r="N479" s="68"/>
    </row>
    <row r="480" spans="1:14">
      <c r="A480" s="45"/>
      <c r="H480" s="45"/>
      <c r="I480" s="45"/>
      <c r="J480" s="45"/>
      <c r="K480" s="45"/>
      <c r="L480" s="45"/>
      <c r="M480" s="45"/>
      <c r="N480" s="68"/>
    </row>
    <row r="481" spans="1:14">
      <c r="A481" s="45"/>
      <c r="H481" s="45"/>
      <c r="I481" s="45"/>
      <c r="J481" s="45"/>
      <c r="K481" s="45"/>
      <c r="L481" s="45"/>
      <c r="M481" s="45"/>
      <c r="N481" s="68"/>
    </row>
    <row r="482" spans="1:14">
      <c r="A482" s="45"/>
      <c r="H482" s="45"/>
      <c r="I482" s="45"/>
      <c r="J482" s="45"/>
      <c r="K482" s="45"/>
      <c r="L482" s="45"/>
      <c r="M482" s="45"/>
      <c r="N482" s="68"/>
    </row>
    <row r="483" spans="1:14">
      <c r="A483" s="45"/>
      <c r="H483" s="45"/>
      <c r="I483" s="45"/>
      <c r="J483" s="45"/>
      <c r="K483" s="45"/>
      <c r="L483" s="45"/>
      <c r="M483" s="45"/>
      <c r="N483" s="68"/>
    </row>
    <row r="484" spans="1:14">
      <c r="A484" s="45"/>
      <c r="H484" s="45"/>
      <c r="I484" s="45"/>
      <c r="J484" s="45"/>
      <c r="K484" s="45"/>
      <c r="L484" s="45"/>
      <c r="M484" s="45"/>
      <c r="N484" s="68"/>
    </row>
    <row r="485" spans="1:14">
      <c r="A485" s="45"/>
      <c r="H485" s="45"/>
      <c r="I485" s="45"/>
      <c r="J485" s="45"/>
      <c r="K485" s="45"/>
      <c r="L485" s="45"/>
      <c r="M485" s="45"/>
      <c r="N485" s="68"/>
    </row>
    <row r="486" spans="1:14">
      <c r="A486" s="45"/>
      <c r="H486" s="45"/>
      <c r="I486" s="45"/>
      <c r="J486" s="45"/>
      <c r="K486" s="45"/>
      <c r="L486" s="45"/>
      <c r="M486" s="45"/>
      <c r="N486" s="68"/>
    </row>
    <row r="487" spans="1:14">
      <c r="A487" s="45"/>
      <c r="H487" s="45"/>
      <c r="I487" s="45"/>
      <c r="J487" s="45"/>
      <c r="K487" s="45"/>
      <c r="L487" s="45"/>
      <c r="M487" s="45"/>
      <c r="N487" s="68"/>
    </row>
    <row r="488" spans="1:14">
      <c r="A488" s="45"/>
      <c r="H488" s="45"/>
      <c r="I488" s="45"/>
      <c r="J488" s="45"/>
      <c r="K488" s="45"/>
      <c r="L488" s="45"/>
      <c r="M488" s="45"/>
      <c r="N488" s="68"/>
    </row>
    <row r="489" spans="1:14">
      <c r="A489" s="45"/>
      <c r="H489" s="45"/>
      <c r="I489" s="45"/>
      <c r="J489" s="45"/>
      <c r="K489" s="45"/>
      <c r="L489" s="45"/>
      <c r="M489" s="45"/>
      <c r="N489" s="68"/>
    </row>
    <row r="490" spans="1:14">
      <c r="A490" s="45"/>
      <c r="H490" s="45"/>
      <c r="I490" s="45"/>
      <c r="J490" s="45"/>
      <c r="K490" s="45"/>
      <c r="L490" s="45"/>
      <c r="M490" s="45"/>
      <c r="N490" s="68"/>
    </row>
    <row r="491" spans="1:14">
      <c r="A491" s="45"/>
      <c r="H491" s="45"/>
      <c r="I491" s="45"/>
      <c r="J491" s="45"/>
      <c r="K491" s="45"/>
      <c r="L491" s="45"/>
      <c r="M491" s="45"/>
      <c r="N491" s="68"/>
    </row>
    <row r="492" spans="1:14">
      <c r="A492" s="45"/>
      <c r="H492" s="45"/>
      <c r="I492" s="45"/>
      <c r="J492" s="45"/>
      <c r="K492" s="45"/>
      <c r="L492" s="45"/>
      <c r="M492" s="45"/>
      <c r="N492" s="68"/>
    </row>
    <row r="493" spans="1:14">
      <c r="A493" s="45"/>
      <c r="H493" s="45"/>
      <c r="I493" s="45"/>
      <c r="J493" s="45"/>
      <c r="K493" s="45"/>
      <c r="L493" s="45"/>
      <c r="M493" s="45"/>
      <c r="N493" s="68"/>
    </row>
    <row r="494" spans="1:14">
      <c r="A494" s="45"/>
      <c r="H494" s="45"/>
      <c r="I494" s="45"/>
      <c r="J494" s="45"/>
      <c r="K494" s="45"/>
      <c r="L494" s="45"/>
      <c r="M494" s="45"/>
      <c r="N494" s="68"/>
    </row>
    <row r="495" spans="1:14">
      <c r="A495" s="45"/>
      <c r="H495" s="45"/>
      <c r="I495" s="45"/>
      <c r="J495" s="45"/>
      <c r="K495" s="45"/>
      <c r="L495" s="45"/>
      <c r="M495" s="45"/>
      <c r="N495" s="68"/>
    </row>
    <row r="496" spans="1:14">
      <c r="A496" s="45"/>
      <c r="H496" s="45"/>
      <c r="I496" s="45"/>
      <c r="J496" s="45"/>
      <c r="K496" s="45"/>
      <c r="L496" s="45"/>
      <c r="M496" s="45"/>
      <c r="N496" s="68"/>
    </row>
    <row r="497" spans="1:14">
      <c r="A497" s="45"/>
      <c r="H497" s="45"/>
      <c r="I497" s="45"/>
      <c r="J497" s="45"/>
      <c r="K497" s="45"/>
      <c r="L497" s="45"/>
      <c r="M497" s="45"/>
      <c r="N497" s="68"/>
    </row>
    <row r="498" spans="1:14">
      <c r="A498" s="45"/>
      <c r="H498" s="45"/>
      <c r="I498" s="45"/>
      <c r="J498" s="45"/>
      <c r="K498" s="45"/>
      <c r="L498" s="45"/>
      <c r="M498" s="45"/>
      <c r="N498" s="68"/>
    </row>
    <row r="499" spans="1:14">
      <c r="A499" s="45"/>
      <c r="H499" s="45"/>
      <c r="I499" s="45"/>
      <c r="J499" s="45"/>
      <c r="K499" s="45"/>
      <c r="L499" s="45"/>
      <c r="M499" s="45"/>
      <c r="N499" s="68"/>
    </row>
    <row r="500" spans="1:14">
      <c r="A500" s="45"/>
      <c r="H500" s="45"/>
      <c r="I500" s="45"/>
      <c r="J500" s="45"/>
      <c r="K500" s="45"/>
      <c r="L500" s="45"/>
      <c r="M500" s="45"/>
      <c r="N500" s="68"/>
    </row>
    <row r="501" spans="1:14">
      <c r="A501" s="45"/>
      <c r="H501" s="45"/>
      <c r="I501" s="45"/>
      <c r="J501" s="45"/>
      <c r="K501" s="45"/>
      <c r="L501" s="45"/>
      <c r="M501" s="45"/>
      <c r="N501" s="68"/>
    </row>
    <row r="502" spans="1:14">
      <c r="A502" s="45"/>
      <c r="H502" s="45"/>
      <c r="I502" s="45"/>
      <c r="J502" s="45"/>
      <c r="K502" s="45"/>
      <c r="L502" s="45"/>
      <c r="M502" s="45"/>
      <c r="N502" s="68"/>
    </row>
    <row r="503" spans="1:14">
      <c r="A503" s="45"/>
      <c r="H503" s="45"/>
      <c r="I503" s="45"/>
      <c r="J503" s="45"/>
      <c r="K503" s="45"/>
      <c r="L503" s="45"/>
      <c r="M503" s="45"/>
      <c r="N503" s="68"/>
    </row>
    <row r="504" spans="1:14">
      <c r="A504" s="45"/>
      <c r="H504" s="45"/>
      <c r="I504" s="45"/>
      <c r="J504" s="45"/>
      <c r="K504" s="45"/>
      <c r="L504" s="45"/>
      <c r="M504" s="45"/>
      <c r="N504" s="68"/>
    </row>
    <row r="505" spans="1:14">
      <c r="A505" s="45"/>
      <c r="H505" s="45"/>
      <c r="I505" s="45"/>
      <c r="J505" s="45"/>
      <c r="K505" s="45"/>
      <c r="L505" s="45"/>
      <c r="M505" s="45"/>
      <c r="N505" s="68"/>
    </row>
    <row r="506" spans="1:14">
      <c r="A506" s="45"/>
      <c r="H506" s="45"/>
      <c r="I506" s="45"/>
      <c r="J506" s="45"/>
      <c r="K506" s="45"/>
      <c r="L506" s="45"/>
      <c r="M506" s="45"/>
      <c r="N506" s="68"/>
    </row>
    <row r="507" spans="1:14">
      <c r="A507" s="45"/>
      <c r="H507" s="45"/>
      <c r="I507" s="45"/>
      <c r="J507" s="45"/>
      <c r="K507" s="45"/>
      <c r="L507" s="45"/>
      <c r="M507" s="45"/>
      <c r="N507" s="68"/>
    </row>
    <row r="508" spans="1:14">
      <c r="A508" s="45"/>
      <c r="H508" s="45"/>
      <c r="I508" s="45"/>
      <c r="J508" s="45"/>
      <c r="K508" s="45"/>
      <c r="L508" s="45"/>
      <c r="M508" s="45"/>
      <c r="N508" s="68"/>
    </row>
    <row r="509" spans="1:14">
      <c r="A509" s="45"/>
      <c r="H509" s="45"/>
      <c r="I509" s="45"/>
      <c r="J509" s="45"/>
      <c r="K509" s="45"/>
      <c r="L509" s="45"/>
      <c r="M509" s="45"/>
      <c r="N509" s="68"/>
    </row>
    <row r="510" spans="1:14">
      <c r="A510" s="45"/>
      <c r="H510" s="45"/>
      <c r="I510" s="45"/>
      <c r="J510" s="45"/>
      <c r="K510" s="45"/>
      <c r="L510" s="45"/>
      <c r="M510" s="45"/>
      <c r="N510" s="68"/>
    </row>
    <row r="511" spans="1:14">
      <c r="A511" s="45"/>
      <c r="H511" s="45"/>
      <c r="I511" s="45"/>
      <c r="J511" s="45"/>
      <c r="K511" s="45"/>
      <c r="L511" s="45"/>
      <c r="M511" s="45"/>
      <c r="N511" s="68"/>
    </row>
    <row r="512" spans="1:14">
      <c r="A512" s="45"/>
      <c r="H512" s="45"/>
      <c r="I512" s="45"/>
      <c r="J512" s="45"/>
      <c r="K512" s="45"/>
      <c r="L512" s="45"/>
      <c r="M512" s="45"/>
      <c r="N512" s="68"/>
    </row>
    <row r="513" spans="1:14">
      <c r="A513" s="45"/>
      <c r="H513" s="45"/>
      <c r="I513" s="45"/>
      <c r="J513" s="45"/>
      <c r="K513" s="45"/>
      <c r="L513" s="45"/>
      <c r="M513" s="45"/>
      <c r="N513" s="68"/>
    </row>
    <row r="514" spans="1:14">
      <c r="A514" s="45"/>
      <c r="H514" s="45"/>
      <c r="I514" s="45"/>
      <c r="J514" s="45"/>
      <c r="K514" s="45"/>
      <c r="L514" s="45"/>
      <c r="M514" s="45"/>
      <c r="N514" s="68"/>
    </row>
    <row r="515" spans="1:14">
      <c r="A515" s="45"/>
      <c r="H515" s="45"/>
      <c r="I515" s="45"/>
      <c r="J515" s="45"/>
      <c r="K515" s="45"/>
      <c r="L515" s="45"/>
      <c r="M515" s="45"/>
      <c r="N515" s="68"/>
    </row>
    <row r="516" spans="1:14">
      <c r="A516" s="45"/>
      <c r="H516" s="45"/>
      <c r="I516" s="45"/>
      <c r="J516" s="45"/>
      <c r="K516" s="45"/>
      <c r="L516" s="45"/>
      <c r="M516" s="45"/>
      <c r="N516" s="68"/>
    </row>
    <row r="517" spans="1:14">
      <c r="A517" s="45"/>
      <c r="H517" s="45"/>
      <c r="I517" s="45"/>
      <c r="J517" s="45"/>
      <c r="K517" s="45"/>
      <c r="L517" s="45"/>
      <c r="M517" s="45"/>
      <c r="N517" s="68"/>
    </row>
    <row r="518" spans="1:14">
      <c r="A518" s="45"/>
      <c r="H518" s="45"/>
      <c r="I518" s="45"/>
      <c r="J518" s="45"/>
      <c r="K518" s="45"/>
      <c r="L518" s="45"/>
      <c r="M518" s="45"/>
      <c r="N518" s="68"/>
    </row>
    <row r="519" spans="1:14">
      <c r="A519" s="45"/>
      <c r="H519" s="45"/>
      <c r="I519" s="45"/>
      <c r="J519" s="45"/>
      <c r="K519" s="45"/>
      <c r="L519" s="45"/>
      <c r="M519" s="45"/>
      <c r="N519" s="68"/>
    </row>
    <row r="520" spans="1:14">
      <c r="A520" s="45"/>
      <c r="H520" s="45"/>
      <c r="I520" s="45"/>
      <c r="J520" s="45"/>
      <c r="K520" s="45"/>
      <c r="L520" s="45"/>
      <c r="M520" s="45"/>
      <c r="N520" s="68"/>
    </row>
    <row r="521" spans="1:14">
      <c r="A521" s="45"/>
      <c r="H521" s="45"/>
      <c r="I521" s="45"/>
      <c r="J521" s="45"/>
      <c r="K521" s="45"/>
      <c r="L521" s="45"/>
      <c r="M521" s="45"/>
      <c r="N521" s="68"/>
    </row>
    <row r="522" spans="1:14">
      <c r="A522" s="45"/>
      <c r="H522" s="45"/>
      <c r="I522" s="45"/>
      <c r="J522" s="45"/>
      <c r="K522" s="45"/>
      <c r="L522" s="45"/>
      <c r="M522" s="45"/>
      <c r="N522" s="68"/>
    </row>
    <row r="523" spans="1:14">
      <c r="A523" s="45"/>
      <c r="H523" s="45"/>
      <c r="I523" s="45"/>
      <c r="J523" s="45"/>
      <c r="K523" s="45"/>
      <c r="L523" s="45"/>
      <c r="M523" s="45"/>
      <c r="N523" s="68"/>
    </row>
    <row r="524" spans="1:14">
      <c r="A524" s="45"/>
      <c r="H524" s="45"/>
      <c r="I524" s="45"/>
      <c r="J524" s="45"/>
      <c r="K524" s="45"/>
      <c r="L524" s="45"/>
      <c r="M524" s="45"/>
      <c r="N524" s="68"/>
    </row>
    <row r="525" spans="1:14">
      <c r="A525" s="45"/>
      <c r="H525" s="45"/>
      <c r="I525" s="45"/>
      <c r="J525" s="45"/>
      <c r="K525" s="45"/>
      <c r="L525" s="45"/>
      <c r="M525" s="45"/>
      <c r="N525" s="68"/>
    </row>
    <row r="526" spans="1:14">
      <c r="A526" s="45"/>
      <c r="H526" s="45"/>
      <c r="I526" s="45"/>
      <c r="J526" s="45"/>
      <c r="K526" s="45"/>
      <c r="L526" s="45"/>
      <c r="M526" s="45"/>
      <c r="N526" s="68"/>
    </row>
    <row r="527" spans="1:14">
      <c r="A527" s="45"/>
      <c r="H527" s="45"/>
      <c r="I527" s="45"/>
      <c r="J527" s="45"/>
      <c r="K527" s="45"/>
      <c r="L527" s="45"/>
      <c r="M527" s="45"/>
      <c r="N527" s="68"/>
    </row>
    <row r="528" spans="1:14">
      <c r="A528" s="45"/>
      <c r="H528" s="45"/>
      <c r="I528" s="45"/>
      <c r="J528" s="45"/>
      <c r="K528" s="45"/>
      <c r="L528" s="45"/>
      <c r="M528" s="45"/>
      <c r="N528" s="68"/>
    </row>
    <row r="529" spans="1:14">
      <c r="A529" s="45"/>
      <c r="H529" s="45"/>
      <c r="I529" s="45"/>
      <c r="J529" s="45"/>
      <c r="K529" s="45"/>
      <c r="L529" s="45"/>
      <c r="M529" s="45"/>
      <c r="N529" s="68"/>
    </row>
    <row r="530" spans="1:14">
      <c r="A530" s="45"/>
      <c r="H530" s="45"/>
      <c r="I530" s="45"/>
      <c r="J530" s="45"/>
      <c r="K530" s="45"/>
      <c r="L530" s="45"/>
      <c r="M530" s="45"/>
      <c r="N530" s="68"/>
    </row>
    <row r="531" spans="1:14">
      <c r="A531" s="45"/>
      <c r="H531" s="45"/>
      <c r="I531" s="45"/>
      <c r="J531" s="45"/>
      <c r="K531" s="45"/>
      <c r="L531" s="45"/>
      <c r="M531" s="45"/>
      <c r="N531" s="68"/>
    </row>
    <row r="532" spans="1:14">
      <c r="A532" s="45"/>
      <c r="H532" s="45"/>
      <c r="I532" s="45"/>
      <c r="J532" s="45"/>
      <c r="K532" s="45"/>
      <c r="L532" s="45"/>
      <c r="M532" s="45"/>
      <c r="N532" s="68"/>
    </row>
    <row r="533" spans="1:14">
      <c r="A533" s="45"/>
      <c r="H533" s="45"/>
      <c r="I533" s="45"/>
      <c r="J533" s="45"/>
      <c r="K533" s="45"/>
      <c r="L533" s="45"/>
      <c r="M533" s="45"/>
      <c r="N533" s="68"/>
    </row>
    <row r="534" spans="1:14">
      <c r="A534" s="45"/>
      <c r="H534" s="45"/>
      <c r="I534" s="45"/>
      <c r="J534" s="45"/>
      <c r="K534" s="45"/>
      <c r="L534" s="45"/>
      <c r="M534" s="45"/>
      <c r="N534" s="68"/>
    </row>
    <row r="535" spans="1:14">
      <c r="A535" s="45"/>
      <c r="H535" s="45"/>
      <c r="I535" s="45"/>
      <c r="J535" s="45"/>
      <c r="K535" s="45"/>
      <c r="L535" s="45"/>
      <c r="M535" s="45"/>
      <c r="N535" s="68"/>
    </row>
    <row r="536" spans="1:14">
      <c r="A536" s="45"/>
      <c r="H536" s="45"/>
      <c r="I536" s="45"/>
      <c r="J536" s="45"/>
      <c r="K536" s="45"/>
      <c r="L536" s="45"/>
      <c r="M536" s="45"/>
      <c r="N536" s="68"/>
    </row>
    <row r="537" spans="1:14">
      <c r="A537" s="45"/>
      <c r="H537" s="45"/>
      <c r="I537" s="45"/>
      <c r="J537" s="45"/>
      <c r="K537" s="45"/>
      <c r="L537" s="45"/>
      <c r="M537" s="45"/>
      <c r="N537" s="68"/>
    </row>
    <row r="538" spans="1:14">
      <c r="A538" s="45"/>
      <c r="H538" s="45"/>
      <c r="I538" s="45"/>
      <c r="J538" s="45"/>
      <c r="K538" s="45"/>
      <c r="L538" s="45"/>
      <c r="M538" s="45"/>
      <c r="N538" s="68"/>
    </row>
    <row r="539" spans="1:14">
      <c r="A539" s="45"/>
      <c r="H539" s="45"/>
      <c r="I539" s="45"/>
      <c r="J539" s="45"/>
      <c r="K539" s="45"/>
      <c r="L539" s="45"/>
      <c r="M539" s="45"/>
      <c r="N539" s="68"/>
    </row>
    <row r="540" spans="1:14">
      <c r="A540" s="45"/>
      <c r="H540" s="45"/>
      <c r="I540" s="45"/>
      <c r="J540" s="45"/>
      <c r="K540" s="45"/>
      <c r="L540" s="45"/>
      <c r="M540" s="45"/>
      <c r="N540" s="68"/>
    </row>
    <row r="541" spans="1:14">
      <c r="A541" s="45"/>
      <c r="H541" s="45"/>
      <c r="I541" s="45"/>
      <c r="J541" s="45"/>
      <c r="K541" s="45"/>
      <c r="L541" s="45"/>
      <c r="M541" s="45"/>
      <c r="N541" s="68"/>
    </row>
    <row r="542" spans="1:14">
      <c r="A542" s="45"/>
      <c r="H542" s="45"/>
      <c r="I542" s="45"/>
      <c r="J542" s="45"/>
      <c r="K542" s="45"/>
      <c r="L542" s="45"/>
      <c r="M542" s="45"/>
      <c r="N542" s="68"/>
    </row>
    <row r="543" spans="1:14">
      <c r="A543" s="45"/>
      <c r="H543" s="45"/>
      <c r="I543" s="45"/>
      <c r="J543" s="45"/>
      <c r="K543" s="45"/>
      <c r="L543" s="45"/>
      <c r="M543" s="45"/>
      <c r="N543" s="68"/>
    </row>
    <row r="544" spans="1:14">
      <c r="A544" s="45"/>
      <c r="H544" s="45"/>
      <c r="I544" s="45"/>
      <c r="J544" s="45"/>
      <c r="K544" s="45"/>
      <c r="L544" s="45"/>
      <c r="M544" s="45"/>
      <c r="N544" s="68"/>
    </row>
    <row r="545" spans="1:14">
      <c r="A545" s="45"/>
      <c r="H545" s="45"/>
      <c r="I545" s="45"/>
      <c r="J545" s="45"/>
      <c r="K545" s="45"/>
      <c r="L545" s="45"/>
      <c r="M545" s="45"/>
      <c r="N545" s="68"/>
    </row>
    <row r="546" spans="1:14">
      <c r="A546" s="45"/>
      <c r="H546" s="45"/>
      <c r="I546" s="45"/>
      <c r="J546" s="45"/>
      <c r="K546" s="45"/>
      <c r="L546" s="45"/>
      <c r="M546" s="45"/>
      <c r="N546" s="68"/>
    </row>
    <row r="547" spans="1:14">
      <c r="A547" s="45"/>
      <c r="H547" s="45"/>
      <c r="I547" s="45"/>
      <c r="J547" s="45"/>
      <c r="K547" s="45"/>
      <c r="L547" s="45"/>
      <c r="M547" s="45"/>
      <c r="N547" s="68"/>
    </row>
    <row r="548" spans="1:14">
      <c r="A548" s="45"/>
      <c r="H548" s="45"/>
      <c r="I548" s="45"/>
      <c r="J548" s="45"/>
      <c r="K548" s="45"/>
      <c r="L548" s="45"/>
      <c r="M548" s="45"/>
      <c r="N548" s="68"/>
    </row>
    <row r="549" spans="1:14">
      <c r="A549" s="45"/>
      <c r="H549" s="45"/>
      <c r="I549" s="45"/>
      <c r="J549" s="45"/>
      <c r="K549" s="45"/>
      <c r="L549" s="45"/>
      <c r="M549" s="45"/>
      <c r="N549" s="68"/>
    </row>
    <row r="550" spans="1:14">
      <c r="A550" s="45"/>
      <c r="H550" s="45"/>
      <c r="I550" s="45"/>
      <c r="J550" s="45"/>
      <c r="K550" s="45"/>
      <c r="L550" s="45"/>
      <c r="M550" s="45"/>
      <c r="N550" s="68"/>
    </row>
    <row r="551" spans="1:14">
      <c r="A551" s="45"/>
      <c r="H551" s="45"/>
      <c r="I551" s="45"/>
      <c r="J551" s="45"/>
      <c r="K551" s="45"/>
      <c r="L551" s="45"/>
      <c r="M551" s="45"/>
      <c r="N551" s="68"/>
    </row>
    <row r="552" spans="1:14">
      <c r="A552" s="45"/>
      <c r="H552" s="45"/>
      <c r="I552" s="45"/>
      <c r="J552" s="45"/>
      <c r="K552" s="45"/>
      <c r="L552" s="45"/>
      <c r="M552" s="45"/>
      <c r="N552" s="68"/>
    </row>
    <row r="553" spans="1:14">
      <c r="A553" s="45"/>
      <c r="H553" s="45"/>
      <c r="I553" s="45"/>
      <c r="J553" s="45"/>
      <c r="K553" s="45"/>
      <c r="L553" s="45"/>
      <c r="M553" s="45"/>
      <c r="N553" s="68"/>
    </row>
    <row r="554" spans="1:14">
      <c r="A554" s="45"/>
      <c r="H554" s="45"/>
      <c r="I554" s="45"/>
      <c r="J554" s="45"/>
      <c r="K554" s="45"/>
      <c r="L554" s="45"/>
      <c r="M554" s="45"/>
      <c r="N554" s="68"/>
    </row>
    <row r="555" spans="1:14">
      <c r="A555" s="45"/>
      <c r="H555" s="45"/>
      <c r="I555" s="45"/>
      <c r="J555" s="45"/>
      <c r="K555" s="45"/>
      <c r="L555" s="45"/>
      <c r="M555" s="45"/>
      <c r="N555" s="68"/>
    </row>
    <row r="556" spans="1:14">
      <c r="A556" s="45"/>
      <c r="H556" s="45"/>
      <c r="I556" s="45"/>
      <c r="J556" s="45"/>
      <c r="K556" s="45"/>
      <c r="L556" s="45"/>
      <c r="M556" s="45"/>
      <c r="N556" s="68"/>
    </row>
    <row r="557" spans="1:14">
      <c r="A557" s="45"/>
      <c r="H557" s="45"/>
      <c r="I557" s="45"/>
      <c r="J557" s="45"/>
      <c r="K557" s="45"/>
      <c r="L557" s="45"/>
      <c r="M557" s="45"/>
      <c r="N557" s="68"/>
    </row>
    <row r="558" spans="1:14">
      <c r="A558" s="45"/>
      <c r="H558" s="45"/>
      <c r="I558" s="45"/>
      <c r="J558" s="45"/>
      <c r="K558" s="45"/>
      <c r="L558" s="45"/>
      <c r="M558" s="45"/>
      <c r="N558" s="68"/>
    </row>
    <row r="559" spans="1:14">
      <c r="A559" s="45"/>
      <c r="H559" s="45"/>
      <c r="I559" s="45"/>
      <c r="J559" s="45"/>
      <c r="K559" s="45"/>
      <c r="L559" s="45"/>
      <c r="M559" s="45"/>
      <c r="N559" s="68"/>
    </row>
    <row r="560" spans="1:14">
      <c r="A560" s="45"/>
      <c r="H560" s="45"/>
      <c r="I560" s="45"/>
      <c r="J560" s="45"/>
      <c r="K560" s="45"/>
      <c r="L560" s="45"/>
      <c r="M560" s="45"/>
      <c r="N560" s="68"/>
    </row>
    <row r="561" spans="1:14">
      <c r="A561" s="45"/>
      <c r="H561" s="45"/>
      <c r="I561" s="45"/>
      <c r="J561" s="45"/>
      <c r="K561" s="45"/>
      <c r="L561" s="45"/>
      <c r="M561" s="45"/>
      <c r="N561" s="68"/>
    </row>
    <row r="562" spans="1:14">
      <c r="A562" s="45"/>
      <c r="H562" s="45"/>
      <c r="I562" s="45"/>
      <c r="J562" s="45"/>
      <c r="K562" s="45"/>
      <c r="L562" s="45"/>
      <c r="M562" s="45"/>
      <c r="N562" s="68"/>
    </row>
    <row r="563" spans="1:14">
      <c r="A563" s="45"/>
      <c r="H563" s="45"/>
      <c r="I563" s="45"/>
      <c r="J563" s="45"/>
      <c r="K563" s="45"/>
      <c r="L563" s="45"/>
      <c r="M563" s="45"/>
      <c r="N563" s="68"/>
    </row>
    <row r="564" spans="1:14">
      <c r="A564" s="45"/>
      <c r="H564" s="45"/>
      <c r="I564" s="45"/>
      <c r="J564" s="45"/>
      <c r="K564" s="45"/>
      <c r="L564" s="45"/>
      <c r="M564" s="45"/>
      <c r="N564" s="68"/>
    </row>
    <row r="565" spans="1:14">
      <c r="A565" s="45"/>
      <c r="H565" s="45"/>
      <c r="I565" s="45"/>
      <c r="J565" s="45"/>
      <c r="K565" s="45"/>
      <c r="L565" s="45"/>
      <c r="M565" s="45"/>
      <c r="N565" s="68"/>
    </row>
    <row r="566" spans="1:14">
      <c r="A566" s="45"/>
      <c r="H566" s="45"/>
      <c r="I566" s="45"/>
      <c r="J566" s="45"/>
      <c r="K566" s="45"/>
      <c r="L566" s="45"/>
      <c r="M566" s="45"/>
      <c r="N566" s="68"/>
    </row>
    <row r="567" spans="1:14">
      <c r="A567" s="45"/>
      <c r="H567" s="45"/>
      <c r="I567" s="45"/>
      <c r="J567" s="45"/>
      <c r="K567" s="45"/>
      <c r="L567" s="45"/>
      <c r="M567" s="45"/>
      <c r="N567" s="68"/>
    </row>
    <row r="568" spans="1:14">
      <c r="A568" s="45"/>
      <c r="H568" s="45"/>
      <c r="I568" s="45"/>
      <c r="J568" s="45"/>
      <c r="K568" s="45"/>
      <c r="L568" s="45"/>
      <c r="M568" s="45"/>
      <c r="N568" s="68"/>
    </row>
    <row r="569" spans="1:14">
      <c r="A569" s="45"/>
      <c r="H569" s="45"/>
      <c r="I569" s="45"/>
      <c r="J569" s="45"/>
      <c r="K569" s="45"/>
      <c r="L569" s="45"/>
      <c r="M569" s="45"/>
      <c r="N569" s="68"/>
    </row>
    <row r="570" spans="1:14">
      <c r="A570" s="45"/>
      <c r="H570" s="45"/>
      <c r="I570" s="45"/>
      <c r="J570" s="45"/>
      <c r="K570" s="45"/>
      <c r="L570" s="45"/>
      <c r="M570" s="45"/>
      <c r="N570" s="68"/>
    </row>
    <row r="571" spans="1:14">
      <c r="A571" s="45"/>
      <c r="H571" s="45"/>
      <c r="I571" s="45"/>
      <c r="J571" s="45"/>
      <c r="K571" s="45"/>
      <c r="L571" s="45"/>
      <c r="M571" s="45"/>
      <c r="N571" s="68"/>
    </row>
    <row r="572" spans="1:14">
      <c r="A572" s="45"/>
      <c r="H572" s="45"/>
      <c r="I572" s="45"/>
      <c r="J572" s="45"/>
      <c r="K572" s="45"/>
      <c r="L572" s="45"/>
      <c r="M572" s="45"/>
      <c r="N572" s="68"/>
    </row>
    <row r="573" spans="1:14">
      <c r="A573" s="45"/>
      <c r="H573" s="45"/>
      <c r="I573" s="45"/>
      <c r="J573" s="45"/>
      <c r="K573" s="45"/>
      <c r="L573" s="45"/>
      <c r="M573" s="45"/>
      <c r="N573" s="68"/>
    </row>
    <row r="574" spans="1:14">
      <c r="A574" s="45"/>
      <c r="H574" s="45"/>
      <c r="I574" s="45"/>
      <c r="J574" s="45"/>
      <c r="K574" s="45"/>
      <c r="L574" s="45"/>
      <c r="M574" s="45"/>
      <c r="N574" s="68"/>
    </row>
    <row r="575" spans="1:14">
      <c r="A575" s="45"/>
      <c r="H575" s="45"/>
      <c r="I575" s="45"/>
      <c r="J575" s="45"/>
      <c r="K575" s="45"/>
      <c r="L575" s="45"/>
      <c r="M575" s="45"/>
      <c r="N575" s="68"/>
    </row>
    <row r="576" spans="1:14">
      <c r="A576" s="45"/>
      <c r="H576" s="45"/>
      <c r="I576" s="45"/>
      <c r="J576" s="45"/>
      <c r="K576" s="45"/>
      <c r="L576" s="45"/>
      <c r="M576" s="45"/>
      <c r="N576" s="68"/>
    </row>
    <row r="577" spans="1:14">
      <c r="A577" s="45"/>
      <c r="H577" s="45"/>
      <c r="I577" s="45"/>
      <c r="J577" s="45"/>
      <c r="K577" s="45"/>
      <c r="L577" s="45"/>
      <c r="M577" s="45"/>
      <c r="N577" s="68"/>
    </row>
    <row r="578" spans="1:14">
      <c r="A578" s="45"/>
      <c r="H578" s="45"/>
      <c r="I578" s="45"/>
      <c r="J578" s="45"/>
      <c r="K578" s="45"/>
      <c r="L578" s="45"/>
      <c r="M578" s="45"/>
      <c r="N578" s="68"/>
    </row>
    <row r="579" spans="1:14">
      <c r="A579" s="45"/>
      <c r="H579" s="45"/>
      <c r="I579" s="45"/>
      <c r="J579" s="45"/>
      <c r="K579" s="45"/>
      <c r="L579" s="45"/>
      <c r="M579" s="45"/>
      <c r="N579" s="68"/>
    </row>
    <row r="580" spans="1:14">
      <c r="A580" s="45"/>
      <c r="H580" s="45"/>
      <c r="I580" s="45"/>
      <c r="J580" s="45"/>
      <c r="K580" s="45"/>
      <c r="L580" s="45"/>
      <c r="M580" s="45"/>
      <c r="N580" s="68"/>
    </row>
    <row r="581" spans="1:14">
      <c r="A581" s="45"/>
      <c r="H581" s="45"/>
      <c r="I581" s="45"/>
      <c r="J581" s="45"/>
      <c r="K581" s="45"/>
      <c r="L581" s="45"/>
      <c r="M581" s="45"/>
      <c r="N581" s="68"/>
    </row>
    <row r="582" spans="1:14">
      <c r="A582" s="45"/>
      <c r="H582" s="45"/>
      <c r="I582" s="45"/>
      <c r="J582" s="45"/>
      <c r="K582" s="45"/>
      <c r="L582" s="45"/>
      <c r="M582" s="45"/>
      <c r="N582" s="68"/>
    </row>
    <row r="583" spans="1:14">
      <c r="A583" s="45"/>
      <c r="H583" s="45"/>
      <c r="I583" s="45"/>
      <c r="J583" s="45"/>
      <c r="K583" s="45"/>
      <c r="L583" s="45"/>
      <c r="M583" s="45"/>
      <c r="N583" s="68"/>
    </row>
    <row r="584" spans="1:14">
      <c r="A584" s="45"/>
      <c r="H584" s="45"/>
      <c r="I584" s="45"/>
      <c r="J584" s="45"/>
      <c r="K584" s="45"/>
      <c r="L584" s="45"/>
      <c r="M584" s="45"/>
      <c r="N584" s="68"/>
    </row>
    <row r="585" spans="1:14">
      <c r="A585" s="45"/>
      <c r="H585" s="45"/>
      <c r="I585" s="45"/>
      <c r="J585" s="45"/>
      <c r="K585" s="45"/>
      <c r="L585" s="45"/>
      <c r="M585" s="45"/>
      <c r="N585" s="68"/>
    </row>
    <row r="586" spans="1:14">
      <c r="A586" s="45"/>
      <c r="H586" s="45"/>
      <c r="I586" s="45"/>
      <c r="J586" s="45"/>
      <c r="K586" s="45"/>
      <c r="L586" s="45"/>
      <c r="M586" s="45"/>
      <c r="N586" s="68"/>
    </row>
    <row r="587" spans="1:14">
      <c r="A587" s="45"/>
      <c r="H587" s="45"/>
      <c r="I587" s="45"/>
      <c r="J587" s="45"/>
      <c r="K587" s="45"/>
      <c r="L587" s="45"/>
      <c r="M587" s="45"/>
      <c r="N587" s="68"/>
    </row>
    <row r="588" spans="1:14">
      <c r="A588" s="45"/>
      <c r="H588" s="45"/>
      <c r="I588" s="45"/>
      <c r="J588" s="45"/>
      <c r="K588" s="45"/>
      <c r="L588" s="45"/>
      <c r="M588" s="45"/>
      <c r="N588" s="68"/>
    </row>
    <row r="589" spans="1:14">
      <c r="A589" s="45"/>
      <c r="H589" s="45"/>
      <c r="I589" s="45"/>
      <c r="J589" s="45"/>
      <c r="K589" s="45"/>
      <c r="L589" s="45"/>
      <c r="M589" s="45"/>
      <c r="N589" s="68"/>
    </row>
    <row r="590" spans="1:14">
      <c r="A590" s="45"/>
      <c r="H590" s="45"/>
      <c r="I590" s="45"/>
      <c r="J590" s="45"/>
      <c r="K590" s="45"/>
      <c r="L590" s="45"/>
      <c r="M590" s="45"/>
      <c r="N590" s="68"/>
    </row>
    <row r="591" spans="1:14">
      <c r="A591" s="45"/>
      <c r="H591" s="45"/>
      <c r="I591" s="45"/>
      <c r="J591" s="45"/>
      <c r="K591" s="45"/>
      <c r="L591" s="45"/>
      <c r="M591" s="45"/>
      <c r="N591" s="68"/>
    </row>
    <row r="592" spans="1:14">
      <c r="A592" s="45"/>
      <c r="H592" s="45"/>
      <c r="I592" s="45"/>
      <c r="J592" s="45"/>
      <c r="K592" s="45"/>
      <c r="L592" s="45"/>
      <c r="M592" s="45"/>
      <c r="N592" s="68"/>
    </row>
    <row r="593" spans="1:14">
      <c r="A593" s="45"/>
      <c r="H593" s="45"/>
      <c r="I593" s="45"/>
      <c r="J593" s="45"/>
      <c r="K593" s="45"/>
      <c r="L593" s="45"/>
      <c r="M593" s="45"/>
      <c r="N593" s="68"/>
    </row>
    <row r="594" spans="1:14">
      <c r="A594" s="45"/>
      <c r="H594" s="45"/>
      <c r="I594" s="45"/>
      <c r="J594" s="45"/>
      <c r="K594" s="45"/>
      <c r="L594" s="45"/>
      <c r="M594" s="45"/>
      <c r="N594" s="68"/>
    </row>
    <row r="595" spans="1:14">
      <c r="A595" s="45"/>
      <c r="H595" s="45"/>
      <c r="I595" s="45"/>
      <c r="J595" s="45"/>
      <c r="K595" s="45"/>
      <c r="L595" s="45"/>
      <c r="M595" s="45"/>
      <c r="N595" s="68"/>
    </row>
    <row r="596" spans="1:14">
      <c r="A596" s="45"/>
      <c r="H596" s="45"/>
      <c r="I596" s="45"/>
      <c r="J596" s="45"/>
      <c r="K596" s="45"/>
      <c r="L596" s="45"/>
      <c r="M596" s="45"/>
      <c r="N596" s="68"/>
    </row>
    <row r="597" spans="1:14">
      <c r="A597" s="45"/>
      <c r="H597" s="45"/>
      <c r="I597" s="45"/>
      <c r="J597" s="45"/>
      <c r="K597" s="45"/>
      <c r="L597" s="45"/>
      <c r="M597" s="45"/>
      <c r="N597" s="68"/>
    </row>
    <row r="598" spans="1:14">
      <c r="A598" s="45"/>
      <c r="H598" s="45"/>
      <c r="I598" s="45"/>
      <c r="J598" s="45"/>
      <c r="K598" s="45"/>
      <c r="L598" s="45"/>
      <c r="M598" s="45"/>
      <c r="N598" s="68"/>
    </row>
    <row r="599" spans="1:14">
      <c r="A599" s="45"/>
      <c r="H599" s="45"/>
      <c r="I599" s="45"/>
      <c r="J599" s="45"/>
      <c r="K599" s="45"/>
      <c r="L599" s="45"/>
      <c r="M599" s="45"/>
      <c r="N599" s="68"/>
    </row>
    <row r="600" spans="1:14">
      <c r="A600" s="45"/>
      <c r="H600" s="45"/>
      <c r="I600" s="45"/>
      <c r="J600" s="45"/>
      <c r="K600" s="45"/>
      <c r="L600" s="45"/>
      <c r="M600" s="45"/>
      <c r="N600" s="68"/>
    </row>
    <row r="601" spans="1:14">
      <c r="A601" s="45"/>
      <c r="H601" s="45"/>
      <c r="I601" s="45"/>
      <c r="J601" s="45"/>
      <c r="K601" s="45"/>
      <c r="L601" s="45"/>
      <c r="M601" s="45"/>
      <c r="N601" s="68"/>
    </row>
    <row r="602" spans="1:14">
      <c r="A602" s="45"/>
      <c r="H602" s="45"/>
      <c r="I602" s="45"/>
      <c r="J602" s="45"/>
      <c r="K602" s="45"/>
      <c r="L602" s="45"/>
      <c r="M602" s="45"/>
      <c r="N602" s="68"/>
    </row>
    <row r="603" spans="1:14">
      <c r="A603" s="45"/>
      <c r="H603" s="45"/>
      <c r="I603" s="45"/>
      <c r="J603" s="45"/>
      <c r="K603" s="45"/>
      <c r="L603" s="45"/>
      <c r="M603" s="45"/>
      <c r="N603" s="68"/>
    </row>
    <row r="604" spans="1:14">
      <c r="A604" s="45"/>
      <c r="H604" s="45"/>
      <c r="I604" s="45"/>
      <c r="J604" s="45"/>
      <c r="K604" s="45"/>
      <c r="L604" s="45"/>
      <c r="M604" s="45"/>
      <c r="N604" s="68"/>
    </row>
    <row r="605" spans="1:14">
      <c r="A605" s="45"/>
      <c r="H605" s="45"/>
      <c r="I605" s="45"/>
      <c r="J605" s="45"/>
      <c r="K605" s="45"/>
      <c r="L605" s="45"/>
      <c r="M605" s="45"/>
      <c r="N605" s="68"/>
    </row>
    <row r="606" spans="1:14">
      <c r="A606" s="45"/>
      <c r="H606" s="45"/>
      <c r="I606" s="45"/>
      <c r="J606" s="45"/>
      <c r="K606" s="45"/>
      <c r="L606" s="45"/>
      <c r="M606" s="45"/>
      <c r="N606" s="68"/>
    </row>
    <row r="607" spans="1:14">
      <c r="A607" s="45"/>
      <c r="H607" s="45"/>
      <c r="I607" s="45"/>
      <c r="J607" s="45"/>
      <c r="K607" s="45"/>
      <c r="L607" s="45"/>
      <c r="M607" s="45"/>
      <c r="N607" s="68"/>
    </row>
    <row r="608" spans="1:14">
      <c r="A608" s="45"/>
      <c r="H608" s="45"/>
      <c r="I608" s="45"/>
      <c r="J608" s="45"/>
      <c r="K608" s="45"/>
      <c r="L608" s="45"/>
      <c r="M608" s="45"/>
      <c r="N608" s="68"/>
    </row>
    <row r="609" spans="1:14">
      <c r="A609" s="45"/>
      <c r="H609" s="45"/>
      <c r="I609" s="45"/>
      <c r="J609" s="45"/>
      <c r="K609" s="45"/>
      <c r="L609" s="45"/>
      <c r="M609" s="45"/>
      <c r="N609" s="68"/>
    </row>
    <row r="610" spans="1:14">
      <c r="A610" s="45"/>
      <c r="H610" s="45"/>
      <c r="I610" s="45"/>
      <c r="J610" s="45"/>
      <c r="K610" s="45"/>
      <c r="L610" s="45"/>
      <c r="M610" s="45"/>
      <c r="N610" s="68"/>
    </row>
    <row r="611" spans="1:14">
      <c r="A611" s="45"/>
      <c r="H611" s="45"/>
      <c r="I611" s="45"/>
      <c r="J611" s="45"/>
      <c r="K611" s="45"/>
      <c r="L611" s="45"/>
      <c r="M611" s="45"/>
      <c r="N611" s="68"/>
    </row>
    <row r="612" spans="1:14">
      <c r="A612" s="45"/>
      <c r="H612" s="45"/>
      <c r="I612" s="45"/>
      <c r="J612" s="45"/>
      <c r="K612" s="45"/>
      <c r="L612" s="45"/>
      <c r="M612" s="45"/>
      <c r="N612" s="68"/>
    </row>
    <row r="613" spans="1:14">
      <c r="A613" s="45"/>
      <c r="H613" s="45"/>
      <c r="I613" s="45"/>
      <c r="J613" s="45"/>
      <c r="K613" s="45"/>
      <c r="L613" s="45"/>
      <c r="M613" s="45"/>
      <c r="N613" s="68"/>
    </row>
    <row r="614" spans="1:14">
      <c r="A614" s="45"/>
      <c r="H614" s="45"/>
      <c r="I614" s="45"/>
      <c r="J614" s="45"/>
      <c r="K614" s="45"/>
      <c r="L614" s="45"/>
      <c r="M614" s="45"/>
      <c r="N614" s="68"/>
    </row>
    <row r="615" spans="1:14">
      <c r="A615" s="45"/>
      <c r="H615" s="45"/>
      <c r="I615" s="45"/>
      <c r="J615" s="45"/>
      <c r="K615" s="45"/>
      <c r="L615" s="45"/>
      <c r="M615" s="45"/>
      <c r="N615" s="68"/>
    </row>
    <row r="616" spans="1:14">
      <c r="A616" s="45"/>
      <c r="H616" s="45"/>
      <c r="I616" s="45"/>
      <c r="J616" s="45"/>
      <c r="K616" s="45"/>
      <c r="L616" s="45"/>
      <c r="M616" s="45"/>
      <c r="N616" s="68"/>
    </row>
    <row r="617" spans="1:14">
      <c r="A617" s="45"/>
      <c r="H617" s="45"/>
      <c r="I617" s="45"/>
      <c r="J617" s="45"/>
      <c r="K617" s="45"/>
      <c r="L617" s="45"/>
      <c r="M617" s="45"/>
      <c r="N617" s="68"/>
    </row>
    <row r="618" spans="1:14">
      <c r="A618" s="45"/>
      <c r="H618" s="45"/>
      <c r="I618" s="45"/>
      <c r="J618" s="45"/>
      <c r="K618" s="45"/>
      <c r="L618" s="45"/>
      <c r="M618" s="45"/>
      <c r="N618" s="68"/>
    </row>
    <row r="619" spans="1:14">
      <c r="A619" s="45"/>
      <c r="H619" s="45"/>
      <c r="I619" s="45"/>
      <c r="J619" s="45"/>
      <c r="K619" s="45"/>
      <c r="L619" s="45"/>
      <c r="M619" s="45"/>
      <c r="N619" s="68"/>
    </row>
    <row r="620" spans="1:14">
      <c r="A620" s="45"/>
      <c r="H620" s="45"/>
      <c r="I620" s="45"/>
      <c r="J620" s="45"/>
      <c r="K620" s="45"/>
      <c r="L620" s="45"/>
      <c r="M620" s="45"/>
      <c r="N620" s="68"/>
    </row>
    <row r="621" spans="1:14">
      <c r="A621" s="45"/>
      <c r="H621" s="45"/>
      <c r="I621" s="45"/>
      <c r="J621" s="45"/>
      <c r="K621" s="45"/>
      <c r="L621" s="45"/>
      <c r="M621" s="45"/>
      <c r="N621" s="68"/>
    </row>
    <row r="622" spans="1:14">
      <c r="A622" s="45"/>
      <c r="H622" s="45"/>
      <c r="I622" s="45"/>
      <c r="J622" s="45"/>
      <c r="K622" s="45"/>
      <c r="L622" s="45"/>
      <c r="M622" s="45"/>
      <c r="N622" s="68"/>
    </row>
    <row r="623" spans="1:14">
      <c r="A623" s="45"/>
      <c r="H623" s="45"/>
      <c r="I623" s="45"/>
      <c r="J623" s="45"/>
      <c r="K623" s="45"/>
      <c r="L623" s="45"/>
      <c r="M623" s="45"/>
      <c r="N623" s="68"/>
    </row>
    <row r="624" spans="1:14">
      <c r="A624" s="45"/>
      <c r="H624" s="45"/>
      <c r="I624" s="45"/>
      <c r="J624" s="45"/>
      <c r="K624" s="45"/>
      <c r="L624" s="45"/>
      <c r="M624" s="45"/>
      <c r="N624" s="68"/>
    </row>
    <row r="625" spans="1:14">
      <c r="A625" s="45"/>
      <c r="H625" s="45"/>
      <c r="I625" s="45"/>
      <c r="J625" s="45"/>
      <c r="K625" s="45"/>
      <c r="L625" s="45"/>
      <c r="M625" s="45"/>
      <c r="N625" s="68"/>
    </row>
    <row r="626" spans="1:14">
      <c r="A626" s="45"/>
      <c r="H626" s="45"/>
      <c r="I626" s="45"/>
      <c r="J626" s="45"/>
      <c r="K626" s="45"/>
      <c r="L626" s="45"/>
      <c r="M626" s="45"/>
      <c r="N626" s="68"/>
    </row>
    <row r="627" spans="1:14">
      <c r="A627" s="45"/>
      <c r="H627" s="45"/>
      <c r="I627" s="45"/>
      <c r="J627" s="45"/>
      <c r="K627" s="45"/>
      <c r="L627" s="45"/>
      <c r="M627" s="45"/>
      <c r="N627" s="68"/>
    </row>
    <row r="628" spans="1:14">
      <c r="A628" s="45"/>
      <c r="H628" s="45"/>
      <c r="I628" s="45"/>
      <c r="J628" s="45"/>
      <c r="K628" s="45"/>
      <c r="L628" s="45"/>
      <c r="M628" s="45"/>
      <c r="N628" s="68"/>
    </row>
    <row r="629" spans="1:14">
      <c r="A629" s="45"/>
      <c r="H629" s="45"/>
      <c r="I629" s="45"/>
      <c r="J629" s="45"/>
      <c r="K629" s="45"/>
      <c r="L629" s="45"/>
      <c r="M629" s="45"/>
      <c r="N629" s="68"/>
    </row>
    <row r="630" spans="1:14">
      <c r="A630" s="45"/>
      <c r="H630" s="45"/>
      <c r="I630" s="45"/>
      <c r="J630" s="45"/>
      <c r="K630" s="45"/>
      <c r="L630" s="45"/>
      <c r="M630" s="45"/>
      <c r="N630" s="68"/>
    </row>
    <row r="631" spans="1:14">
      <c r="A631" s="45"/>
      <c r="H631" s="45"/>
      <c r="I631" s="45"/>
      <c r="J631" s="45"/>
      <c r="K631" s="45"/>
      <c r="L631" s="45"/>
      <c r="M631" s="45"/>
      <c r="N631" s="68"/>
    </row>
    <row r="632" spans="1:14">
      <c r="A632" s="45"/>
      <c r="H632" s="45"/>
      <c r="I632" s="45"/>
      <c r="J632" s="45"/>
      <c r="K632" s="45"/>
      <c r="L632" s="45"/>
      <c r="M632" s="45"/>
      <c r="N632" s="68"/>
    </row>
    <row r="633" spans="1:14">
      <c r="A633" s="45"/>
      <c r="H633" s="45"/>
      <c r="I633" s="45"/>
      <c r="J633" s="45"/>
      <c r="K633" s="45"/>
      <c r="L633" s="45"/>
      <c r="M633" s="45"/>
      <c r="N633" s="68"/>
    </row>
    <row r="634" spans="1:14">
      <c r="A634" s="45"/>
      <c r="H634" s="45"/>
      <c r="I634" s="45"/>
      <c r="J634" s="45"/>
      <c r="K634" s="45"/>
      <c r="L634" s="45"/>
      <c r="M634" s="45"/>
      <c r="N634" s="68"/>
    </row>
    <row r="635" spans="1:14">
      <c r="A635" s="45"/>
      <c r="H635" s="45"/>
      <c r="I635" s="45"/>
      <c r="J635" s="45"/>
      <c r="K635" s="45"/>
      <c r="L635" s="45"/>
      <c r="M635" s="45"/>
      <c r="N635" s="68"/>
    </row>
    <row r="636" spans="1:14">
      <c r="A636" s="45"/>
      <c r="H636" s="45"/>
      <c r="I636" s="45"/>
      <c r="J636" s="45"/>
      <c r="K636" s="45"/>
      <c r="L636" s="45"/>
      <c r="M636" s="45"/>
      <c r="N636" s="68"/>
    </row>
    <row r="637" spans="1:14">
      <c r="A637" s="45"/>
      <c r="H637" s="45"/>
      <c r="I637" s="45"/>
      <c r="J637" s="45"/>
      <c r="K637" s="45"/>
      <c r="L637" s="45"/>
      <c r="M637" s="45"/>
      <c r="N637" s="68"/>
    </row>
    <row r="638" spans="1:14">
      <c r="A638" s="45"/>
      <c r="H638" s="45"/>
      <c r="I638" s="45"/>
      <c r="J638" s="45"/>
      <c r="K638" s="45"/>
      <c r="L638" s="45"/>
      <c r="M638" s="45"/>
      <c r="N638" s="68"/>
    </row>
    <row r="639" spans="1:14">
      <c r="A639" s="45"/>
      <c r="H639" s="45"/>
      <c r="I639" s="45"/>
      <c r="J639" s="45"/>
      <c r="K639" s="45"/>
      <c r="L639" s="45"/>
      <c r="M639" s="45"/>
      <c r="N639" s="68"/>
    </row>
    <row r="640" spans="1:14">
      <c r="A640" s="45"/>
      <c r="H640" s="45"/>
      <c r="I640" s="45"/>
      <c r="J640" s="45"/>
      <c r="K640" s="45"/>
      <c r="L640" s="45"/>
      <c r="M640" s="45"/>
      <c r="N640" s="68"/>
    </row>
    <row r="641" spans="1:14">
      <c r="A641" s="45"/>
      <c r="H641" s="45"/>
      <c r="I641" s="45"/>
      <c r="J641" s="45"/>
      <c r="K641" s="45"/>
      <c r="L641" s="45"/>
      <c r="M641" s="45"/>
      <c r="N641" s="68"/>
    </row>
    <row r="642" spans="1:14">
      <c r="A642" s="45"/>
      <c r="H642" s="45"/>
      <c r="I642" s="45"/>
      <c r="J642" s="45"/>
      <c r="K642" s="45"/>
      <c r="L642" s="45"/>
      <c r="M642" s="45"/>
      <c r="N642" s="68"/>
    </row>
    <row r="643" spans="1:14">
      <c r="A643" s="45"/>
      <c r="H643" s="45"/>
      <c r="I643" s="45"/>
      <c r="J643" s="45"/>
      <c r="K643" s="45"/>
      <c r="L643" s="45"/>
      <c r="M643" s="45"/>
      <c r="N643" s="68"/>
    </row>
    <row r="644" spans="1:14">
      <c r="A644" s="45"/>
      <c r="H644" s="45"/>
      <c r="I644" s="45"/>
      <c r="J644" s="45"/>
      <c r="K644" s="45"/>
      <c r="L644" s="45"/>
      <c r="M644" s="45"/>
      <c r="N644" s="68"/>
    </row>
    <row r="645" spans="1:14">
      <c r="A645" s="45"/>
      <c r="H645" s="45"/>
      <c r="I645" s="45"/>
      <c r="J645" s="45"/>
      <c r="K645" s="45"/>
      <c r="L645" s="45"/>
      <c r="M645" s="45"/>
      <c r="N645" s="68"/>
    </row>
    <row r="646" spans="1:14">
      <c r="A646" s="45"/>
      <c r="H646" s="45"/>
      <c r="I646" s="45"/>
      <c r="J646" s="45"/>
      <c r="K646" s="45"/>
      <c r="L646" s="45"/>
      <c r="M646" s="45"/>
      <c r="N646" s="68"/>
    </row>
    <row r="647" spans="1:14">
      <c r="A647" s="45"/>
      <c r="H647" s="45"/>
      <c r="I647" s="45"/>
      <c r="J647" s="45"/>
      <c r="K647" s="45"/>
      <c r="L647" s="45"/>
      <c r="M647" s="45"/>
      <c r="N647" s="68"/>
    </row>
    <row r="648" spans="1:14">
      <c r="A648" s="45"/>
      <c r="H648" s="45"/>
      <c r="I648" s="45"/>
      <c r="J648" s="45"/>
      <c r="K648" s="45"/>
      <c r="L648" s="45"/>
      <c r="M648" s="45"/>
      <c r="N648" s="68"/>
    </row>
    <row r="649" spans="1:14">
      <c r="A649" s="45"/>
      <c r="H649" s="45"/>
      <c r="I649" s="45"/>
      <c r="J649" s="45"/>
      <c r="K649" s="45"/>
      <c r="L649" s="45"/>
      <c r="M649" s="45"/>
      <c r="N649" s="68"/>
    </row>
    <row r="650" spans="1:14">
      <c r="A650" s="45"/>
      <c r="H650" s="45"/>
      <c r="I650" s="45"/>
      <c r="J650" s="45"/>
      <c r="K650" s="45"/>
      <c r="L650" s="45"/>
      <c r="M650" s="45"/>
      <c r="N650" s="68"/>
    </row>
    <row r="651" spans="1:14">
      <c r="A651" s="45"/>
      <c r="H651" s="45"/>
      <c r="I651" s="45"/>
      <c r="J651" s="45"/>
      <c r="K651" s="45"/>
      <c r="L651" s="45"/>
      <c r="M651" s="45"/>
      <c r="N651" s="68"/>
    </row>
    <row r="652" spans="1:14">
      <c r="A652" s="45"/>
      <c r="H652" s="45"/>
      <c r="I652" s="45"/>
      <c r="J652" s="45"/>
      <c r="K652" s="45"/>
      <c r="L652" s="45"/>
      <c r="M652" s="45"/>
      <c r="N652" s="68"/>
    </row>
    <row r="653" spans="1:14">
      <c r="A653" s="45"/>
      <c r="H653" s="45"/>
      <c r="I653" s="45"/>
      <c r="J653" s="45"/>
      <c r="K653" s="45"/>
      <c r="L653" s="45"/>
      <c r="M653" s="45"/>
      <c r="N653" s="68"/>
    </row>
    <row r="654" spans="1:14">
      <c r="A654" s="45"/>
      <c r="H654" s="45"/>
      <c r="I654" s="45"/>
      <c r="J654" s="45"/>
      <c r="K654" s="45"/>
      <c r="L654" s="45"/>
      <c r="M654" s="45"/>
      <c r="N654" s="68"/>
    </row>
    <row r="655" spans="1:14">
      <c r="A655" s="45"/>
      <c r="H655" s="45"/>
      <c r="I655" s="45"/>
      <c r="J655" s="45"/>
      <c r="K655" s="45"/>
      <c r="L655" s="45"/>
      <c r="M655" s="45"/>
      <c r="N655" s="68"/>
    </row>
    <row r="656" spans="1:14">
      <c r="A656" s="45"/>
      <c r="H656" s="45"/>
      <c r="I656" s="45"/>
      <c r="J656" s="45"/>
      <c r="K656" s="45"/>
      <c r="L656" s="45"/>
      <c r="M656" s="45"/>
      <c r="N656" s="68"/>
    </row>
    <row r="657" spans="1:14">
      <c r="A657" s="45"/>
      <c r="H657" s="45"/>
      <c r="I657" s="45"/>
      <c r="J657" s="45"/>
      <c r="K657" s="45"/>
      <c r="L657" s="45"/>
      <c r="M657" s="45"/>
      <c r="N657" s="68"/>
    </row>
    <row r="658" spans="1:14">
      <c r="A658" s="45"/>
      <c r="H658" s="45"/>
      <c r="I658" s="45"/>
      <c r="J658" s="45"/>
      <c r="K658" s="45"/>
      <c r="L658" s="45"/>
      <c r="M658" s="45"/>
      <c r="N658" s="68"/>
    </row>
    <row r="659" spans="1:14">
      <c r="A659" s="45"/>
      <c r="H659" s="45"/>
      <c r="I659" s="45"/>
      <c r="J659" s="45"/>
      <c r="K659" s="45"/>
      <c r="L659" s="45"/>
      <c r="M659" s="45"/>
      <c r="N659" s="68"/>
    </row>
    <row r="660" spans="1:14">
      <c r="A660" s="45"/>
      <c r="H660" s="45"/>
      <c r="I660" s="45"/>
      <c r="J660" s="45"/>
      <c r="K660" s="45"/>
      <c r="L660" s="45"/>
      <c r="M660" s="45"/>
      <c r="N660" s="68"/>
    </row>
    <row r="661" spans="1:14">
      <c r="A661" s="45"/>
      <c r="H661" s="45"/>
      <c r="I661" s="45"/>
      <c r="J661" s="45"/>
      <c r="K661" s="45"/>
      <c r="L661" s="45"/>
      <c r="M661" s="45"/>
      <c r="N661" s="68"/>
    </row>
    <row r="662" spans="1:14">
      <c r="A662" s="45"/>
      <c r="H662" s="45"/>
      <c r="I662" s="45"/>
      <c r="J662" s="45"/>
      <c r="K662" s="45"/>
      <c r="L662" s="45"/>
      <c r="M662" s="45"/>
      <c r="N662" s="68"/>
    </row>
    <row r="663" spans="1:14">
      <c r="A663" s="45"/>
      <c r="H663" s="45"/>
      <c r="I663" s="45"/>
      <c r="J663" s="45"/>
      <c r="K663" s="45"/>
      <c r="L663" s="45"/>
      <c r="M663" s="45"/>
      <c r="N663" s="68"/>
    </row>
    <row r="664" spans="1:14">
      <c r="A664" s="45"/>
      <c r="H664" s="45"/>
      <c r="I664" s="45"/>
      <c r="J664" s="45"/>
      <c r="K664" s="45"/>
      <c r="L664" s="45"/>
      <c r="M664" s="45"/>
      <c r="N664" s="68"/>
    </row>
    <row r="665" spans="1:14">
      <c r="A665" s="45"/>
      <c r="H665" s="45"/>
      <c r="I665" s="45"/>
      <c r="J665" s="45"/>
      <c r="K665" s="45"/>
      <c r="L665" s="45"/>
      <c r="M665" s="45"/>
      <c r="N665" s="68"/>
    </row>
    <row r="666" spans="1:14">
      <c r="A666" s="45"/>
      <c r="H666" s="45"/>
      <c r="I666" s="45"/>
      <c r="J666" s="45"/>
      <c r="K666" s="45"/>
      <c r="L666" s="45"/>
      <c r="M666" s="45"/>
      <c r="N666" s="68"/>
    </row>
    <row r="667" spans="1:14">
      <c r="A667" s="45"/>
      <c r="H667" s="45"/>
      <c r="I667" s="45"/>
      <c r="J667" s="45"/>
      <c r="K667" s="45"/>
      <c r="L667" s="45"/>
      <c r="M667" s="45"/>
      <c r="N667" s="68"/>
    </row>
    <row r="668" spans="1:14">
      <c r="A668" s="45"/>
      <c r="H668" s="45"/>
      <c r="I668" s="45"/>
      <c r="J668" s="45"/>
      <c r="K668" s="45"/>
      <c r="L668" s="45"/>
      <c r="M668" s="45"/>
      <c r="N668" s="68"/>
    </row>
    <row r="669" spans="1:14">
      <c r="A669" s="45"/>
      <c r="H669" s="45"/>
      <c r="I669" s="45"/>
      <c r="J669" s="45"/>
      <c r="K669" s="45"/>
      <c r="L669" s="45"/>
      <c r="M669" s="45"/>
      <c r="N669" s="68"/>
    </row>
    <row r="670" spans="1:14">
      <c r="A670" s="45"/>
      <c r="H670" s="45"/>
      <c r="I670" s="45"/>
      <c r="J670" s="45"/>
      <c r="K670" s="45"/>
      <c r="L670" s="45"/>
      <c r="M670" s="45"/>
      <c r="N670" s="68"/>
    </row>
    <row r="671" spans="1:14">
      <c r="A671" s="45"/>
      <c r="H671" s="45"/>
      <c r="I671" s="45"/>
      <c r="J671" s="45"/>
      <c r="K671" s="45"/>
      <c r="L671" s="45"/>
      <c r="M671" s="45"/>
      <c r="N671" s="68"/>
    </row>
    <row r="672" spans="1:14">
      <c r="A672" s="45"/>
      <c r="H672" s="45"/>
      <c r="I672" s="45"/>
      <c r="J672" s="45"/>
      <c r="K672" s="45"/>
      <c r="L672" s="45"/>
      <c r="M672" s="45"/>
      <c r="N672" s="68"/>
    </row>
    <row r="673" spans="1:14">
      <c r="A673" s="45"/>
      <c r="H673" s="45"/>
      <c r="I673" s="45"/>
      <c r="J673" s="45"/>
      <c r="K673" s="45"/>
      <c r="L673" s="45"/>
      <c r="M673" s="45"/>
      <c r="N673" s="68"/>
    </row>
    <row r="674" spans="1:14">
      <c r="A674" s="45"/>
      <c r="H674" s="45"/>
      <c r="I674" s="45"/>
      <c r="J674" s="45"/>
      <c r="K674" s="45"/>
      <c r="L674" s="45"/>
      <c r="M674" s="45"/>
      <c r="N674" s="68"/>
    </row>
    <row r="675" spans="1:14">
      <c r="A675" s="45"/>
      <c r="H675" s="45"/>
      <c r="I675" s="45"/>
      <c r="J675" s="45"/>
      <c r="K675" s="45"/>
      <c r="L675" s="45"/>
      <c r="M675" s="45"/>
      <c r="N675" s="68"/>
    </row>
    <row r="676" spans="1:14">
      <c r="A676" s="45"/>
      <c r="H676" s="45"/>
      <c r="I676" s="45"/>
      <c r="J676" s="45"/>
      <c r="K676" s="45"/>
      <c r="L676" s="45"/>
      <c r="M676" s="45"/>
      <c r="N676" s="68"/>
    </row>
    <row r="677" spans="1:14">
      <c r="A677" s="45"/>
      <c r="H677" s="45"/>
      <c r="I677" s="45"/>
      <c r="J677" s="45"/>
      <c r="K677" s="45"/>
      <c r="L677" s="45"/>
      <c r="M677" s="45"/>
      <c r="N677" s="68"/>
    </row>
    <row r="678" spans="1:14">
      <c r="A678" s="45"/>
      <c r="H678" s="45"/>
      <c r="I678" s="45"/>
      <c r="J678" s="45"/>
      <c r="K678" s="45"/>
      <c r="L678" s="45"/>
      <c r="M678" s="45"/>
      <c r="N678" s="68"/>
    </row>
    <row r="679" spans="1:14">
      <c r="A679" s="45"/>
      <c r="H679" s="45"/>
      <c r="I679" s="45"/>
      <c r="J679" s="45"/>
      <c r="K679" s="45"/>
      <c r="L679" s="45"/>
      <c r="M679" s="45"/>
      <c r="N679" s="68"/>
    </row>
    <row r="680" spans="1:14">
      <c r="A680" s="45"/>
      <c r="H680" s="45"/>
      <c r="I680" s="45"/>
      <c r="J680" s="45"/>
      <c r="K680" s="45"/>
      <c r="L680" s="45"/>
      <c r="M680" s="45"/>
      <c r="N680" s="68"/>
    </row>
    <row r="681" spans="1:14">
      <c r="A681" s="45"/>
      <c r="H681" s="45"/>
      <c r="I681" s="45"/>
      <c r="J681" s="45"/>
      <c r="K681" s="45"/>
      <c r="L681" s="45"/>
      <c r="M681" s="45"/>
      <c r="N681" s="68"/>
    </row>
    <row r="682" spans="1:14">
      <c r="A682" s="45"/>
      <c r="H682" s="45"/>
      <c r="I682" s="45"/>
      <c r="J682" s="45"/>
      <c r="K682" s="45"/>
      <c r="L682" s="45"/>
      <c r="M682" s="45"/>
      <c r="N682" s="68"/>
    </row>
    <row r="683" spans="1:14">
      <c r="A683" s="45"/>
      <c r="H683" s="45"/>
      <c r="I683" s="45"/>
      <c r="J683" s="45"/>
      <c r="K683" s="45"/>
      <c r="L683" s="45"/>
      <c r="M683" s="45"/>
      <c r="N683" s="68"/>
    </row>
    <row r="684" spans="1:14">
      <c r="A684" s="45"/>
      <c r="H684" s="45"/>
      <c r="I684" s="45"/>
      <c r="J684" s="45"/>
      <c r="K684" s="45"/>
      <c r="L684" s="45"/>
      <c r="M684" s="45"/>
      <c r="N684" s="68"/>
    </row>
    <row r="685" spans="1:14">
      <c r="A685" s="45"/>
      <c r="H685" s="45"/>
      <c r="I685" s="45"/>
      <c r="J685" s="45"/>
      <c r="K685" s="45"/>
      <c r="L685" s="45"/>
      <c r="M685" s="45"/>
      <c r="N685" s="68"/>
    </row>
    <row r="686" spans="1:14">
      <c r="A686" s="45"/>
      <c r="H686" s="45"/>
      <c r="I686" s="45"/>
      <c r="J686" s="45"/>
      <c r="K686" s="45"/>
      <c r="L686" s="45"/>
      <c r="M686" s="45"/>
      <c r="N686" s="68"/>
    </row>
    <row r="687" spans="1:14">
      <c r="A687" s="45"/>
      <c r="H687" s="45"/>
      <c r="I687" s="45"/>
      <c r="J687" s="45"/>
      <c r="K687" s="45"/>
      <c r="L687" s="45"/>
      <c r="M687" s="45"/>
      <c r="N687" s="68"/>
    </row>
    <row r="688" spans="1:14">
      <c r="A688" s="45"/>
      <c r="H688" s="45"/>
      <c r="I688" s="45"/>
      <c r="J688" s="45"/>
      <c r="K688" s="45"/>
      <c r="L688" s="45"/>
      <c r="M688" s="45"/>
      <c r="N688" s="68"/>
    </row>
    <row r="689" spans="1:14">
      <c r="A689" s="45"/>
      <c r="H689" s="45"/>
      <c r="I689" s="45"/>
      <c r="J689" s="45"/>
      <c r="K689" s="45"/>
      <c r="L689" s="45"/>
      <c r="M689" s="45"/>
      <c r="N689" s="68"/>
    </row>
    <row r="690" spans="1:14">
      <c r="A690" s="45"/>
      <c r="H690" s="45"/>
      <c r="I690" s="45"/>
      <c r="J690" s="45"/>
      <c r="K690" s="45"/>
      <c r="L690" s="45"/>
      <c r="M690" s="45"/>
      <c r="N690" s="68"/>
    </row>
    <row r="691" spans="1:14">
      <c r="A691" s="45"/>
      <c r="H691" s="45"/>
      <c r="I691" s="45"/>
      <c r="J691" s="45"/>
      <c r="K691" s="45"/>
      <c r="L691" s="45"/>
      <c r="M691" s="45"/>
      <c r="N691" s="68"/>
    </row>
    <row r="692" spans="1:14">
      <c r="A692" s="45"/>
      <c r="H692" s="45"/>
      <c r="I692" s="45"/>
      <c r="J692" s="45"/>
      <c r="K692" s="45"/>
      <c r="L692" s="45"/>
      <c r="M692" s="45"/>
      <c r="N692" s="68"/>
    </row>
    <row r="693" spans="1:14">
      <c r="A693" s="45"/>
      <c r="H693" s="45"/>
      <c r="I693" s="45"/>
      <c r="J693" s="45"/>
      <c r="K693" s="45"/>
      <c r="L693" s="45"/>
      <c r="M693" s="45"/>
      <c r="N693" s="68"/>
    </row>
    <row r="694" spans="1:14">
      <c r="A694" s="45"/>
      <c r="H694" s="45"/>
      <c r="I694" s="45"/>
      <c r="J694" s="45"/>
      <c r="K694" s="45"/>
      <c r="L694" s="45"/>
      <c r="M694" s="45"/>
      <c r="N694" s="68"/>
    </row>
    <row r="695" spans="1:14">
      <c r="A695" s="45"/>
      <c r="H695" s="45"/>
      <c r="I695" s="45"/>
      <c r="J695" s="45"/>
      <c r="K695" s="45"/>
      <c r="L695" s="45"/>
      <c r="M695" s="45"/>
      <c r="N695" s="68"/>
    </row>
  </sheetData>
  <pageMargins left="1" right="0.2" top="0.75" bottom="0.5" header="0.5" footer="0.3"/>
  <pageSetup scale="68" fitToHeight="2" orientation="portrait" r:id="rId1"/>
  <headerFooter alignWithMargins="0">
    <oddHeader xml:space="preserve">&amp;R&amp;"Times New Roman,Regular"&amp;12Exhibit No.___(KHB-6)
Page &amp;P </oddHeader>
    <oddFooter>&amp;L&amp;"Times New Roman,Regular"&amp;12&amp;F &amp;A</oddFooter>
  </headerFooter>
  <rowBreaks count="1" manualBreakCount="1">
    <brk id="8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7FDBC9-BDC9-4A7E-836B-3379C3D5C319}"/>
</file>

<file path=customXml/itemProps2.xml><?xml version="1.0" encoding="utf-8"?>
<ds:datastoreItem xmlns:ds="http://schemas.openxmlformats.org/officeDocument/2006/customXml" ds:itemID="{80E78E8B-D38A-4975-A54A-E0DFF09E865E}"/>
</file>

<file path=customXml/itemProps3.xml><?xml version="1.0" encoding="utf-8"?>
<ds:datastoreItem xmlns:ds="http://schemas.openxmlformats.org/officeDocument/2006/customXml" ds:itemID="{8633B9E5-7632-4DCB-9FB3-FD55685A8CD0}"/>
</file>

<file path=customXml/itemProps4.xml><?xml version="1.0" encoding="utf-8"?>
<ds:datastoreItem xmlns:ds="http://schemas.openxmlformats.org/officeDocument/2006/customXml" ds:itemID="{F589B163-1228-43EF-B087-7F620D446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ADJ 3.00</vt:lpstr>
      <vt:lpstr>E-PPS-1</vt:lpstr>
      <vt:lpstr>DR 223 WGJ-2</vt:lpstr>
      <vt:lpstr>'DR 223 WGJ-2'!Print_Area</vt:lpstr>
      <vt:lpstr>'E-PPS-1'!Print_Area</vt:lpstr>
      <vt:lpstr>'DR 223 WGJ-2'!Print_Titles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Breda, Kathryn (UTC)</dc:creator>
  <cp:lastModifiedBy>Breda, Kathryn (UTC)</cp:lastModifiedBy>
  <cp:lastPrinted>2012-09-18T16:46:40Z</cp:lastPrinted>
  <dcterms:created xsi:type="dcterms:W3CDTF">2012-08-30T19:51:14Z</dcterms:created>
  <dcterms:modified xsi:type="dcterms:W3CDTF">2012-09-18T16:53:32Z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