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y\Documents\PSE GRC 2022\"/>
    </mc:Choice>
  </mc:AlternateContent>
  <xr:revisionPtr revIDLastSave="0" documentId="13_ncr:1_{75CDEF44-8BF5-463C-A605-83E07E3BA7A7}" xr6:coauthVersionLast="46" xr6:coauthVersionMax="46" xr10:uidLastSave="{00000000-0000-0000-0000-000000000000}"/>
  <bookViews>
    <workbookView xWindow="25080" yWindow="-120" windowWidth="25440" windowHeight="15390" xr2:uid="{842C641B-A1A6-43BE-847D-F8A4E0941B62}"/>
  </bookViews>
  <sheets>
    <sheet name="SJK-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B26" i="1"/>
  <c r="C26" i="1"/>
  <c r="B34" i="1"/>
  <c r="C34" i="1"/>
  <c r="B40" i="1"/>
  <c r="C40" i="1"/>
  <c r="C42" i="1" s="1"/>
  <c r="B42" i="1"/>
  <c r="B50" i="1"/>
  <c r="C50" i="1"/>
  <c r="B52" i="1"/>
  <c r="C52" i="1"/>
  <c r="B60" i="1"/>
  <c r="C60" i="1"/>
  <c r="B63" i="1"/>
  <c r="C63" i="1"/>
  <c r="B74" i="1"/>
  <c r="C74" i="1"/>
  <c r="B78" i="1"/>
  <c r="C78" i="1"/>
  <c r="B88" i="1"/>
  <c r="C88" i="1"/>
  <c r="B93" i="1"/>
  <c r="C93" i="1"/>
  <c r="B99" i="1"/>
  <c r="C99" i="1"/>
  <c r="B102" i="1"/>
  <c r="B104" i="1" s="1"/>
  <c r="C102" i="1"/>
  <c r="C104" i="1"/>
  <c r="B123" i="1"/>
  <c r="B125" i="1" s="1"/>
  <c r="C123" i="1"/>
  <c r="B143" i="1"/>
  <c r="C143" i="1"/>
  <c r="B148" i="1"/>
  <c r="C148" i="1"/>
  <c r="B154" i="1"/>
  <c r="B156" i="1" s="1"/>
  <c r="C154" i="1"/>
  <c r="C156" i="1" s="1"/>
  <c r="B171" i="1"/>
  <c r="C171" i="1"/>
  <c r="B188" i="1"/>
  <c r="C188" i="1"/>
  <c r="C190" i="1" s="1"/>
  <c r="B190" i="1"/>
  <c r="B194" i="1"/>
  <c r="C194" i="1"/>
  <c r="B198" i="1"/>
  <c r="C198" i="1"/>
  <c r="B204" i="1"/>
  <c r="C204" i="1"/>
  <c r="C206" i="1" s="1"/>
  <c r="C208" i="1" s="1"/>
  <c r="C210" i="1" s="1"/>
  <c r="B206" i="1"/>
  <c r="B208" i="1" s="1"/>
  <c r="B210" i="1" s="1"/>
  <c r="B212" i="1" l="1"/>
  <c r="C125" i="1"/>
  <c r="C212" i="1"/>
</calcChain>
</file>

<file path=xl/sharedStrings.xml><?xml version="1.0" encoding="utf-8"?>
<sst xmlns="http://schemas.openxmlformats.org/spreadsheetml/2006/main" count="179" uniqueCount="177">
  <si>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</si>
  <si>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</si>
  <si>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</si>
  <si>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</si>
  <si>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</si>
  <si>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</si>
  <si>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</si>
  <si>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</si>
  <si>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</si>
  <si>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</si>
  <si>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</si>
  <si>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</si>
  <si>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</si>
  <si>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</si>
  <si>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</si>
  <si>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</si>
  <si>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</si>
  <si>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</si>
  <si>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</si>
  <si>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</si>
  <si>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</si>
  <si>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</si>
  <si>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</si>
  <si>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215.1 Appropriated Retained Earnings Amort Reserve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</si>
  <si>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</si>
  <si>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</si>
  <si>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</si>
  <si>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</si>
  <si>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</si>
  <si>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</si>
  <si>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</si>
  <si>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</si>
  <si>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</si>
  <si>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</si>
  <si>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</si>
  <si>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</si>
  <si>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</si>
  <si>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</si>
  <si>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</si>
  <si>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</si>
  <si>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</si>
  <si>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</si>
  <si>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</si>
  <si>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</si>
  <si>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</si>
  <si>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</si>
  <si>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</si>
  <si>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</si>
  <si>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</si>
  <si>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</si>
  <si>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</si>
  <si>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</si>
  <si>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</si>
  <si>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</si>
  <si>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</si>
  <si>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</si>
  <si>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</si>
  <si>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</si>
  <si>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</si>
  <si>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</si>
  <si>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</si>
  <si>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</si>
  <si>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</si>
  <si>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</si>
  <si>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</si>
  <si>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</si>
  <si>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</si>
  <si>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</si>
  <si>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</si>
  <si>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</si>
  <si>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</si>
  <si>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</si>
  <si>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</si>
  <si>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</si>
  <si>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</si>
  <si>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</si>
  <si>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</si>
  <si>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</si>
  <si>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</si>
  <si>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</si>
  <si>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</si>
  <si>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</si>
  <si>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</si>
  <si>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</si>
  <si>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</si>
  <si>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</si>
  <si>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</si>
  <si>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</si>
  <si>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</si>
  <si>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</si>
  <si>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</si>
  <si>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</si>
  <si>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</si>
  <si>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</si>
  <si>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</si>
  <si>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</si>
  <si>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</si>
  <si>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</si>
  <si>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</si>
  <si>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</si>
  <si>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</si>
  <si>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</si>
  <si>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</si>
  <si>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</si>
  <si>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</si>
  <si>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</si>
  <si>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</si>
  <si>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</si>
  <si>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</si>
  <si>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</si>
  <si>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</si>
  <si>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</si>
  <si>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</si>
  <si>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</si>
  <si>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</si>
  <si>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</si>
  <si>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</si>
  <si>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</si>
  <si>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</si>
  <si>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</si>
  <si>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</si>
  <si>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</si>
  <si>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</si>
  <si>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</si>
  <si>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</si>
  <si>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</si>
  <si>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</si>
  <si>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</si>
  <si>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</si>
  <si>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</si>
  <si>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</si>
  <si>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</si>
  <si>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</si>
  <si>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</si>
  <si>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</si>
  <si>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</si>
  <si>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</si>
  <si>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</si>
  <si>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</si>
  <si>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</si>
  <si>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</si>
  <si>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</si>
  <si>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</si>
  <si>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</si>
  <si>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</si>
  <si>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</si>
  <si>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</si>
  <si>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</si>
  <si>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</si>
  <si>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</si>
  <si>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</si>
  <si>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</si>
  <si>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</si>
  <si>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</si>
  <si>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</si>
  <si>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</si>
  <si>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117.1 Gas Stored - Base Gas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</si>
  <si>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</si>
  <si>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</si>
  <si>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</si>
  <si>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</si>
  <si>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</si>
  <si>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</si>
  <si>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</si>
  <si>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</si>
  <si>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</si>
  <si>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</si>
  <si>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</si>
  <si>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</si>
  <si>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</si>
  <si>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</si>
  <si>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</si>
  <si>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June 2021 AMA</t>
  </si>
  <si>
    <t>FERC Account and Description</t>
  </si>
  <si>
    <t>As of June 30, 2021</t>
  </si>
  <si>
    <t>BALANCE SHEET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</si>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</sst>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_);[Red]\(#,##0\);&quot; &quot;"/>
    <numFmt numFmtId="167" formatCode="mmmm\-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165" fontId="4" fillId="0" borderId="1" xfId="0" applyNumberFormat="1" applyFont="1" applyBorder="1"/>
    <xf numFmtId="166" fontId="1" fillId="0" borderId="0" xfId="0" applyNumberFormat="1" applyFont="1" applyAlignment="1">
      <alignment horizontal="left"/>
    </xf>
    <xf numFmtId="164" fontId="4" fillId="0" borderId="2" xfId="0" applyNumberFormat="1" applyFont="1" applyBorder="1"/>
    <xf numFmtId="164" fontId="4" fillId="0" borderId="0" xfId="0" applyNumberFormat="1" applyFont="1"/>
    <xf numFmtId="43" fontId="4" fillId="0" borderId="0" xfId="0" applyNumberFormat="1" applyFont="1"/>
    <xf numFmtId="43" fontId="4" fillId="0" borderId="2" xfId="0" applyNumberFormat="1" applyFont="1" applyBorder="1"/>
    <xf numFmtId="43" fontId="3" fillId="0" borderId="0" xfId="0" applyNumberFormat="1" applyFont="1"/>
    <xf numFmtId="166" fontId="4" fillId="0" borderId="0" xfId="0" applyNumberFormat="1" applyFont="1" applyAlignment="1">
      <alignment horizontal="left"/>
    </xf>
    <xf numFmtId="165" fontId="4" fillId="0" borderId="0" xfId="0" applyNumberFormat="1" applyFont="1"/>
    <xf numFmtId="0" fontId="5" fillId="0" borderId="2" xfId="0" applyFont="1" applyBorder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4546-5C29-402F-B852-9399BC052990}">
  <sheetPr>
    <pageSetUpPr fitToPage="1"/>
  </sheetPr>
  <dimension ref="A1:C213"/>
  <sheetViews>
    <sheetView tabSelected="1" zoomScale="90" zoomScaleNormal="90" workbookViewId="0">
      <selection activeCell="B32" sqref="B32"/>
    </sheetView>
  </sheetViews>
  <sheetFormatPr defaultRowHeight="15" x14ac:dyDescent="0.25"/>
  <cols>
    <col min="1" max="1" width="53" style="2" customWidth="1"/>
    <col min="2" max="2" width="21.7109375" style="1" customWidth="1"/>
    <col min="3" max="3" width="21.28515625" style="1" customWidth="1"/>
    <col min="4" max="4" width="12.28515625" bestFit="1" customWidth="1"/>
  </cols>
  <sheetData>
    <row r="1" spans="1:3" ht="15.75" customHeight="1" x14ac:dyDescent="0.25"/>
    <row r="2" spans="1:3" ht="23.25" customHeight="1" x14ac:dyDescent="0.25">
      <c r="A2" s="17" t="s">
        <v>176</v>
      </c>
      <c r="B2" s="17"/>
      <c r="C2" s="17"/>
    </row>
    <row r="3" spans="1:3" ht="15.75" customHeight="1" x14ac:dyDescent="0.25">
      <c r="A3" s="16" t="s">
        <v>175</v>
      </c>
      <c r="B3" s="16"/>
      <c r="C3" s="16"/>
    </row>
    <row r="4" spans="1:3" ht="20.25" customHeight="1" x14ac:dyDescent="0.25">
      <c r="A4" s="16" t="s">
        <v>174</v>
      </c>
      <c r="B4" s="16"/>
      <c r="C4" s="16"/>
    </row>
    <row r="5" spans="1:3" ht="4.5" customHeight="1" x14ac:dyDescent="0.25"/>
    <row r="6" spans="1:3" x14ac:dyDescent="0.25">
      <c r="A6" s="15" t="s">
        <v>173</v>
      </c>
      <c r="B6" s="14">
        <v>44348</v>
      </c>
      <c r="C6" s="13" t="s">
        <v>172</v>
      </c>
    </row>
    <row r="8" spans="1:3" x14ac:dyDescent="0.25">
      <c r="A8" s="5" t="s">
        <v>171</v>
      </c>
    </row>
    <row r="9" spans="1:3" x14ac:dyDescent="0.25">
      <c r="A9" s="5" t="s">
        <v>170</v>
      </c>
    </row>
    <row r="10" spans="1:3" x14ac:dyDescent="0.25">
      <c r="A10" s="5" t="s">
        <v>169</v>
      </c>
    </row>
    <row r="11" spans="1:3" x14ac:dyDescent="0.25">
      <c r="A11" s="5" t="s">
        <v>168</v>
      </c>
      <c r="B11" s="12">
        <v>10491852504.09</v>
      </c>
      <c r="C11" s="12">
        <v>10306028989.997915</v>
      </c>
    </row>
    <row r="12" spans="1:3" x14ac:dyDescent="0.25">
      <c r="A12" s="5" t="s">
        <v>167</v>
      </c>
      <c r="B12" s="7">
        <v>0</v>
      </c>
      <c r="C12" s="7">
        <v>0</v>
      </c>
    </row>
    <row r="13" spans="1:3" x14ac:dyDescent="0.25">
      <c r="A13" s="5" t="s">
        <v>166</v>
      </c>
      <c r="B13" s="7">
        <v>38778380.990000002</v>
      </c>
      <c r="C13" s="7">
        <v>38834074.61833334</v>
      </c>
    </row>
    <row r="14" spans="1:3" x14ac:dyDescent="0.25">
      <c r="A14" s="5" t="s">
        <v>165</v>
      </c>
      <c r="B14" s="7">
        <v>163329606.56</v>
      </c>
      <c r="C14" s="7">
        <v>175810802.16875002</v>
      </c>
    </row>
    <row r="15" spans="1:3" x14ac:dyDescent="0.25">
      <c r="A15" s="5" t="s">
        <v>164</v>
      </c>
      <c r="B15" s="7">
        <v>451643084.46000004</v>
      </c>
      <c r="C15" s="7">
        <v>406597494.05999994</v>
      </c>
    </row>
    <row r="16" spans="1:3" x14ac:dyDescent="0.25">
      <c r="A16" s="5" t="s">
        <v>163</v>
      </c>
      <c r="B16" s="6">
        <v>282791674.87</v>
      </c>
      <c r="C16" s="6">
        <v>282791674.86999995</v>
      </c>
    </row>
    <row r="17" spans="1:3" x14ac:dyDescent="0.25">
      <c r="A17" s="5" t="s">
        <v>162</v>
      </c>
      <c r="B17" s="7">
        <f>SUM(B11:B16)</f>
        <v>11428395250.969999</v>
      </c>
      <c r="C17" s="7">
        <f>SUM(C11:C16)</f>
        <v>11210063035.715</v>
      </c>
    </row>
    <row r="18" spans="1:3" x14ac:dyDescent="0.25">
      <c r="A18" s="5"/>
      <c r="B18" s="10"/>
      <c r="C18" s="10"/>
    </row>
    <row r="19" spans="1:3" x14ac:dyDescent="0.25">
      <c r="A19" s="11" t="s">
        <v>161</v>
      </c>
      <c r="B19" s="8"/>
      <c r="C19" s="8"/>
    </row>
    <row r="20" spans="1:3" x14ac:dyDescent="0.25">
      <c r="A20" s="11" t="s">
        <v>160</v>
      </c>
      <c r="B20" s="7">
        <v>4502680152.2700005</v>
      </c>
      <c r="C20" s="7">
        <v>4386162026.5966873</v>
      </c>
    </row>
    <row r="21" spans="1:3" x14ac:dyDescent="0.25">
      <c r="A21" s="11" t="s">
        <v>159</v>
      </c>
      <c r="B21" s="7">
        <v>7374233.6200000001</v>
      </c>
      <c r="C21" s="7">
        <v>7374233.6200000001</v>
      </c>
    </row>
    <row r="22" spans="1:3" x14ac:dyDescent="0.25">
      <c r="A22" s="11" t="s">
        <v>158</v>
      </c>
      <c r="B22" s="7">
        <v>120979513.04000001</v>
      </c>
      <c r="C22" s="7">
        <v>120447277.48124999</v>
      </c>
    </row>
    <row r="23" spans="1:3" x14ac:dyDescent="0.25">
      <c r="A23" s="11" t="s">
        <v>157</v>
      </c>
      <c r="B23" s="7">
        <v>288979803.81999999</v>
      </c>
      <c r="C23" s="7">
        <v>267971593.9454166</v>
      </c>
    </row>
    <row r="24" spans="1:3" x14ac:dyDescent="0.25">
      <c r="A24" s="11" t="s">
        <v>156</v>
      </c>
      <c r="B24" s="7">
        <v>8654564.4700000007</v>
      </c>
      <c r="C24" s="7">
        <v>8654564.4700000007</v>
      </c>
    </row>
    <row r="25" spans="1:3" x14ac:dyDescent="0.25">
      <c r="A25" s="11" t="s">
        <v>155</v>
      </c>
      <c r="B25" s="6">
        <v>0</v>
      </c>
      <c r="C25" s="6">
        <v>0</v>
      </c>
    </row>
    <row r="26" spans="1:3" x14ac:dyDescent="0.25">
      <c r="A26" s="5" t="s">
        <v>154</v>
      </c>
      <c r="B26" s="7">
        <f>SUM(B20:B25)</f>
        <v>4928668267.2200003</v>
      </c>
      <c r="C26" s="7">
        <f>SUM(C20:C25)</f>
        <v>4790609696.1133537</v>
      </c>
    </row>
    <row r="27" spans="1:3" x14ac:dyDescent="0.25">
      <c r="A27" s="5"/>
      <c r="B27" s="10"/>
      <c r="C27" s="10"/>
    </row>
    <row r="28" spans="1:3" x14ac:dyDescent="0.25">
      <c r="A28" s="5" t="s">
        <v>153</v>
      </c>
      <c r="B28" s="8"/>
      <c r="C28" s="8"/>
    </row>
    <row r="29" spans="1:3" x14ac:dyDescent="0.25">
      <c r="A29" s="5" t="s">
        <v>152</v>
      </c>
      <c r="B29" s="7">
        <v>1012934801.01</v>
      </c>
      <c r="C29" s="7">
        <v>1021727449.7850002</v>
      </c>
    </row>
    <row r="30" spans="1:3" x14ac:dyDescent="0.25">
      <c r="A30" s="5" t="s">
        <v>151</v>
      </c>
      <c r="B30" s="7">
        <v>45948497.270000003</v>
      </c>
      <c r="C30" s="7">
        <v>2771738.62</v>
      </c>
    </row>
    <row r="31" spans="1:3" x14ac:dyDescent="0.25">
      <c r="A31" s="5" t="s">
        <v>150</v>
      </c>
      <c r="B31" s="7">
        <v>0</v>
      </c>
      <c r="C31" s="7">
        <v>0</v>
      </c>
    </row>
    <row r="32" spans="1:3" x14ac:dyDescent="0.25">
      <c r="A32" s="5" t="s">
        <v>149</v>
      </c>
      <c r="B32" s="7">
        <v>17987304.57</v>
      </c>
      <c r="C32" s="7">
        <v>20916742.654583331</v>
      </c>
    </row>
    <row r="33" spans="1:3" x14ac:dyDescent="0.25">
      <c r="A33" s="5" t="s">
        <v>148</v>
      </c>
      <c r="B33" s="6">
        <v>83641390.600000009</v>
      </c>
      <c r="C33" s="6">
        <v>74927403.132083341</v>
      </c>
    </row>
    <row r="34" spans="1:3" x14ac:dyDescent="0.25">
      <c r="A34" s="5" t="s">
        <v>147</v>
      </c>
      <c r="B34" s="7">
        <f>SUM(B29:B33)</f>
        <v>1160511993.4499998</v>
      </c>
      <c r="C34" s="7">
        <f>SUM(C29:C33)</f>
        <v>1120343334.1916668</v>
      </c>
    </row>
    <row r="35" spans="1:3" x14ac:dyDescent="0.25">
      <c r="A35" s="5"/>
      <c r="B35" s="10"/>
      <c r="C35" s="10"/>
    </row>
    <row r="36" spans="1:3" x14ac:dyDescent="0.25">
      <c r="A36" s="5" t="s">
        <v>146</v>
      </c>
      <c r="B36" s="8"/>
      <c r="C36" s="8"/>
    </row>
    <row r="37" spans="1:3" x14ac:dyDescent="0.25">
      <c r="A37" s="5" t="s">
        <v>145</v>
      </c>
      <c r="B37" s="7">
        <v>-6251222496.4799986</v>
      </c>
      <c r="C37" s="7">
        <v>-6074619526.9324999</v>
      </c>
    </row>
    <row r="38" spans="1:3" x14ac:dyDescent="0.25">
      <c r="A38" s="5" t="s">
        <v>144</v>
      </c>
      <c r="B38" s="7">
        <v>-430976505.80000001</v>
      </c>
      <c r="C38" s="7">
        <v>-399188743.41541672</v>
      </c>
    </row>
    <row r="39" spans="1:3" x14ac:dyDescent="0.25">
      <c r="A39" s="5" t="s">
        <v>143</v>
      </c>
      <c r="B39" s="6">
        <v>-159116884.56999999</v>
      </c>
      <c r="C39" s="6">
        <v>-154909687.98999998</v>
      </c>
    </row>
    <row r="40" spans="1:3" x14ac:dyDescent="0.25">
      <c r="A40" s="5" t="s">
        <v>142</v>
      </c>
      <c r="B40" s="7">
        <f>SUM(B37:B39)</f>
        <v>-6841315886.8499985</v>
      </c>
      <c r="C40" s="7">
        <f>SUM(C37:C39)</f>
        <v>-6628717958.3379164</v>
      </c>
    </row>
    <row r="41" spans="1:3" x14ac:dyDescent="0.25">
      <c r="A41" s="5"/>
      <c r="B41" s="10"/>
      <c r="C41" s="10"/>
    </row>
    <row r="42" spans="1:3" x14ac:dyDescent="0.25">
      <c r="A42" s="5" t="s">
        <v>141</v>
      </c>
      <c r="B42" s="7">
        <f>SUM(B40,B34,B26,B17)</f>
        <v>10676259624.790001</v>
      </c>
      <c r="C42" s="7">
        <f>SUM(C40,C34,C26,C17)</f>
        <v>10492298107.682104</v>
      </c>
    </row>
    <row r="43" spans="1:3" x14ac:dyDescent="0.25">
      <c r="A43" s="5"/>
      <c r="B43" s="10"/>
      <c r="C43" s="10"/>
    </row>
    <row r="44" spans="1:3" x14ac:dyDescent="0.25">
      <c r="A44" s="5" t="s">
        <v>140</v>
      </c>
      <c r="B44" s="8"/>
      <c r="C44" s="8"/>
    </row>
    <row r="45" spans="1:3" x14ac:dyDescent="0.25">
      <c r="A45" s="5" t="s">
        <v>139</v>
      </c>
      <c r="B45" s="8"/>
      <c r="C45" s="8"/>
    </row>
    <row r="46" spans="1:3" x14ac:dyDescent="0.25">
      <c r="A46" s="5" t="s">
        <v>138</v>
      </c>
      <c r="B46" s="7">
        <v>3634698.85</v>
      </c>
      <c r="C46" s="7">
        <v>4637691.19625</v>
      </c>
    </row>
    <row r="47" spans="1:3" x14ac:dyDescent="0.25">
      <c r="A47" s="5" t="s">
        <v>137</v>
      </c>
      <c r="B47" s="7">
        <v>-24654.59</v>
      </c>
      <c r="C47" s="7">
        <v>-1065964.6266666672</v>
      </c>
    </row>
    <row r="48" spans="1:3" x14ac:dyDescent="0.25">
      <c r="A48" s="5" t="s">
        <v>136</v>
      </c>
      <c r="B48" s="7">
        <v>29718427.600000001</v>
      </c>
      <c r="C48" s="7">
        <v>28345213.068749998</v>
      </c>
    </row>
    <row r="49" spans="1:3" x14ac:dyDescent="0.25">
      <c r="A49" s="5" t="s">
        <v>135</v>
      </c>
      <c r="B49" s="6">
        <v>53034078.520000003</v>
      </c>
      <c r="C49" s="6">
        <v>52412586.203333341</v>
      </c>
    </row>
    <row r="50" spans="1:3" x14ac:dyDescent="0.25">
      <c r="A50" s="5" t="s">
        <v>134</v>
      </c>
      <c r="B50" s="7">
        <f>SUM(B46:B49)</f>
        <v>86362550.38000001</v>
      </c>
      <c r="C50" s="7">
        <f>SUM(C46:C49)</f>
        <v>84329525.841666669</v>
      </c>
    </row>
    <row r="51" spans="1:3" x14ac:dyDescent="0.25">
      <c r="A51" s="5"/>
      <c r="B51" s="10"/>
      <c r="C51" s="10"/>
    </row>
    <row r="52" spans="1:3" x14ac:dyDescent="0.25">
      <c r="A52" s="5" t="s">
        <v>133</v>
      </c>
      <c r="B52" s="7">
        <f>B50</f>
        <v>86362550.38000001</v>
      </c>
      <c r="C52" s="7">
        <f>C50</f>
        <v>84329525.841666669</v>
      </c>
    </row>
    <row r="53" spans="1:3" x14ac:dyDescent="0.25">
      <c r="A53" s="5"/>
      <c r="B53" s="10"/>
      <c r="C53" s="10"/>
    </row>
    <row r="54" spans="1:3" x14ac:dyDescent="0.25">
      <c r="A54" s="5" t="s">
        <v>132</v>
      </c>
      <c r="B54" s="8"/>
      <c r="C54" s="8"/>
    </row>
    <row r="55" spans="1:3" x14ac:dyDescent="0.25">
      <c r="A55" s="5" t="s">
        <v>131</v>
      </c>
      <c r="B55" s="8"/>
      <c r="C55" s="8"/>
    </row>
    <row r="56" spans="1:3" x14ac:dyDescent="0.25">
      <c r="A56" s="5" t="s">
        <v>130</v>
      </c>
      <c r="B56" s="7">
        <v>23982866.73</v>
      </c>
      <c r="C56" s="7">
        <v>26715579.254583333</v>
      </c>
    </row>
    <row r="57" spans="1:3" x14ac:dyDescent="0.25">
      <c r="A57" s="5" t="s">
        <v>129</v>
      </c>
      <c r="B57" s="7">
        <v>4739631.13</v>
      </c>
      <c r="C57" s="7">
        <v>17335905.03125</v>
      </c>
    </row>
    <row r="58" spans="1:3" x14ac:dyDescent="0.25">
      <c r="A58" s="5" t="s">
        <v>128</v>
      </c>
      <c r="B58" s="7">
        <v>4744502.62</v>
      </c>
      <c r="C58" s="7">
        <v>4259447.2737499997</v>
      </c>
    </row>
    <row r="59" spans="1:3" x14ac:dyDescent="0.25">
      <c r="A59" s="5" t="s">
        <v>127</v>
      </c>
      <c r="B59" s="6">
        <v>0</v>
      </c>
      <c r="C59" s="6">
        <v>0</v>
      </c>
    </row>
    <row r="60" spans="1:3" x14ac:dyDescent="0.25">
      <c r="A60" s="5" t="s">
        <v>126</v>
      </c>
      <c r="B60" s="7">
        <f>SUM(B56:B59)</f>
        <v>33467000.48</v>
      </c>
      <c r="C60" s="7">
        <f>SUM(C56:C59)</f>
        <v>48310931.559583329</v>
      </c>
    </row>
    <row r="61" spans="1:3" x14ac:dyDescent="0.25">
      <c r="A61" s="5"/>
      <c r="B61" s="10"/>
      <c r="C61" s="10"/>
    </row>
    <row r="62" spans="1:3" x14ac:dyDescent="0.25">
      <c r="A62" s="5" t="s">
        <v>125</v>
      </c>
      <c r="B62" s="9">
        <v>0</v>
      </c>
      <c r="C62" s="9">
        <v>0</v>
      </c>
    </row>
    <row r="63" spans="1:3" x14ac:dyDescent="0.25">
      <c r="A63" s="5" t="s">
        <v>124</v>
      </c>
      <c r="B63" s="8">
        <f>SUM(B62)</f>
        <v>0</v>
      </c>
      <c r="C63" s="8">
        <f>SUM(C62)</f>
        <v>0</v>
      </c>
    </row>
    <row r="64" spans="1:3" x14ac:dyDescent="0.25">
      <c r="A64" s="5"/>
      <c r="B64" s="8"/>
      <c r="C64" s="8"/>
    </row>
    <row r="65" spans="1:3" x14ac:dyDescent="0.25">
      <c r="A65" s="5" t="s">
        <v>123</v>
      </c>
      <c r="B65" s="8"/>
      <c r="C65" s="8"/>
    </row>
    <row r="66" spans="1:3" x14ac:dyDescent="0.25">
      <c r="A66" s="5" t="s">
        <v>122</v>
      </c>
      <c r="B66" s="7">
        <v>91409.97</v>
      </c>
      <c r="C66" s="7">
        <v>91409.969999999987</v>
      </c>
    </row>
    <row r="67" spans="1:3" x14ac:dyDescent="0.25">
      <c r="A67" s="5" t="s">
        <v>121</v>
      </c>
      <c r="B67" s="7">
        <v>215136225.75</v>
      </c>
      <c r="C67" s="7">
        <v>220528417.64375004</v>
      </c>
    </row>
    <row r="68" spans="1:3" x14ac:dyDescent="0.25">
      <c r="A68" s="5" t="s">
        <v>120</v>
      </c>
      <c r="B68" s="7">
        <v>90990433.159999996</v>
      </c>
      <c r="C68" s="7">
        <v>93534371.206249967</v>
      </c>
    </row>
    <row r="69" spans="1:3" x14ac:dyDescent="0.25">
      <c r="A69" s="5" t="s">
        <v>119</v>
      </c>
      <c r="B69" s="7">
        <v>2415254.5</v>
      </c>
      <c r="C69" s="7">
        <v>7667578.5458124997</v>
      </c>
    </row>
    <row r="70" spans="1:3" x14ac:dyDescent="0.25">
      <c r="A70" s="5" t="s">
        <v>118</v>
      </c>
      <c r="B70" s="7">
        <v>0</v>
      </c>
      <c r="C70" s="7">
        <v>0</v>
      </c>
    </row>
    <row r="71" spans="1:3" x14ac:dyDescent="0.25">
      <c r="A71" s="5" t="s">
        <v>117</v>
      </c>
      <c r="B71" s="7">
        <v>160979739.88999999</v>
      </c>
      <c r="C71" s="7">
        <v>173916648.43458334</v>
      </c>
    </row>
    <row r="72" spans="1:3" x14ac:dyDescent="0.25">
      <c r="A72" s="5" t="s">
        <v>116</v>
      </c>
      <c r="B72" s="7">
        <v>19507.009999999998</v>
      </c>
      <c r="C72" s="7">
        <v>3105.0133333333342</v>
      </c>
    </row>
    <row r="73" spans="1:3" x14ac:dyDescent="0.25">
      <c r="A73" s="5" t="s">
        <v>115</v>
      </c>
      <c r="B73" s="6">
        <v>49424654.049999997</v>
      </c>
      <c r="C73" s="6">
        <v>76740733.316666678</v>
      </c>
    </row>
    <row r="74" spans="1:3" x14ac:dyDescent="0.25">
      <c r="A74" s="5" t="s">
        <v>114</v>
      </c>
      <c r="B74" s="7">
        <f>SUM(B66:B73)</f>
        <v>519057224.32999998</v>
      </c>
      <c r="C74" s="7">
        <f>SUM(C66:C73)</f>
        <v>572482264.13039589</v>
      </c>
    </row>
    <row r="75" spans="1:3" x14ac:dyDescent="0.25">
      <c r="A75" s="5"/>
      <c r="B75" s="10"/>
      <c r="C75" s="10"/>
    </row>
    <row r="76" spans="1:3" x14ac:dyDescent="0.25">
      <c r="A76" s="5" t="s">
        <v>113</v>
      </c>
      <c r="B76" s="8"/>
      <c r="C76" s="8"/>
    </row>
    <row r="77" spans="1:3" x14ac:dyDescent="0.25">
      <c r="A77" s="5" t="s">
        <v>112</v>
      </c>
      <c r="B77" s="6">
        <v>-33441412.640000001</v>
      </c>
      <c r="C77" s="6">
        <v>-19674342.254583333</v>
      </c>
    </row>
    <row r="78" spans="1:3" x14ac:dyDescent="0.25">
      <c r="A78" s="5" t="s">
        <v>111</v>
      </c>
      <c r="B78" s="7">
        <f>SUM(B77)</f>
        <v>-33441412.640000001</v>
      </c>
      <c r="C78" s="7">
        <f>SUM(C77)</f>
        <v>-19674342.254583333</v>
      </c>
    </row>
    <row r="79" spans="1:3" x14ac:dyDescent="0.25">
      <c r="A79" s="5"/>
      <c r="B79" s="10"/>
      <c r="C79" s="10"/>
    </row>
    <row r="80" spans="1:3" x14ac:dyDescent="0.25">
      <c r="A80" s="5" t="s">
        <v>110</v>
      </c>
      <c r="B80" s="8"/>
      <c r="C80" s="8"/>
    </row>
    <row r="81" spans="1:3" x14ac:dyDescent="0.25">
      <c r="A81" s="5" t="s">
        <v>109</v>
      </c>
      <c r="B81" s="7">
        <v>17396659.289999999</v>
      </c>
      <c r="C81" s="7">
        <v>16450024.397916667</v>
      </c>
    </row>
    <row r="82" spans="1:3" x14ac:dyDescent="0.25">
      <c r="A82" s="5" t="s">
        <v>108</v>
      </c>
      <c r="B82" s="7">
        <v>120392634.38</v>
      </c>
      <c r="C82" s="7">
        <v>120617699.83374999</v>
      </c>
    </row>
    <row r="83" spans="1:3" x14ac:dyDescent="0.25">
      <c r="A83" s="5" t="s">
        <v>107</v>
      </c>
      <c r="B83" s="7">
        <v>119658.3</v>
      </c>
      <c r="C83" s="7">
        <v>169103.96000000002</v>
      </c>
    </row>
    <row r="84" spans="1:3" x14ac:dyDescent="0.25">
      <c r="A84" s="5" t="s">
        <v>106</v>
      </c>
      <c r="B84" s="7">
        <v>406890.95</v>
      </c>
      <c r="C84" s="7">
        <v>434467.23125000013</v>
      </c>
    </row>
    <row r="85" spans="1:3" x14ac:dyDescent="0.25">
      <c r="A85" s="5" t="s">
        <v>105</v>
      </c>
      <c r="B85" s="7">
        <v>54392.38</v>
      </c>
      <c r="C85" s="7">
        <v>95093.103749999995</v>
      </c>
    </row>
    <row r="86" spans="1:3" x14ac:dyDescent="0.25">
      <c r="A86" s="5" t="s">
        <v>104</v>
      </c>
      <c r="B86" s="7">
        <v>44079045.780000001</v>
      </c>
      <c r="C86" s="7">
        <v>31738427.34375</v>
      </c>
    </row>
    <row r="87" spans="1:3" x14ac:dyDescent="0.25">
      <c r="A87" s="5" t="s">
        <v>103</v>
      </c>
      <c r="B87" s="6">
        <v>40657.49</v>
      </c>
      <c r="C87" s="6">
        <v>60715.821666666656</v>
      </c>
    </row>
    <row r="88" spans="1:3" x14ac:dyDescent="0.25">
      <c r="A88" s="5" t="s">
        <v>102</v>
      </c>
      <c r="B88" s="7">
        <f>SUM(B81:B87)</f>
        <v>182489938.56999999</v>
      </c>
      <c r="C88" s="7">
        <f>SUM(C81:C87)</f>
        <v>169565531.6920833</v>
      </c>
    </row>
    <row r="89" spans="1:3" x14ac:dyDescent="0.25">
      <c r="A89" s="5"/>
      <c r="B89" s="10"/>
      <c r="C89" s="10"/>
    </row>
    <row r="90" spans="1:3" x14ac:dyDescent="0.25">
      <c r="A90" s="5" t="s">
        <v>101</v>
      </c>
      <c r="B90" s="8"/>
      <c r="C90" s="8"/>
    </row>
    <row r="91" spans="1:3" x14ac:dyDescent="0.25">
      <c r="A91" s="5" t="s">
        <v>100</v>
      </c>
      <c r="B91" s="7">
        <v>150370086.47</v>
      </c>
      <c r="C91" s="7">
        <v>64965286.906666674</v>
      </c>
    </row>
    <row r="92" spans="1:3" x14ac:dyDescent="0.25">
      <c r="A92" s="5" t="s">
        <v>99</v>
      </c>
      <c r="B92" s="6">
        <v>0</v>
      </c>
      <c r="C92" s="6">
        <v>0</v>
      </c>
    </row>
    <row r="93" spans="1:3" x14ac:dyDescent="0.25">
      <c r="A93" s="5" t="s">
        <v>98</v>
      </c>
      <c r="B93" s="7">
        <f>SUM(B91:B92)</f>
        <v>150370086.47</v>
      </c>
      <c r="C93" s="7">
        <f>SUM(C91:C92)</f>
        <v>64965286.906666674</v>
      </c>
    </row>
    <row r="94" spans="1:3" x14ac:dyDescent="0.25">
      <c r="A94" s="5"/>
      <c r="B94" s="10"/>
      <c r="C94" s="10"/>
    </row>
    <row r="95" spans="1:3" x14ac:dyDescent="0.25">
      <c r="A95" s="5" t="s">
        <v>97</v>
      </c>
      <c r="B95" s="8"/>
      <c r="C95" s="8"/>
    </row>
    <row r="96" spans="1:3" x14ac:dyDescent="0.25">
      <c r="A96" s="5" t="s">
        <v>96</v>
      </c>
      <c r="B96" s="7">
        <v>50951487.479999997</v>
      </c>
      <c r="C96" s="7">
        <v>40263430.973750003</v>
      </c>
    </row>
    <row r="97" spans="1:3" x14ac:dyDescent="0.25">
      <c r="A97" s="5" t="s">
        <v>95</v>
      </c>
      <c r="B97" s="7">
        <v>1448027.05</v>
      </c>
      <c r="C97" s="7">
        <v>7001345.5524999984</v>
      </c>
    </row>
    <row r="98" spans="1:3" x14ac:dyDescent="0.25">
      <c r="A98" s="5" t="s">
        <v>76</v>
      </c>
      <c r="B98" s="6">
        <v>0</v>
      </c>
      <c r="C98" s="6">
        <v>0</v>
      </c>
    </row>
    <row r="99" spans="1:3" x14ac:dyDescent="0.25">
      <c r="A99" s="5" t="s">
        <v>94</v>
      </c>
      <c r="B99" s="7">
        <f>SUM(B96:B98)</f>
        <v>52399514.529999994</v>
      </c>
      <c r="C99" s="7">
        <f>SUM(C96:C98)</f>
        <v>47264776.526250005</v>
      </c>
    </row>
    <row r="100" spans="1:3" x14ac:dyDescent="0.25">
      <c r="A100" s="5"/>
      <c r="B100" s="10"/>
      <c r="C100" s="10"/>
    </row>
    <row r="101" spans="1:3" x14ac:dyDescent="0.25">
      <c r="A101" s="5" t="s">
        <v>93</v>
      </c>
      <c r="B101" s="6">
        <v>325088189.63</v>
      </c>
      <c r="C101" s="6">
        <v>576511848.49458337</v>
      </c>
    </row>
    <row r="102" spans="1:3" x14ac:dyDescent="0.25">
      <c r="A102" s="5" t="s">
        <v>92</v>
      </c>
      <c r="B102" s="7">
        <f>SUM(B101)</f>
        <v>325088189.63</v>
      </c>
      <c r="C102" s="7">
        <f>SUM(C101)</f>
        <v>576511848.49458337</v>
      </c>
    </row>
    <row r="103" spans="1:3" x14ac:dyDescent="0.25">
      <c r="A103" s="5"/>
      <c r="B103" s="3"/>
      <c r="C103" s="3"/>
    </row>
    <row r="104" spans="1:3" x14ac:dyDescent="0.25">
      <c r="A104" s="5" t="s">
        <v>91</v>
      </c>
      <c r="B104" s="7">
        <f>SUM(B102,B99,B93,B88,B78,B74,B63,B60)</f>
        <v>1229430541.3700001</v>
      </c>
      <c r="C104" s="7">
        <f>SUM(C102,C99,C93,C88,C78,C74,C63,C60)</f>
        <v>1459426297.0549793</v>
      </c>
    </row>
    <row r="105" spans="1:3" x14ac:dyDescent="0.25">
      <c r="A105" s="5"/>
      <c r="B105" s="10"/>
      <c r="C105" s="10"/>
    </row>
    <row r="106" spans="1:3" x14ac:dyDescent="0.25">
      <c r="A106" s="5" t="s">
        <v>90</v>
      </c>
      <c r="B106" s="8"/>
      <c r="C106" s="8"/>
    </row>
    <row r="107" spans="1:3" x14ac:dyDescent="0.25">
      <c r="A107" s="5" t="s">
        <v>89</v>
      </c>
      <c r="B107" s="7">
        <v>20189542.969999999</v>
      </c>
      <c r="C107" s="7">
        <v>20189459.023749996</v>
      </c>
    </row>
    <row r="108" spans="1:3" x14ac:dyDescent="0.25">
      <c r="A108" s="5" t="s">
        <v>88</v>
      </c>
      <c r="B108" s="7">
        <v>212254.71</v>
      </c>
      <c r="C108" s="7">
        <v>6815560.8916666657</v>
      </c>
    </row>
    <row r="109" spans="1:3" x14ac:dyDescent="0.25">
      <c r="A109" s="5" t="s">
        <v>87</v>
      </c>
      <c r="B109" s="7">
        <v>0</v>
      </c>
      <c r="C109" s="7">
        <v>0</v>
      </c>
    </row>
    <row r="110" spans="1:3" x14ac:dyDescent="0.25">
      <c r="A110" s="5" t="s">
        <v>86</v>
      </c>
      <c r="B110" s="7">
        <v>0</v>
      </c>
      <c r="C110" s="7">
        <v>0</v>
      </c>
    </row>
    <row r="111" spans="1:3" x14ac:dyDescent="0.25">
      <c r="A111" s="5" t="s">
        <v>85</v>
      </c>
      <c r="B111" s="7">
        <v>17847761.5</v>
      </c>
      <c r="C111" s="7">
        <v>13454277.595833333</v>
      </c>
    </row>
    <row r="112" spans="1:3" x14ac:dyDescent="0.25">
      <c r="A112" s="5" t="s">
        <v>84</v>
      </c>
      <c r="B112" s="7">
        <v>0</v>
      </c>
      <c r="C112" s="7">
        <v>0</v>
      </c>
    </row>
    <row r="113" spans="1:3" x14ac:dyDescent="0.25">
      <c r="A113" s="5" t="s">
        <v>83</v>
      </c>
      <c r="B113" s="7">
        <v>23527818.98</v>
      </c>
      <c r="C113" s="7">
        <v>24536590.711250003</v>
      </c>
    </row>
    <row r="114" spans="1:3" x14ac:dyDescent="0.25">
      <c r="A114" s="5" t="s">
        <v>82</v>
      </c>
      <c r="B114" s="7">
        <v>111353084.5</v>
      </c>
      <c r="C114" s="7">
        <v>111756925.96791665</v>
      </c>
    </row>
    <row r="115" spans="1:3" x14ac:dyDescent="0.25">
      <c r="A115" s="5" t="s">
        <v>81</v>
      </c>
      <c r="B115" s="7">
        <v>0</v>
      </c>
      <c r="C115" s="7">
        <v>9207885.555416666</v>
      </c>
    </row>
    <row r="116" spans="1:3" x14ac:dyDescent="0.25">
      <c r="A116" s="5" t="s">
        <v>80</v>
      </c>
      <c r="B116" s="7">
        <v>61461348.910000004</v>
      </c>
      <c r="C116" s="7">
        <v>59539954.812916666</v>
      </c>
    </row>
    <row r="117" spans="1:3" x14ac:dyDescent="0.25">
      <c r="A117" s="5" t="s">
        <v>79</v>
      </c>
      <c r="B117" s="7">
        <v>471139188.15999997</v>
      </c>
      <c r="C117" s="7">
        <v>458820704.18041664</v>
      </c>
    </row>
    <row r="118" spans="1:3" x14ac:dyDescent="0.25">
      <c r="A118" s="5" t="s">
        <v>78</v>
      </c>
      <c r="B118" s="7">
        <v>92067.53</v>
      </c>
      <c r="C118" s="7">
        <v>89195.195416666684</v>
      </c>
    </row>
    <row r="119" spans="1:3" x14ac:dyDescent="0.25">
      <c r="A119" s="5" t="s">
        <v>77</v>
      </c>
      <c r="B119" s="7">
        <v>0</v>
      </c>
      <c r="C119" s="7">
        <v>-99168.020416666652</v>
      </c>
    </row>
    <row r="120" spans="1:3" x14ac:dyDescent="0.25">
      <c r="A120" s="5" t="s">
        <v>76</v>
      </c>
      <c r="B120" s="7">
        <v>244165131.55000001</v>
      </c>
      <c r="C120" s="7">
        <v>205796958.01041666</v>
      </c>
    </row>
    <row r="121" spans="1:3" x14ac:dyDescent="0.25">
      <c r="A121" s="5" t="s">
        <v>75</v>
      </c>
      <c r="B121" s="7">
        <v>5758251.4500000002</v>
      </c>
      <c r="C121" s="7">
        <v>3615347.3983333334</v>
      </c>
    </row>
    <row r="122" spans="1:3" x14ac:dyDescent="0.25">
      <c r="A122" s="5" t="s">
        <v>74</v>
      </c>
      <c r="B122" s="6">
        <v>36897846.590000004</v>
      </c>
      <c r="C122" s="6">
        <v>37990993.490000002</v>
      </c>
    </row>
    <row r="123" spans="1:3" x14ac:dyDescent="0.25">
      <c r="A123" s="5" t="s">
        <v>73</v>
      </c>
      <c r="B123" s="7">
        <f>SUM(B107:B122)</f>
        <v>992644296.85000002</v>
      </c>
      <c r="C123" s="7">
        <f>SUM(C107:C122)</f>
        <v>951714684.81291664</v>
      </c>
    </row>
    <row r="124" spans="1:3" x14ac:dyDescent="0.25">
      <c r="A124" s="5"/>
      <c r="B124" s="10"/>
      <c r="C124" s="10"/>
    </row>
    <row r="125" spans="1:3" ht="15.75" thickBot="1" x14ac:dyDescent="0.3">
      <c r="A125" s="5" t="s">
        <v>72</v>
      </c>
      <c r="B125" s="4">
        <f>SUM(B123,B104,B52,B42)</f>
        <v>12984697013.390001</v>
      </c>
      <c r="C125" s="4">
        <f>SUM(C123,C104,C52,C42)</f>
        <v>12987768615.391666</v>
      </c>
    </row>
    <row r="126" spans="1:3" ht="15.75" thickTop="1" x14ac:dyDescent="0.25">
      <c r="A126" s="5"/>
      <c r="B126" s="10"/>
      <c r="C126" s="10"/>
    </row>
    <row r="127" spans="1:3" x14ac:dyDescent="0.25">
      <c r="A127" s="5" t="s">
        <v>71</v>
      </c>
      <c r="B127" s="8"/>
      <c r="C127" s="8"/>
    </row>
    <row r="128" spans="1:3" x14ac:dyDescent="0.25">
      <c r="A128" s="5" t="s">
        <v>70</v>
      </c>
      <c r="B128" s="8"/>
      <c r="C128" s="8"/>
    </row>
    <row r="129" spans="1:3" x14ac:dyDescent="0.25">
      <c r="A129" s="5" t="s">
        <v>69</v>
      </c>
      <c r="B129" s="12">
        <v>-14007055.049999999</v>
      </c>
      <c r="C129" s="12">
        <v>-11677055.701666662</v>
      </c>
    </row>
    <row r="130" spans="1:3" x14ac:dyDescent="0.25">
      <c r="A130" s="5" t="s">
        <v>68</v>
      </c>
      <c r="B130" s="7">
        <v>-37491525.149999999</v>
      </c>
      <c r="C130" s="7">
        <v>-27716192.575833332</v>
      </c>
    </row>
    <row r="131" spans="1:3" x14ac:dyDescent="0.25">
      <c r="A131" s="5" t="s">
        <v>67</v>
      </c>
      <c r="B131" s="7">
        <v>0</v>
      </c>
      <c r="C131" s="7">
        <v>0</v>
      </c>
    </row>
    <row r="132" spans="1:3" x14ac:dyDescent="0.25">
      <c r="A132" s="5" t="s">
        <v>66</v>
      </c>
      <c r="B132" s="7">
        <v>-231300000</v>
      </c>
      <c r="C132" s="7">
        <v>-233962500</v>
      </c>
    </row>
    <row r="133" spans="1:3" x14ac:dyDescent="0.25">
      <c r="A133" s="5" t="s">
        <v>65</v>
      </c>
      <c r="B133" s="7">
        <v>-341217532.02999997</v>
      </c>
      <c r="C133" s="7">
        <v>-334989545.22374994</v>
      </c>
    </row>
    <row r="134" spans="1:3" x14ac:dyDescent="0.25">
      <c r="A134" s="5" t="s">
        <v>64</v>
      </c>
      <c r="B134" s="7">
        <v>0</v>
      </c>
      <c r="C134" s="7">
        <v>0</v>
      </c>
    </row>
    <row r="135" spans="1:3" x14ac:dyDescent="0.25">
      <c r="A135" s="5" t="s">
        <v>63</v>
      </c>
      <c r="B135" s="7">
        <v>-14366051.630000001</v>
      </c>
      <c r="C135" s="7">
        <v>-3525045.8570833332</v>
      </c>
    </row>
    <row r="136" spans="1:3" x14ac:dyDescent="0.25">
      <c r="A136" s="5" t="s">
        <v>62</v>
      </c>
      <c r="B136" s="7">
        <v>-23077022.710000001</v>
      </c>
      <c r="C136" s="7">
        <v>-26868259.352083329</v>
      </c>
    </row>
    <row r="137" spans="1:3" x14ac:dyDescent="0.25">
      <c r="A137" s="5" t="s">
        <v>61</v>
      </c>
      <c r="B137" s="7">
        <v>-81312117.129999995</v>
      </c>
      <c r="C137" s="7">
        <v>-95579974.282916665</v>
      </c>
    </row>
    <row r="138" spans="1:3" x14ac:dyDescent="0.25">
      <c r="A138" s="5" t="s">
        <v>60</v>
      </c>
      <c r="B138" s="7">
        <v>-48835218.340000004</v>
      </c>
      <c r="C138" s="7">
        <v>-59710642.068750001</v>
      </c>
    </row>
    <row r="139" spans="1:3" x14ac:dyDescent="0.25">
      <c r="A139" s="5" t="s">
        <v>59</v>
      </c>
      <c r="B139" s="7">
        <v>0</v>
      </c>
      <c r="C139" s="7">
        <v>0</v>
      </c>
    </row>
    <row r="140" spans="1:3" x14ac:dyDescent="0.25">
      <c r="A140" s="5" t="s">
        <v>58</v>
      </c>
      <c r="B140" s="7">
        <v>-1607135.38</v>
      </c>
      <c r="C140" s="7">
        <v>-1347994.6808333332</v>
      </c>
    </row>
    <row r="141" spans="1:3" x14ac:dyDescent="0.25">
      <c r="A141" s="5" t="s">
        <v>57</v>
      </c>
      <c r="B141" s="7">
        <v>-25324238</v>
      </c>
      <c r="C141" s="7">
        <v>-29650163.848333333</v>
      </c>
    </row>
    <row r="142" spans="1:3" x14ac:dyDescent="0.25">
      <c r="A142" s="5" t="s">
        <v>56</v>
      </c>
      <c r="B142" s="6">
        <v>-20325912.23</v>
      </c>
      <c r="C142" s="6">
        <v>-19235712.036666665</v>
      </c>
    </row>
    <row r="143" spans="1:3" x14ac:dyDescent="0.25">
      <c r="A143" s="5" t="s">
        <v>55</v>
      </c>
      <c r="B143" s="7">
        <f>SUM(B129:B142)</f>
        <v>-838863807.6500001</v>
      </c>
      <c r="C143" s="7">
        <f>SUM(C129:C142)</f>
        <v>-844263085.62791657</v>
      </c>
    </row>
    <row r="144" spans="1:3" x14ac:dyDescent="0.25">
      <c r="A144" s="5"/>
      <c r="B144" s="10"/>
      <c r="C144" s="10"/>
    </row>
    <row r="145" spans="1:3" x14ac:dyDescent="0.25">
      <c r="A145" s="5" t="s">
        <v>54</v>
      </c>
      <c r="B145" s="8"/>
      <c r="C145" s="8"/>
    </row>
    <row r="146" spans="1:3" x14ac:dyDescent="0.25">
      <c r="A146" s="5" t="s">
        <v>53</v>
      </c>
      <c r="B146" s="8"/>
      <c r="C146" s="8"/>
    </row>
    <row r="147" spans="1:3" x14ac:dyDescent="0.25">
      <c r="A147" s="5" t="s">
        <v>48</v>
      </c>
      <c r="B147" s="6">
        <v>0</v>
      </c>
      <c r="C147" s="6">
        <v>0</v>
      </c>
    </row>
    <row r="148" spans="1:3" x14ac:dyDescent="0.25">
      <c r="A148" s="5" t="s">
        <v>52</v>
      </c>
      <c r="B148" s="7">
        <f>SUM(B147)</f>
        <v>0</v>
      </c>
      <c r="C148" s="7">
        <f>SUM(C147)</f>
        <v>0</v>
      </c>
    </row>
    <row r="149" spans="1:3" x14ac:dyDescent="0.25">
      <c r="A149" s="5"/>
      <c r="B149" s="10"/>
      <c r="C149" s="10"/>
    </row>
    <row r="150" spans="1:3" x14ac:dyDescent="0.25">
      <c r="A150" s="5" t="s">
        <v>51</v>
      </c>
      <c r="B150" s="8"/>
      <c r="C150" s="8"/>
    </row>
    <row r="151" spans="1:3" x14ac:dyDescent="0.25">
      <c r="A151" s="5" t="s">
        <v>50</v>
      </c>
      <c r="B151" s="7">
        <v>0</v>
      </c>
      <c r="C151" s="7">
        <v>0</v>
      </c>
    </row>
    <row r="152" spans="1:3" x14ac:dyDescent="0.25">
      <c r="A152" s="5" t="s">
        <v>49</v>
      </c>
      <c r="B152" s="7">
        <v>-1175961529.03</v>
      </c>
      <c r="C152" s="7">
        <v>-1389203581.9991665</v>
      </c>
    </row>
    <row r="153" spans="1:3" x14ac:dyDescent="0.25">
      <c r="A153" s="5" t="s">
        <v>48</v>
      </c>
      <c r="B153" s="6">
        <v>-216387404.19999999</v>
      </c>
      <c r="C153" s="6">
        <v>-204503863.43208334</v>
      </c>
    </row>
    <row r="154" spans="1:3" x14ac:dyDescent="0.25">
      <c r="A154" s="5" t="s">
        <v>47</v>
      </c>
      <c r="B154" s="7">
        <f>SUM(B151:B153)</f>
        <v>-1392348933.23</v>
      </c>
      <c r="C154" s="7">
        <f>SUM(C151:C153)</f>
        <v>-1593707445.4312499</v>
      </c>
    </row>
    <row r="155" spans="1:3" x14ac:dyDescent="0.25">
      <c r="A155" s="5"/>
      <c r="B155" s="10"/>
      <c r="C155" s="10"/>
    </row>
    <row r="156" spans="1:3" x14ac:dyDescent="0.25">
      <c r="A156" s="5" t="s">
        <v>46</v>
      </c>
      <c r="B156" s="7">
        <f>SUM(B154,B148)</f>
        <v>-1392348933.23</v>
      </c>
      <c r="C156" s="7">
        <f>SUM(C154,C148)</f>
        <v>-1593707445.4312499</v>
      </c>
    </row>
    <row r="157" spans="1:3" x14ac:dyDescent="0.25">
      <c r="A157" s="5"/>
      <c r="B157" s="10"/>
      <c r="C157" s="10"/>
    </row>
    <row r="158" spans="1:3" x14ac:dyDescent="0.25">
      <c r="A158" s="5" t="s">
        <v>45</v>
      </c>
      <c r="B158" s="8"/>
      <c r="C158" s="8"/>
    </row>
    <row r="159" spans="1:3" x14ac:dyDescent="0.25">
      <c r="A159" s="5" t="s">
        <v>44</v>
      </c>
      <c r="B159" s="7">
        <v>-224621841.81999999</v>
      </c>
      <c r="C159" s="7">
        <v>-171674326.91458333</v>
      </c>
    </row>
    <row r="160" spans="1:3" x14ac:dyDescent="0.25">
      <c r="A160" s="5" t="s">
        <v>43</v>
      </c>
      <c r="B160" s="7">
        <v>-18566231.57</v>
      </c>
      <c r="C160" s="7">
        <v>-26752266.841666669</v>
      </c>
    </row>
    <row r="161" spans="1:3" x14ac:dyDescent="0.25">
      <c r="A161" s="5" t="s">
        <v>42</v>
      </c>
      <c r="B161" s="7">
        <v>-1720000</v>
      </c>
      <c r="C161" s="7">
        <v>-854166.66666666663</v>
      </c>
    </row>
    <row r="162" spans="1:3" x14ac:dyDescent="0.25">
      <c r="A162" s="5" t="s">
        <v>41</v>
      </c>
      <c r="B162" s="7">
        <v>-72997375.030000001</v>
      </c>
      <c r="C162" s="7">
        <v>-70186936.326666668</v>
      </c>
    </row>
    <row r="163" spans="1:3" x14ac:dyDescent="0.25">
      <c r="A163" s="5" t="s">
        <v>40</v>
      </c>
      <c r="B163" s="7">
        <v>-117806553.76000001</v>
      </c>
      <c r="C163" s="7">
        <v>-115104940.65958333</v>
      </c>
    </row>
    <row r="164" spans="1:3" x14ac:dyDescent="0.25">
      <c r="A164" s="5" t="s">
        <v>39</v>
      </c>
      <c r="B164" s="7">
        <v>0</v>
      </c>
      <c r="C164" s="7">
        <v>0</v>
      </c>
    </row>
    <row r="165" spans="1:3" x14ac:dyDescent="0.25">
      <c r="A165" s="5" t="s">
        <v>38</v>
      </c>
      <c r="B165" s="7">
        <v>-193283384.63</v>
      </c>
      <c r="C165" s="7">
        <v>-185141962.2754167</v>
      </c>
    </row>
    <row r="166" spans="1:3" x14ac:dyDescent="0.25">
      <c r="A166" s="5" t="s">
        <v>37</v>
      </c>
      <c r="B166" s="7">
        <v>-101456214.09</v>
      </c>
      <c r="C166" s="7">
        <v>-98648327.35041666</v>
      </c>
    </row>
    <row r="167" spans="1:3" x14ac:dyDescent="0.25">
      <c r="A167" s="5" t="s">
        <v>36</v>
      </c>
      <c r="B167" s="7">
        <v>-333006798.06999999</v>
      </c>
      <c r="C167" s="7">
        <v>-282545795.69666666</v>
      </c>
    </row>
    <row r="168" spans="1:3" x14ac:dyDescent="0.25">
      <c r="A168" s="5" t="s">
        <v>35</v>
      </c>
      <c r="B168" s="7">
        <v>-946980850.5</v>
      </c>
      <c r="C168" s="7">
        <v>-1007623262.4433333</v>
      </c>
    </row>
    <row r="169" spans="1:3" x14ac:dyDescent="0.25">
      <c r="A169" s="5" t="s">
        <v>34</v>
      </c>
      <c r="B169" s="7">
        <v>-10168838.6</v>
      </c>
      <c r="C169" s="7">
        <v>-8693702.6466666665</v>
      </c>
    </row>
    <row r="170" spans="1:3" x14ac:dyDescent="0.25">
      <c r="A170" s="5" t="s">
        <v>33</v>
      </c>
      <c r="B170" s="6">
        <v>0</v>
      </c>
      <c r="C170" s="6">
        <v>0</v>
      </c>
    </row>
    <row r="171" spans="1:3" x14ac:dyDescent="0.25">
      <c r="A171" s="5" t="s">
        <v>32</v>
      </c>
      <c r="B171" s="7">
        <f>SUM(B159:B170)</f>
        <v>-2020608088.0699999</v>
      </c>
      <c r="C171" s="7">
        <f>SUM(C159:C170)</f>
        <v>-1967225687.8216665</v>
      </c>
    </row>
    <row r="172" spans="1:3" x14ac:dyDescent="0.25">
      <c r="A172" s="5"/>
      <c r="B172" s="10"/>
      <c r="C172" s="10"/>
    </row>
    <row r="173" spans="1:3" x14ac:dyDescent="0.25">
      <c r="A173" s="5" t="s">
        <v>31</v>
      </c>
      <c r="B173" s="8"/>
      <c r="C173" s="8"/>
    </row>
    <row r="174" spans="1:3" x14ac:dyDescent="0.25">
      <c r="A174" s="5" t="s">
        <v>30</v>
      </c>
      <c r="B174" s="8"/>
      <c r="C174" s="8"/>
    </row>
    <row r="175" spans="1:3" x14ac:dyDescent="0.25">
      <c r="A175" s="5" t="s">
        <v>29</v>
      </c>
      <c r="B175" s="8"/>
      <c r="C175" s="8"/>
    </row>
    <row r="176" spans="1:3" x14ac:dyDescent="0.25">
      <c r="A176" s="5" t="s">
        <v>28</v>
      </c>
      <c r="B176" s="7">
        <v>-859037.91</v>
      </c>
      <c r="C176" s="7">
        <v>-859037.91</v>
      </c>
    </row>
    <row r="177" spans="1:3" x14ac:dyDescent="0.25">
      <c r="A177" s="5" t="s">
        <v>27</v>
      </c>
      <c r="B177" s="7">
        <v>-478145249.87</v>
      </c>
      <c r="C177" s="7">
        <v>-478145249.86999995</v>
      </c>
    </row>
    <row r="178" spans="1:3" x14ac:dyDescent="0.25">
      <c r="A178" s="5" t="s">
        <v>26</v>
      </c>
      <c r="B178" s="7">
        <v>-3014096691.4699998</v>
      </c>
      <c r="C178" s="7">
        <v>-3014096691.4700007</v>
      </c>
    </row>
    <row r="179" spans="1:3" x14ac:dyDescent="0.25">
      <c r="A179" s="5" t="s">
        <v>25</v>
      </c>
      <c r="B179" s="7">
        <v>7133879.4000000004</v>
      </c>
      <c r="C179" s="7">
        <v>7133879.4000000013</v>
      </c>
    </row>
    <row r="180" spans="1:3" x14ac:dyDescent="0.25">
      <c r="A180" s="5" t="s">
        <v>24</v>
      </c>
      <c r="B180" s="7">
        <v>0</v>
      </c>
      <c r="C180" s="7">
        <v>0</v>
      </c>
    </row>
    <row r="181" spans="1:3" x14ac:dyDescent="0.25">
      <c r="A181" s="11" t="s">
        <v>23</v>
      </c>
      <c r="B181" s="7">
        <v>-32132049.170000002</v>
      </c>
      <c r="C181" s="7">
        <v>-31255234.059583336</v>
      </c>
    </row>
    <row r="182" spans="1:3" x14ac:dyDescent="0.25">
      <c r="A182" s="5" t="s">
        <v>22</v>
      </c>
      <c r="B182" s="7">
        <v>-844220892.05999994</v>
      </c>
      <c r="C182" s="7">
        <v>-776655287.60999978</v>
      </c>
    </row>
    <row r="183" spans="1:3" x14ac:dyDescent="0.25">
      <c r="A183" s="5" t="s">
        <v>21</v>
      </c>
      <c r="B183" s="7">
        <v>21439016.399999999</v>
      </c>
      <c r="C183" s="7">
        <v>20818897.597916663</v>
      </c>
    </row>
    <row r="184" spans="1:3" x14ac:dyDescent="0.25">
      <c r="A184" s="5" t="s">
        <v>20</v>
      </c>
      <c r="B184" s="7">
        <v>171846528.55000001</v>
      </c>
      <c r="C184" s="7">
        <v>175362550.25666666</v>
      </c>
    </row>
    <row r="185" spans="1:3" x14ac:dyDescent="0.25">
      <c r="A185" s="5" t="s">
        <v>19</v>
      </c>
      <c r="B185" s="7">
        <v>-277833446.74000001</v>
      </c>
      <c r="C185" s="7">
        <v>-189246265.70208332</v>
      </c>
    </row>
    <row r="186" spans="1:3" x14ac:dyDescent="0.25">
      <c r="A186" s="5" t="s">
        <v>18</v>
      </c>
      <c r="B186" s="7">
        <v>96673518.230000004</v>
      </c>
      <c r="C186" s="7">
        <v>86818026.576249987</v>
      </c>
    </row>
    <row r="187" spans="1:3" x14ac:dyDescent="0.25">
      <c r="A187" s="5" t="s">
        <v>17</v>
      </c>
      <c r="B187" s="6">
        <v>-21484570.550000001</v>
      </c>
      <c r="C187" s="6">
        <v>-21484570.550000004</v>
      </c>
    </row>
    <row r="188" spans="1:3" x14ac:dyDescent="0.25">
      <c r="A188" s="5" t="s">
        <v>16</v>
      </c>
      <c r="B188" s="7">
        <f>SUM(B176:B187)</f>
        <v>-4371678995.1900005</v>
      </c>
      <c r="C188" s="7">
        <f>SUM(C176:C187)</f>
        <v>-4221608983.3408337</v>
      </c>
    </row>
    <row r="189" spans="1:3" x14ac:dyDescent="0.25">
      <c r="A189" s="5"/>
      <c r="B189" s="3"/>
      <c r="C189" s="3"/>
    </row>
    <row r="190" spans="1:3" x14ac:dyDescent="0.25">
      <c r="A190" s="5" t="s">
        <v>15</v>
      </c>
      <c r="B190" s="7">
        <f>SUM(B188)</f>
        <v>-4371678995.1900005</v>
      </c>
      <c r="C190" s="7">
        <f>SUM(C188)</f>
        <v>-4221608983.3408337</v>
      </c>
    </row>
    <row r="191" spans="1:3" x14ac:dyDescent="0.25">
      <c r="A191" s="5"/>
      <c r="B191" s="10"/>
      <c r="C191" s="10"/>
    </row>
    <row r="192" spans="1:3" x14ac:dyDescent="0.25">
      <c r="A192" s="5" t="s">
        <v>14</v>
      </c>
      <c r="B192" s="8"/>
      <c r="C192" s="8"/>
    </row>
    <row r="193" spans="1:3" x14ac:dyDescent="0.25">
      <c r="A193" s="5" t="s">
        <v>13</v>
      </c>
      <c r="B193" s="9">
        <v>0</v>
      </c>
      <c r="C193" s="9">
        <v>0</v>
      </c>
    </row>
    <row r="194" spans="1:3" x14ac:dyDescent="0.25">
      <c r="A194" s="5" t="s">
        <v>12</v>
      </c>
      <c r="B194" s="8">
        <f>SUM(B193)</f>
        <v>0</v>
      </c>
      <c r="C194" s="8">
        <f>SUM(C193)</f>
        <v>0</v>
      </c>
    </row>
    <row r="195" spans="1:3" x14ac:dyDescent="0.25">
      <c r="A195" s="5"/>
      <c r="B195" s="8"/>
      <c r="C195" s="8"/>
    </row>
    <row r="196" spans="1:3" x14ac:dyDescent="0.25">
      <c r="A196" s="5" t="s">
        <v>11</v>
      </c>
      <c r="B196" s="8"/>
      <c r="C196" s="8"/>
    </row>
    <row r="197" spans="1:3" x14ac:dyDescent="0.25">
      <c r="A197" s="5" t="s">
        <v>10</v>
      </c>
      <c r="B197" s="9">
        <v>0</v>
      </c>
      <c r="C197" s="9">
        <v>0</v>
      </c>
    </row>
    <row r="198" spans="1:3" x14ac:dyDescent="0.25">
      <c r="A198" s="5" t="s">
        <v>9</v>
      </c>
      <c r="B198" s="8">
        <f>SUM(B197)</f>
        <v>0</v>
      </c>
      <c r="C198" s="8">
        <f>SUM(C197)</f>
        <v>0</v>
      </c>
    </row>
    <row r="199" spans="1:3" x14ac:dyDescent="0.25">
      <c r="A199" s="5"/>
      <c r="B199" s="8"/>
      <c r="C199" s="8"/>
    </row>
    <row r="200" spans="1:3" x14ac:dyDescent="0.25">
      <c r="A200" s="5" t="s">
        <v>8</v>
      </c>
      <c r="B200" s="8"/>
      <c r="C200" s="8"/>
    </row>
    <row r="201" spans="1:3" x14ac:dyDescent="0.25">
      <c r="A201" s="5" t="s">
        <v>7</v>
      </c>
      <c r="B201" s="7">
        <v>0</v>
      </c>
      <c r="C201" s="7">
        <v>0</v>
      </c>
    </row>
    <row r="202" spans="1:3" x14ac:dyDescent="0.25">
      <c r="A202" s="5" t="s">
        <v>6</v>
      </c>
      <c r="B202" s="7">
        <v>-4373860000</v>
      </c>
      <c r="C202" s="7">
        <v>-4373860000</v>
      </c>
    </row>
    <row r="203" spans="1:3" x14ac:dyDescent="0.25">
      <c r="A203" s="5" t="s">
        <v>5</v>
      </c>
      <c r="B203" s="6">
        <v>12662810.75</v>
      </c>
      <c r="C203" s="6">
        <v>12896586.83</v>
      </c>
    </row>
    <row r="204" spans="1:3" x14ac:dyDescent="0.25">
      <c r="A204" s="5" t="s">
        <v>4</v>
      </c>
      <c r="B204" s="7">
        <f>SUM(B201:B203)</f>
        <v>-4361197189.25</v>
      </c>
      <c r="C204" s="7">
        <f>SUM(C201:C203)</f>
        <v>-4360963413.1700001</v>
      </c>
    </row>
    <row r="205" spans="1:3" x14ac:dyDescent="0.25">
      <c r="A205" s="5"/>
      <c r="B205" s="3"/>
      <c r="C205" s="3"/>
    </row>
    <row r="206" spans="1:3" x14ac:dyDescent="0.25">
      <c r="A206" s="5" t="s">
        <v>3</v>
      </c>
      <c r="B206" s="7">
        <f>SUM(B204)</f>
        <v>-4361197189.25</v>
      </c>
      <c r="C206" s="7">
        <f>SUM(C204)</f>
        <v>-4360963413.1700001</v>
      </c>
    </row>
    <row r="207" spans="1:3" x14ac:dyDescent="0.25">
      <c r="A207" s="5"/>
      <c r="B207" s="3"/>
      <c r="C207" s="3"/>
    </row>
    <row r="208" spans="1:3" x14ac:dyDescent="0.25">
      <c r="A208" s="5" t="s">
        <v>2</v>
      </c>
      <c r="B208" s="7">
        <f>SUM(B206)</f>
        <v>-4361197189.25</v>
      </c>
      <c r="C208" s="7">
        <f>SUM(C206)</f>
        <v>-4360963413.1700001</v>
      </c>
    </row>
    <row r="209" spans="1:3" x14ac:dyDescent="0.25">
      <c r="A209" s="5"/>
      <c r="B209" s="3"/>
      <c r="C209" s="3"/>
    </row>
    <row r="210" spans="1:3" x14ac:dyDescent="0.25">
      <c r="A210" s="5" t="s">
        <v>1</v>
      </c>
      <c r="B210" s="6">
        <f>SUM(B208,B190)</f>
        <v>-8732876184.4400005</v>
      </c>
      <c r="C210" s="6">
        <f>SUM(C208,C190)</f>
        <v>-8582572396.5108337</v>
      </c>
    </row>
    <row r="211" spans="1:3" x14ac:dyDescent="0.25">
      <c r="A211" s="5"/>
      <c r="B211" s="3"/>
      <c r="C211" s="3"/>
    </row>
    <row r="212" spans="1:3" ht="15.75" thickBot="1" x14ac:dyDescent="0.3">
      <c r="A212" s="5" t="s">
        <v>0</v>
      </c>
      <c r="B212" s="4">
        <f>SUM(B210,B171,B156,B143)</f>
        <v>-12984697013.389999</v>
      </c>
      <c r="C212" s="4">
        <f>SUM(C210,C171,C156,C143)</f>
        <v>-12987768615.391666</v>
      </c>
    </row>
    <row r="213" spans="1:3" ht="15.75" thickTop="1" x14ac:dyDescent="0.25">
      <c r="B213" s="3"/>
      <c r="C213" s="3"/>
    </row>
  </sheetData>
  <pageMargins left="0.7" right="0.7" top="1" bottom="0.75" header="0.3" footer="0.3"/>
  <pageSetup scale="94" fitToHeight="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404B89-8CC3-4B4A-BE24-CB14AA9280A4}"/>
</file>

<file path=customXml/itemProps2.xml><?xml version="1.0" encoding="utf-8"?>
<ds:datastoreItem xmlns:ds="http://schemas.openxmlformats.org/officeDocument/2006/customXml" ds:itemID="{17E2D5C9-2EC6-4FCC-BF59-5AC2657CA253}"/>
</file>

<file path=customXml/itemProps3.xml><?xml version="1.0" encoding="utf-8"?>
<ds:datastoreItem xmlns:ds="http://schemas.openxmlformats.org/officeDocument/2006/customXml" ds:itemID="{F1649C2C-A876-4DE8-BEAA-0A2C61A0AA43}"/>
</file>

<file path=customXml/itemProps4.xml><?xml version="1.0" encoding="utf-8"?>
<ds:datastoreItem xmlns:ds="http://schemas.openxmlformats.org/officeDocument/2006/customXml" ds:itemID="{94644C36-B502-4455-A0C2-4A52E9D345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SJK-4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Starkey, Byron (SEA)</dc:creator>
  <cp:lastModifiedBy>Starkey, Byron (SEA)</cp:lastModifiedBy>
  <dcterms:created xsi:type="dcterms:W3CDTF">2022-01-28T19:04:04Z</dcterms:created>
  <dcterms:modified xsi:type="dcterms:W3CDTF">2022-01-28T19:04:52Z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