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775" windowHeight="10935"/>
  </bookViews>
  <sheets>
    <sheet name="KJB-13 P 1." sheetId="1" r:id="rId1"/>
    <sheet name="KJB-13 P. 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hidden="1">{#N/A,#N/A,FALSE,"Month ";#N/A,#N/A,FALSE,"YTD";#N/A,#N/A,FALSE,"12 mo ended"}</definedName>
    <definedName name="EffTax">[2]INPUTS!$F$36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'KJB-13 P 1.'!$A$1:$N$58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'[5]KJB-5 Adj. 19'!$CQ$14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calcChain.xml><?xml version="1.0" encoding="utf-8"?>
<calcChain xmlns="http://schemas.openxmlformats.org/spreadsheetml/2006/main">
  <c r="C21" i="2"/>
  <c r="A12" i="1"/>
  <c r="E12"/>
  <c r="H12" s="1"/>
  <c r="B8" i="2"/>
  <c r="A13" i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E13"/>
  <c r="H13"/>
  <c r="J13" s="1"/>
  <c r="N13" s="1"/>
  <c r="E14"/>
  <c r="H14"/>
  <c r="J14" s="1"/>
  <c r="N14" s="1"/>
  <c r="E15"/>
  <c r="H15"/>
  <c r="J15" s="1"/>
  <c r="N15" s="1"/>
  <c r="C16"/>
  <c r="D16"/>
  <c r="F16"/>
  <c r="G16"/>
  <c r="I16"/>
  <c r="L16"/>
  <c r="E21"/>
  <c r="H21" s="1"/>
  <c r="E22"/>
  <c r="H22" s="1"/>
  <c r="J22" s="1"/>
  <c r="N22" s="1"/>
  <c r="E23"/>
  <c r="H23" s="1"/>
  <c r="J23" s="1"/>
  <c r="E24"/>
  <c r="H24"/>
  <c r="J24" s="1"/>
  <c r="N24" s="1"/>
  <c r="C25"/>
  <c r="D25"/>
  <c r="D42" s="1"/>
  <c r="D44" s="1"/>
  <c r="F25"/>
  <c r="G25"/>
  <c r="G42" s="1"/>
  <c r="G44" s="1"/>
  <c r="I25"/>
  <c r="L25"/>
  <c r="E27"/>
  <c r="H27"/>
  <c r="J27" s="1"/>
  <c r="N27" s="1"/>
  <c r="E28"/>
  <c r="H28"/>
  <c r="J28" s="1"/>
  <c r="E29"/>
  <c r="H29" s="1"/>
  <c r="J29" s="1"/>
  <c r="N29" s="1"/>
  <c r="E30"/>
  <c r="H30" s="1"/>
  <c r="J30" s="1"/>
  <c r="N30" s="1"/>
  <c r="E31"/>
  <c r="H31" s="1"/>
  <c r="J31" s="1"/>
  <c r="N31" s="1"/>
  <c r="E32"/>
  <c r="H32" s="1"/>
  <c r="J32" s="1"/>
  <c r="N32" s="1"/>
  <c r="E33"/>
  <c r="H33" s="1"/>
  <c r="J33" s="1"/>
  <c r="N33" s="1"/>
  <c r="E34"/>
  <c r="H34" s="1"/>
  <c r="J34" s="1"/>
  <c r="N34" s="1"/>
  <c r="E35"/>
  <c r="H35"/>
  <c r="J35" s="1"/>
  <c r="N35" s="1"/>
  <c r="E36"/>
  <c r="H36"/>
  <c r="J36" s="1"/>
  <c r="N36" s="1"/>
  <c r="E37"/>
  <c r="H37"/>
  <c r="J37" s="1"/>
  <c r="N37" s="1"/>
  <c r="E38"/>
  <c r="H38"/>
  <c r="J38" s="1"/>
  <c r="N38" s="1"/>
  <c r="E39"/>
  <c r="H39"/>
  <c r="J39" s="1"/>
  <c r="N39" s="1"/>
  <c r="L42"/>
  <c r="L44"/>
  <c r="E40"/>
  <c r="H40"/>
  <c r="J40" s="1"/>
  <c r="E41"/>
  <c r="H41" s="1"/>
  <c r="J41" s="1"/>
  <c r="N41" s="1"/>
  <c r="C42"/>
  <c r="C44" s="1"/>
  <c r="F42"/>
  <c r="F44"/>
  <c r="I42"/>
  <c r="I44" s="1"/>
  <c r="E51"/>
  <c r="H51" s="1"/>
  <c r="E52"/>
  <c r="H52" s="1"/>
  <c r="J52" s="1"/>
  <c r="N52" s="1"/>
  <c r="E53"/>
  <c r="H53" s="1"/>
  <c r="J53" s="1"/>
  <c r="N53" s="1"/>
  <c r="E54"/>
  <c r="H54" s="1"/>
  <c r="J54" s="1"/>
  <c r="N54" s="1"/>
  <c r="H55"/>
  <c r="J55" s="1"/>
  <c r="N55" s="1"/>
  <c r="E56"/>
  <c r="H56"/>
  <c r="J56" s="1"/>
  <c r="N56" s="1"/>
  <c r="E57"/>
  <c r="H57"/>
  <c r="J57" s="1"/>
  <c r="N57" s="1"/>
  <c r="C58"/>
  <c r="C46"/>
  <c r="E46" s="1"/>
  <c r="D58"/>
  <c r="F58"/>
  <c r="F46" s="1"/>
  <c r="F48" s="1"/>
  <c r="G58"/>
  <c r="G46" s="1"/>
  <c r="I58"/>
  <c r="I46" s="1"/>
  <c r="L58"/>
  <c r="C13" i="2"/>
  <c r="C9"/>
  <c r="C10"/>
  <c r="C11"/>
  <c r="C12"/>
  <c r="M40" i="1"/>
  <c r="M42" s="1"/>
  <c r="M44" s="1"/>
  <c r="C18" i="2"/>
  <c r="C19"/>
  <c r="J12" i="1" l="1"/>
  <c r="H16"/>
  <c r="E25"/>
  <c r="E42" s="1"/>
  <c r="C14" i="2"/>
  <c r="C16" s="1"/>
  <c r="D16" s="1"/>
  <c r="E16" i="1"/>
  <c r="C48"/>
  <c r="N40"/>
  <c r="C20" i="2"/>
  <c r="C22" s="1"/>
  <c r="D22" s="1"/>
  <c r="D24" s="1"/>
  <c r="H58" i="1"/>
  <c r="H46" s="1"/>
  <c r="J51"/>
  <c r="N28"/>
  <c r="N42" s="1"/>
  <c r="J42"/>
  <c r="N23"/>
  <c r="N25" s="1"/>
  <c r="J25"/>
  <c r="J21"/>
  <c r="N21" s="1"/>
  <c r="H25"/>
  <c r="H42" s="1"/>
  <c r="H44" s="1"/>
  <c r="H48" s="1"/>
  <c r="A55"/>
  <c r="A56"/>
  <c r="A57" s="1"/>
  <c r="A58" s="1"/>
  <c r="N12"/>
  <c r="N16" s="1"/>
  <c r="J16"/>
  <c r="J44" s="1"/>
  <c r="E58"/>
  <c r="E44" l="1"/>
  <c r="E48" s="1"/>
  <c r="N44"/>
  <c r="N51"/>
  <c r="N58" s="1"/>
  <c r="J58"/>
  <c r="J46" s="1"/>
  <c r="N46" s="1"/>
  <c r="J48" l="1"/>
  <c r="N48"/>
</calcChain>
</file>

<file path=xl/sharedStrings.xml><?xml version="1.0" encoding="utf-8"?>
<sst xmlns="http://schemas.openxmlformats.org/spreadsheetml/2006/main" count="110" uniqueCount="103">
  <si>
    <t>TOTAL RATE BASE</t>
  </si>
  <si>
    <t>OTHER</t>
  </si>
  <si>
    <t>ALLOWANCE FOR WORKING CAPITAL</t>
  </si>
  <si>
    <t>JUNE 2012 PCA RATE BASE</t>
  </si>
  <si>
    <t>DEFERRED TAXES</t>
  </si>
  <si>
    <t>DEFERRED DEBITS</t>
  </si>
  <si>
    <t>ACCUM DEPR AND AMORT</t>
  </si>
  <si>
    <t>UTILITY PLANT IN SERVICE</t>
  </si>
  <si>
    <t>RATE BASE:</t>
  </si>
  <si>
    <t>N/A</t>
  </si>
  <si>
    <t>RATE OF RETURN</t>
  </si>
  <si>
    <t xml:space="preserve">RATE BASE </t>
  </si>
  <si>
    <t>NET OPERATING INCOME</t>
  </si>
  <si>
    <t>TOTAL OPERATING REV. DEDUCT.</t>
  </si>
  <si>
    <t>DEFERRED INCOME TAXES</t>
  </si>
  <si>
    <t>FEDERAL INCOME TAXES</t>
  </si>
  <si>
    <t>TAXES OTHER THAN F.I.T.</t>
  </si>
  <si>
    <t>FAS 133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</si>
  <si>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</si>
  <si>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</si>
  <si>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</si>
  <si>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</si>
  <si>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</si>
  <si>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</si>
  <si>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</si>
  <si>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ACCOUNT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</si>
  <si>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</si>
  <si>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</si>
  <si>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</si>
  <si>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</si>
  <si>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</si>
  <si>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</si>
  <si>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</si>
  <si>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</si>
  <si>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</si>
  <si>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</si>
  <si>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</si>
  <si>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</si>
  <si>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</si>
  <si>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</t>
  </si>
  <si>
    <t>SALES TO CUSTOMERS</t>
  </si>
  <si>
    <t>OPERATING REVENUES:</t>
  </si>
  <si>
    <t>H</t>
  </si>
  <si>
    <t>G = H - F</t>
  </si>
  <si>
    <t>F = C - D - E</t>
  </si>
  <si>
    <t>E</t>
  </si>
  <si>
    <t>D</t>
  </si>
  <si>
    <t>C = A + B</t>
  </si>
  <si>
    <t>B</t>
  </si>
  <si>
    <t>A</t>
  </si>
  <si>
    <t>RESULTS</t>
  </si>
  <si>
    <t>Adjustment</t>
  </si>
  <si>
    <t>Growth</t>
  </si>
  <si>
    <t>FOR 2011 GRC</t>
  </si>
  <si>
    <t>RATE FILING</t>
  </si>
  <si>
    <t>TAXES</t>
  </si>
  <si>
    <t>EXHIBIT A-1</t>
  </si>
  <si>
    <t>OPERATIONS</t>
  </si>
  <si>
    <t>ADJUSTMENTS</t>
  </si>
  <si>
    <t>NO.</t>
  </si>
  <si>
    <t>ERF ADJUSTED</t>
  </si>
  <si>
    <t>Depreciation</t>
  </si>
  <si>
    <t>YE Customer</t>
  </si>
  <si>
    <t>ADJUSTMENT</t>
  </si>
  <si>
    <t>EXPEDITED</t>
  </si>
  <si>
    <t>PROPERTY</t>
  </si>
  <si>
    <t>PCA</t>
  </si>
  <si>
    <t>RESULTS OF</t>
  </si>
  <si>
    <t>TOTAL</t>
  </si>
  <si>
    <t>LINE</t>
  </si>
  <si>
    <t>PUBLIC COUNSEL</t>
  </si>
  <si>
    <t>YE</t>
  </si>
  <si>
    <t xml:space="preserve">Counsel </t>
  </si>
  <si>
    <t>RESTATED</t>
  </si>
  <si>
    <t>ACTUAL</t>
  </si>
  <si>
    <t>(Corrected)</t>
  </si>
  <si>
    <t>Public</t>
  </si>
  <si>
    <t>(Segregated by Recovery Mechanism)</t>
  </si>
  <si>
    <t>(Included in KJB-5)</t>
  </si>
  <si>
    <t>(Based on Streamlined June 2012 Commission Basis Report)</t>
  </si>
  <si>
    <t>FOR THE TWELVE MONTHS ENDED JUNE 30, 2012</t>
  </si>
  <si>
    <t>DETERMINATION OF ERF RELATED REVENUES AND EXPENSES</t>
  </si>
  <si>
    <t>PUGET SOUND ENERGY-ELECTRIC</t>
  </si>
  <si>
    <t>Corrected Public Counsel Surplus Recommendation Ignoring Rate of Return Differences</t>
  </si>
  <si>
    <t>Correction for revenue sensitive items on additional revenues</t>
  </si>
  <si>
    <t>Gross up for conversion factor</t>
  </si>
  <si>
    <t>Impact on net opearting income</t>
  </si>
  <si>
    <t>Reduction to federal income tax for additional expense</t>
  </si>
  <si>
    <t>Add year end depreciation expense adjustment</t>
  </si>
  <si>
    <t>Impact on Net Operating Income</t>
  </si>
  <si>
    <t>Less:  Federal Income Tax already included</t>
  </si>
  <si>
    <t>Federal Income Tax (net of RSIs)</t>
  </si>
  <si>
    <t>State Utility Tax</t>
  </si>
  <si>
    <t>WUTC Filing Fee</t>
  </si>
  <si>
    <t>Bad Debt Expense</t>
  </si>
  <si>
    <t>Increase to revenue sensitive items for increase to revenues:</t>
  </si>
  <si>
    <t>Corrections</t>
  </si>
  <si>
    <t>Public Counsel Surplus Recommendation Ignoring Rate of Return Differences</t>
  </si>
  <si>
    <t>Positive = Credit or Surplus; Negative = Debit or Deficiency</t>
  </si>
  <si>
    <t>ELECTRIC</t>
  </si>
  <si>
    <t>I</t>
  </si>
  <si>
    <t>J</t>
  </si>
  <si>
    <t>K = H + I + J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</si>
</sst>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_(* #,##0_);_(* \(#,##0\);_(* &quot;-&quot;??_);_(@_)"/>
    <numFmt numFmtId="166" formatCode="_(&quot;$&quot;* #,##0.0000000_);_(&quot;$&quot;* \(#,##0.0000000\);_(&quot;$&quot;* &quot;-&quot;_);_(@_)"/>
    <numFmt numFmtId="167" formatCode="_(* #,##0.00000_);_(* \(#,##0.00000\);_(* &quot;-&quot;??_);_(@_)"/>
    <numFmt numFmtId="168" formatCode="0.0000000"/>
    <numFmt numFmtId="169" formatCode="_(* #,##0.000000_);_(* \(#,##0.000000\);_(* &quot;-&quot;_);_(@_)"/>
  </numFmts>
  <fonts count="27">
    <font>
      <sz val="8"/>
      <name val="Helv"/>
    </font>
    <font>
      <sz val="8"/>
      <name val="Helv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name val="Calibri"/>
      <family val="2"/>
      <scheme val="minor"/>
    </font>
    <font>
      <sz val="8"/>
      <color rgb="FF7F7F7F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theme="1"/>
      <name val="Helv"/>
    </font>
    <font>
      <sz val="8"/>
      <color rgb="FF000000"/>
      <name val="Calibri"/>
      <family val="2"/>
      <scheme val="minor"/>
    </font>
    <font>
      <sz val="8"/>
      <color rgb="FF3F3F3F"/>
      <name val="Calibri"/>
      <family val="2"/>
      <scheme val="minor"/>
    </font>
    <font>
      <sz val="8"/>
      <color theme="3"/>
      <name val="Cambria"/>
      <family val="1"/>
      <scheme val="maj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31">
    <xf numFmtId="164" fontId="0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8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10" fillId="0" borderId="0"/>
    <xf numFmtId="0" fontId="10" fillId="0" borderId="0"/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10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3" fillId="0" borderId="0" applyNumberFormat="0" applyFill="0" applyBorder="0" applyAlignment="0" applyProtection="0">
      <alignment horizontal="left" wrapText="1"/>
    </xf>
    <xf numFmtId="164" fontId="13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3" fillId="0" borderId="0" applyNumberFormat="0" applyBorder="0" applyAlignment="0" applyProtection="0">
      <alignment horizontal="left" wrapText="1"/>
    </xf>
    <xf numFmtId="164" fontId="13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4" fillId="0" borderId="8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7" fillId="0" borderId="0" applyNumberFormat="0" applyFill="0" applyBorder="0" applyAlignment="0" applyProtection="0">
      <alignment horizontal="left" wrapText="1"/>
    </xf>
    <xf numFmtId="164" fontId="17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7" fillId="0" borderId="0" applyNumberFormat="0" applyBorder="0" applyAlignment="0" applyProtection="0">
      <alignment horizontal="left" wrapText="1"/>
    </xf>
    <xf numFmtId="164" fontId="17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2" applyNumberFormat="0" applyFill="0" applyAlignment="0" applyProtection="0">
      <alignment horizontal="left" wrapText="1"/>
    </xf>
    <xf numFmtId="164" fontId="18" fillId="0" borderId="12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0" applyNumberFormat="0" applyFill="0" applyBorder="0" applyAlignment="0" applyProtection="0">
      <alignment horizontal="left" wrapText="1"/>
    </xf>
    <xf numFmtId="164" fontId="18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4" fillId="0" borderId="13" applyNumberFormat="0" applyFill="0" applyAlignment="0" applyProtection="0">
      <alignment horizontal="left" wrapText="1"/>
    </xf>
    <xf numFmtId="164" fontId="14" fillId="0" borderId="13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0" applyNumberFormat="0" applyBorder="0" applyAlignment="0" applyProtection="0">
      <alignment horizontal="left" wrapText="1"/>
    </xf>
    <xf numFmtId="164" fontId="15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9" fillId="0" borderId="0" applyNumberFormat="0" applyBorder="0" applyAlignment="0" applyProtection="0">
      <alignment horizontal="left" wrapText="1"/>
    </xf>
    <xf numFmtId="164" fontId="19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2" fillId="0" borderId="15" applyNumberFormat="0" applyFill="0" applyAlignment="0" applyProtection="0">
      <alignment horizontal="left" wrapText="1"/>
    </xf>
    <xf numFmtId="164" fontId="22" fillId="0" borderId="15" applyNumberFormat="0" applyFill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2" fillId="0" borderId="15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3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16" applyNumberFormat="0" applyFill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16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4" fillId="0" borderId="0" applyNumberFormat="0" applyFill="0" applyBorder="0" applyAlignment="0" applyProtection="0">
      <alignment horizontal="left" wrapText="1"/>
    </xf>
    <xf numFmtId="164" fontId="24" fillId="0" borderId="0" applyNumberFormat="0" applyFill="0" applyBorder="0" applyAlignment="0" applyProtection="0">
      <alignment horizontal="left" wrapText="1"/>
    </xf>
  </cellStyleXfs>
  <cellXfs count="76">
    <xf numFmtId="164" fontId="0" fillId="0" borderId="0" xfId="0">
      <alignment horizontal="left" wrapText="1"/>
    </xf>
    <xf numFmtId="0" fontId="0" fillId="0" borderId="0" xfId="0" applyNumberFormat="1" applyAlignment="1"/>
    <xf numFmtId="37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>
      <alignment horizontal="left" indent="1"/>
    </xf>
    <xf numFmtId="42" fontId="4" fillId="0" borderId="0" xfId="0" applyNumberFormat="1" applyFont="1" applyFill="1" applyAlignment="1"/>
    <xf numFmtId="0" fontId="0" fillId="0" borderId="0" xfId="0" applyNumberFormat="1" applyFont="1" applyAlignment="1"/>
    <xf numFmtId="10" fontId="4" fillId="0" borderId="0" xfId="0" applyNumberFormat="1" applyFont="1" applyFill="1" applyAlignment="1"/>
    <xf numFmtId="41" fontId="4" fillId="0" borderId="0" xfId="0" applyNumberFormat="1" applyFont="1" applyAlignment="1">
      <alignment horizontal="right"/>
    </xf>
    <xf numFmtId="10" fontId="4" fillId="0" borderId="0" xfId="0" applyNumberFormat="1" applyFont="1" applyFill="1" applyAlignment="1">
      <alignment horizontal="right"/>
    </xf>
    <xf numFmtId="42" fontId="4" fillId="0" borderId="0" xfId="0" applyNumberFormat="1" applyFont="1" applyAlignment="1"/>
    <xf numFmtId="42" fontId="0" fillId="0" borderId="0" xfId="0" applyNumberFormat="1" applyFont="1" applyAlignment="1"/>
    <xf numFmtId="42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 applyProtection="1">
      <protection locked="0"/>
    </xf>
    <xf numFmtId="41" fontId="4" fillId="0" borderId="4" xfId="0" applyNumberFormat="1" applyFont="1" applyFill="1" applyBorder="1" applyAlignment="1"/>
    <xf numFmtId="41" fontId="4" fillId="0" borderId="0" xfId="0" applyNumberFormat="1" applyFont="1" applyAlignment="1"/>
    <xf numFmtId="41" fontId="4" fillId="0" borderId="3" xfId="0" applyNumberFormat="1" applyFont="1" applyBorder="1" applyAlignment="1"/>
    <xf numFmtId="41" fontId="4" fillId="0" borderId="0" xfId="0" applyNumberFormat="1" applyFont="1" applyFill="1" applyAlignment="1"/>
    <xf numFmtId="41" fontId="4" fillId="0" borderId="0" xfId="0" applyNumberFormat="1" applyFont="1" applyBorder="1" applyAlignment="1"/>
    <xf numFmtId="0" fontId="4" fillId="0" borderId="0" xfId="0" quotePrefix="1" applyNumberFormat="1" applyFont="1" applyFill="1" applyAlignment="1">
      <alignment horizontal="left"/>
    </xf>
    <xf numFmtId="41" fontId="0" fillId="0" borderId="0" xfId="0" applyNumberFormat="1" applyFont="1" applyAlignment="1"/>
    <xf numFmtId="0" fontId="4" fillId="0" borderId="0" xfId="0" applyNumberFormat="1" applyFont="1" applyFill="1" applyBorder="1" applyAlignment="1">
      <alignment horizontal="left"/>
    </xf>
    <xf numFmtId="41" fontId="4" fillId="0" borderId="4" xfId="0" applyNumberFormat="1" applyFont="1" applyFill="1" applyBorder="1" applyAlignment="1" applyProtection="1">
      <protection locked="0"/>
    </xf>
    <xf numFmtId="41" fontId="0" fillId="0" borderId="3" xfId="0" applyNumberFormat="1" applyFont="1" applyBorder="1" applyAlignment="1"/>
    <xf numFmtId="41" fontId="4" fillId="0" borderId="3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Border="1" applyAlignment="1">
      <alignment horizontal="centerContinuous"/>
    </xf>
    <xf numFmtId="42" fontId="7" fillId="0" borderId="0" xfId="0" applyNumberFormat="1" applyFont="1" applyFill="1" applyAlignment="1">
      <alignment horizontal="centerContinuous"/>
    </xf>
    <xf numFmtId="18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0" fontId="25" fillId="0" borderId="0" xfId="0" applyNumberFormat="1" applyFont="1" applyAlignment="1"/>
    <xf numFmtId="42" fontId="4" fillId="0" borderId="0" xfId="8559" applyNumberFormat="1" applyFont="1" applyFill="1" applyAlignment="1"/>
    <xf numFmtId="41" fontId="4" fillId="0" borderId="0" xfId="8559" applyNumberFormat="1" applyFont="1" applyFill="1" applyAlignment="1"/>
    <xf numFmtId="42" fontId="25" fillId="0" borderId="0" xfId="0" applyNumberFormat="1" applyFont="1" applyBorder="1" applyAlignment="1"/>
    <xf numFmtId="166" fontId="25" fillId="0" borderId="0" xfId="0" applyNumberFormat="1" applyFont="1" applyBorder="1" applyAlignment="1"/>
    <xf numFmtId="41" fontId="4" fillId="0" borderId="3" xfId="8559" applyNumberFormat="1" applyFont="1" applyFill="1" applyBorder="1" applyAlignment="1"/>
    <xf numFmtId="41" fontId="4" fillId="0" borderId="0" xfId="8869" applyNumberFormat="1" applyFont="1" applyFill="1" applyAlignment="1"/>
    <xf numFmtId="42" fontId="25" fillId="0" borderId="0" xfId="0" applyNumberFormat="1" applyFont="1" applyAlignment="1"/>
    <xf numFmtId="42" fontId="26" fillId="0" borderId="0" xfId="0" applyNumberFormat="1" applyFont="1" applyAlignment="1"/>
    <xf numFmtId="41" fontId="4" fillId="0" borderId="4" xfId="8559" applyNumberFormat="1" applyFont="1" applyFill="1" applyBorder="1" applyAlignment="1" applyProtection="1">
      <protection locked="0"/>
    </xf>
    <xf numFmtId="41" fontId="4" fillId="0" borderId="4" xfId="8869" applyNumberFormat="1" applyFont="1" applyFill="1" applyBorder="1" applyAlignment="1"/>
    <xf numFmtId="41" fontId="25" fillId="0" borderId="0" xfId="0" applyNumberFormat="1" applyFont="1" applyAlignment="1"/>
    <xf numFmtId="3" fontId="25" fillId="0" borderId="0" xfId="8559" applyNumberFormat="1" applyFont="1" applyAlignment="1"/>
    <xf numFmtId="165" fontId="25" fillId="0" borderId="0" xfId="0" applyNumberFormat="1" applyFont="1" applyAlignment="1"/>
    <xf numFmtId="41" fontId="4" fillId="0" borderId="4" xfId="8559" applyNumberFormat="1" applyFont="1" applyFill="1" applyBorder="1" applyAlignment="1"/>
    <xf numFmtId="37" fontId="4" fillId="0" borderId="0" xfId="8559" applyNumberFormat="1" applyFont="1" applyFill="1" applyAlignment="1"/>
    <xf numFmtId="10" fontId="25" fillId="0" borderId="0" xfId="10474" applyNumberFormat="1" applyFont="1" applyAlignment="1"/>
    <xf numFmtId="10" fontId="25" fillId="0" borderId="0" xfId="0" applyNumberFormat="1" applyFont="1" applyAlignment="1"/>
    <xf numFmtId="42" fontId="5" fillId="0" borderId="2" xfId="8869" applyNumberFormat="1" applyFont="1" applyFill="1" applyBorder="1" applyAlignment="1" applyProtection="1"/>
    <xf numFmtId="42" fontId="4" fillId="0" borderId="2" xfId="8559" applyNumberFormat="1" applyFont="1" applyFill="1" applyBorder="1" applyAlignment="1"/>
    <xf numFmtId="37" fontId="2" fillId="0" borderId="0" xfId="8559" applyNumberFormat="1" applyFont="1" applyFill="1" applyAlignment="1"/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left" indent="1"/>
    </xf>
    <xf numFmtId="0" fontId="25" fillId="0" borderId="0" xfId="0" applyNumberFormat="1" applyFont="1" applyAlignment="1">
      <alignment horizontal="left" indent="2"/>
    </xf>
    <xf numFmtId="169" fontId="25" fillId="0" borderId="0" xfId="0" applyNumberFormat="1" applyFont="1" applyAlignment="1"/>
    <xf numFmtId="41" fontId="25" fillId="0" borderId="0" xfId="0" applyNumberFormat="1" applyFont="1" applyAlignment="1">
      <alignment horizontal="right"/>
    </xf>
    <xf numFmtId="41" fontId="25" fillId="0" borderId="4" xfId="0" applyNumberFormat="1" applyFont="1" applyBorder="1" applyAlignment="1">
      <alignment horizontal="right"/>
    </xf>
    <xf numFmtId="165" fontId="25" fillId="0" borderId="4" xfId="0" applyNumberFormat="1" applyFont="1" applyBorder="1" applyAlignment="1"/>
    <xf numFmtId="41" fontId="25" fillId="0" borderId="4" xfId="0" applyNumberFormat="1" applyFont="1" applyBorder="1" applyAlignment="1"/>
    <xf numFmtId="0" fontId="25" fillId="0" borderId="4" xfId="0" applyNumberFormat="1" applyFont="1" applyBorder="1" applyAlignment="1"/>
    <xf numFmtId="42" fontId="25" fillId="0" borderId="7" xfId="0" applyNumberFormat="1" applyFont="1" applyBorder="1" applyAlignment="1"/>
    <xf numFmtId="0" fontId="7" fillId="0" borderId="6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</cellXfs>
  <cellStyles count="12031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URORA Total New" xfId="152"/>
    <cellStyle name="_4.06E Pass Throughs_AURORA Total New 2" xfId="153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URORA Total New" xfId="389"/>
    <cellStyle name="_4.13E Montana Energy Tax_AURORA Total New 2" xfId="390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URORA Total New" xfId="678"/>
    <cellStyle name="_Book1 (2)_AURORA Total New 2" xfId="679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1" xfId="1117"/>
    <cellStyle name="_x0013__Book2 11" xfId="1118"/>
    <cellStyle name="_Book2 11 2" xfId="1119"/>
    <cellStyle name="_Book2 12" xfId="1120"/>
    <cellStyle name="_x0013__Book2 12" xfId="1121"/>
    <cellStyle name="_Book2 12 2" xfId="1122"/>
    <cellStyle name="_Book2 13" xfId="1123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2" xfId="1139"/>
    <cellStyle name="_x0013__Book2 2 2" xfId="1140"/>
    <cellStyle name="_Book2 2 2 2" xfId="1141"/>
    <cellStyle name="_Book2 2 3" xfId="1142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0" xfId="1191"/>
    <cellStyle name="_Book2 3 20 2" xfId="1192"/>
    <cellStyle name="_Book2 3 21" xfId="1193"/>
    <cellStyle name="_Book2 3 21 2" xfId="1194"/>
    <cellStyle name="_Book2 3 22" xfId="1195"/>
    <cellStyle name="_Book2 3 23" xfId="1196"/>
    <cellStyle name="_Book2 3 24" xfId="1197"/>
    <cellStyle name="_Book2 3 25" xfId="1198"/>
    <cellStyle name="_Book2 3 26" xfId="1199"/>
    <cellStyle name="_Book2 3 27" xfId="1200"/>
    <cellStyle name="_Book2 3 28" xfId="1201"/>
    <cellStyle name="_Book2 3 29" xfId="1202"/>
    <cellStyle name="_Book2 3 3" xfId="1203"/>
    <cellStyle name="_Book2 3 3 2" xfId="1204"/>
    <cellStyle name="_Book2 3 30" xfId="1205"/>
    <cellStyle name="_Book2 3 31" xfId="1206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0" xfId="1268"/>
    <cellStyle name="_Book2 4 20 2" xfId="1269"/>
    <cellStyle name="_Book2 4 21" xfId="1270"/>
    <cellStyle name="_Book2 4 22" xfId="1271"/>
    <cellStyle name="_Book2 4 23" xfId="1272"/>
    <cellStyle name="_Book2 4 24" xfId="1273"/>
    <cellStyle name="_Book2 4 25" xfId="1274"/>
    <cellStyle name="_Book2 4 26" xfId="1275"/>
    <cellStyle name="_Book2 4 27" xfId="1276"/>
    <cellStyle name="_Book2 4 28" xfId="1277"/>
    <cellStyle name="_Book2 4 29" xfId="1278"/>
    <cellStyle name="_Book2 4 3" xfId="1279"/>
    <cellStyle name="_Book2 4 3 2" xfId="1280"/>
    <cellStyle name="_Book2 4 30" xfId="1281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3" xfId="1324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7" xfId="1343"/>
    <cellStyle name="_x0013__Book2 7" xfId="1344"/>
    <cellStyle name="_Book2 7 2" xfId="1345"/>
    <cellStyle name="_x0013__Book2 7 2" xfId="1346"/>
    <cellStyle name="_Book2 8" xfId="1347"/>
    <cellStyle name="_x0013__Book2 8" xfId="1348"/>
    <cellStyle name="_Book2 8 2" xfId="1349"/>
    <cellStyle name="_x0013__Book2 8 2" xfId="1350"/>
    <cellStyle name="_Book2 9" xfId="1351"/>
    <cellStyle name="_x0013__Book2 9" xfId="1352"/>
    <cellStyle name="_Book2 9 2" xfId="1353"/>
    <cellStyle name="_x0013__Book2 9 2" xfId="1354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URORA Total New" xfId="1429"/>
    <cellStyle name="_Book2_AURORA Total New 2" xfId="143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URORA Total New" xfId="1754"/>
    <cellStyle name="_Chelan Debt Forecast 12.19.05_AURORA Total New 2" xfId="1755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URORA Total New" xfId="2040"/>
    <cellStyle name="_Costs not in AURORA 06GRC_AURORA Total New 2" xfId="2041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URORA Total New" xfId="2316"/>
    <cellStyle name="_Costs not in AURORA 2006GRC 6.15.06_AURORA Total New 2" xfId="2317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URORA Total New" xfId="2930"/>
    <cellStyle name="_Costs not in KWI3000 '06Budget_AURORA Total New 2" xfId="2931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URORA Total New" xfId="4407"/>
    <cellStyle name="_Fuel Prices 4-14_AURORA Total New 2" xfId="4408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3" xfId="5011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3" xfId="5220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3" xfId="5556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3" xfId="556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3" xfId="5564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3" xfId="5568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3" xfId="5574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3" xfId="5578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3" xfId="5620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3" xfId="5628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3" xfId="5632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3" xfId="563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3" xfId="5722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3" xfId="5726"/>
    <cellStyle name="_Recon to Darrin's 5.11.05 proforma 3 3 2" xfId="5727"/>
    <cellStyle name="_Recon to Darrin's 5.11.05 proforma 3 4" xfId="5728"/>
    <cellStyle name="_Recon to Darrin's 5.11.05 proforma 3 4 2" xfId="5729"/>
    <cellStyle name="_Recon to Darrin's 5.11.05 proforma 4" xfId="5730"/>
    <cellStyle name="_Recon to Darrin's 5.11.05 proforma 4 2" xfId="5731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URORA Total New" xfId="5842"/>
    <cellStyle name="_Recon to Darrin's 5.11.05 proforma_AURORA Total New 2" xfId="5843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3" xfId="5924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3" xfId="6058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3" xfId="6110"/>
    <cellStyle name="_Tenaska Comparison 3" xfId="6111"/>
    <cellStyle name="_Tenaska Comparison 3 2" xfId="6112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3" xfId="6281"/>
    <cellStyle name="_Tenaska Comparison_Electric COS Inputs 2 3 2" xfId="6282"/>
    <cellStyle name="_Tenaska Comparison_Electric COS Inputs 2 4" xfId="6283"/>
    <cellStyle name="_Tenaska Comparison_Electric COS Inputs 2 4 2" xfId="6284"/>
    <cellStyle name="_Tenaska Comparison_Electric COS Inputs 3" xfId="6285"/>
    <cellStyle name="_Tenaska Comparison_Electric COS Inputs 3 2" xfId="6286"/>
    <cellStyle name="_Tenaska Comparison_Electric COS Inputs 4" xfId="6287"/>
    <cellStyle name="_Tenaska Comparison_Electric COS Inputs 4 2" xfId="6288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3" xfId="6413"/>
    <cellStyle name="_x0013__TENASKA REGULATORY ASSET 4" xfId="6414"/>
    <cellStyle name="_Therms Data" xfId="6415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3" xfId="6427"/>
    <cellStyle name="_Value Copy 11 30 05 gas 12 09 05 AURORA at 12 14 05 3" xfId="6428"/>
    <cellStyle name="_Value Copy 11 30 05 gas 12 09 05 AURORA at 12 14 05 3 2" xfId="6429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3" xfId="6763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3" xfId="6767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3" xfId="6771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3" xfId="6775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3" xfId="6781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3" xfId="678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3" xfId="6827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3" xfId="6835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3" xfId="6839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3" xfId="6843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3" xfId="6855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3" xfId="6859"/>
    <cellStyle name="_VC 6.15.06 update on 06GRC power costs.xls Chart 1 3 3 2" xfId="6860"/>
    <cellStyle name="_VC 6.15.06 update on 06GRC power costs.xls Chart 1 3 4" xfId="6861"/>
    <cellStyle name="_VC 6.15.06 update on 06GRC power costs.xls Chart 1 3 4 2" xfId="6862"/>
    <cellStyle name="_VC 6.15.06 update on 06GRC power costs.xls Chart 1 4" xfId="6863"/>
    <cellStyle name="_VC 6.15.06 update on 06GRC power costs.xls Chart 1 4 2" xfId="6864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3" xfId="7008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3" xfId="7116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3" xfId="7128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3" xfId="7132"/>
    <cellStyle name="_VC 6.15.06 update on 06GRC power costs.xls Chart 2 3 3 2" xfId="7133"/>
    <cellStyle name="_VC 6.15.06 update on 06GRC power costs.xls Chart 2 3 4" xfId="7134"/>
    <cellStyle name="_VC 6.15.06 update on 06GRC power costs.xls Chart 2 3 4 2" xfId="7135"/>
    <cellStyle name="_VC 6.15.06 update on 06GRC power costs.xls Chart 2 4" xfId="7136"/>
    <cellStyle name="_VC 6.15.06 update on 06GRC power costs.xls Chart 2 4 2" xfId="7137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3" xfId="7281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3" xfId="7389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3" xfId="7401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3" xfId="7405"/>
    <cellStyle name="_VC 6.15.06 update on 06GRC power costs.xls Chart 3 3 3 2" xfId="7406"/>
    <cellStyle name="_VC 6.15.06 update on 06GRC power costs.xls Chart 3 3 4" xfId="7407"/>
    <cellStyle name="_VC 6.15.06 update on 06GRC power costs.xls Chart 3 3 4 2" xfId="7408"/>
    <cellStyle name="_VC 6.15.06 update on 06GRC power costs.xls Chart 3 4" xfId="7409"/>
    <cellStyle name="_VC 6.15.06 update on 06GRC power costs.xls Chart 3 4 2" xfId="7410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3" xfId="755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3" xfId="7662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11" xfId="7699"/>
    <cellStyle name="20% - Accent1 12" xfId="7700"/>
    <cellStyle name="20% - Accent1 2" xfId="7701"/>
    <cellStyle name="20% - Accent1 2 2" xfId="7702"/>
    <cellStyle name="20% - Accent1 2 2 2" xfId="7703"/>
    <cellStyle name="20% - Accent1 2 2 2 2" xfId="7704"/>
    <cellStyle name="20% - Accent1 2 2 3" xfId="7705"/>
    <cellStyle name="20% - Accent1 2 3" xfId="7706"/>
    <cellStyle name="20% - Accent1 2 3 2" xfId="7707"/>
    <cellStyle name="20% - Accent1 2 3 2 2" xfId="7708"/>
    <cellStyle name="20% - Accent1 2 3 3" xfId="7709"/>
    <cellStyle name="20% - Accent1 2 4" xfId="7710"/>
    <cellStyle name="20% - Accent1 2 4 2" xfId="7711"/>
    <cellStyle name="20% - Accent1 2 4 3" xfId="7712"/>
    <cellStyle name="20% - Accent1 2 5" xfId="7713"/>
    <cellStyle name="20% - Accent1 2_2009 GRC Compl Filing - Exhibit D" xfId="7714"/>
    <cellStyle name="20% - Accent1 3" xfId="7715"/>
    <cellStyle name="20% - Accent1 3 2" xfId="7716"/>
    <cellStyle name="20% - Accent1 3 2 2" xfId="7717"/>
    <cellStyle name="20% - Accent1 3 2 3" xfId="7718"/>
    <cellStyle name="20% - Accent1 3 3" xfId="7719"/>
    <cellStyle name="20% - Accent1 3 4" xfId="7720"/>
    <cellStyle name="20% - Accent1 4" xfId="7721"/>
    <cellStyle name="20% - Accent1 4 2" xfId="7722"/>
    <cellStyle name="20% - Accent1 4 2 2" xfId="7723"/>
    <cellStyle name="20% - Accent1 4 2 3" xfId="7724"/>
    <cellStyle name="20% - Accent1 4 2 4" xfId="7725"/>
    <cellStyle name="20% - Accent1 4 3" xfId="7726"/>
    <cellStyle name="20% - Accent1 4 3 2" xfId="7727"/>
    <cellStyle name="20% - Accent1 4 4" xfId="7728"/>
    <cellStyle name="20% - Accent1 4 5" xfId="7729"/>
    <cellStyle name="20% - Accent1 4 6" xfId="7730"/>
    <cellStyle name="20% - Accent1 4 7" xfId="7731"/>
    <cellStyle name="20% - Accent1 4 8" xfId="7732"/>
    <cellStyle name="20% - Accent1 5" xfId="7733"/>
    <cellStyle name="20% - Accent1 5 2" xfId="7734"/>
    <cellStyle name="20% - Accent1 6" xfId="7735"/>
    <cellStyle name="20% - Accent1 6 2" xfId="7736"/>
    <cellStyle name="20% - Accent1 7" xfId="7737"/>
    <cellStyle name="20% - Accent1 8" xfId="7738"/>
    <cellStyle name="20% - Accent1 9" xfId="7739"/>
    <cellStyle name="20% - Accent2 10" xfId="7740"/>
    <cellStyle name="20% - Accent2 11" xfId="7741"/>
    <cellStyle name="20% - Accent2 12" xfId="7742"/>
    <cellStyle name="20% - Accent2 2" xfId="7743"/>
    <cellStyle name="20% - Accent2 2 2" xfId="7744"/>
    <cellStyle name="20% - Accent2 2 2 2" xfId="7745"/>
    <cellStyle name="20% - Accent2 2 2 2 2" xfId="7746"/>
    <cellStyle name="20% - Accent2 2 2 3" xfId="7747"/>
    <cellStyle name="20% - Accent2 2 3" xfId="7748"/>
    <cellStyle name="20% - Accent2 2 3 2" xfId="7749"/>
    <cellStyle name="20% - Accent2 2 3 2 2" xfId="7750"/>
    <cellStyle name="20% - Accent2 2 3 3" xfId="7751"/>
    <cellStyle name="20% - Accent2 2 4" xfId="7752"/>
    <cellStyle name="20% - Accent2 2 4 2" xfId="7753"/>
    <cellStyle name="20% - Accent2 2 4 3" xfId="7754"/>
    <cellStyle name="20% - Accent2 2 5" xfId="7755"/>
    <cellStyle name="20% - Accent2 2_2009 GRC Compl Filing - Exhibit D" xfId="7756"/>
    <cellStyle name="20% - Accent2 3" xfId="7757"/>
    <cellStyle name="20% - Accent2 3 2" xfId="7758"/>
    <cellStyle name="20% - Accent2 3 2 2" xfId="7759"/>
    <cellStyle name="20% - Accent2 3 2 3" xfId="7760"/>
    <cellStyle name="20% - Accent2 3 3" xfId="7761"/>
    <cellStyle name="20% - Accent2 3 4" xfId="7762"/>
    <cellStyle name="20% - Accent2 4" xfId="7763"/>
    <cellStyle name="20% - Accent2 4 2" xfId="7764"/>
    <cellStyle name="20% - Accent2 4 2 2" xfId="7765"/>
    <cellStyle name="20% - Accent2 4 2 3" xfId="7766"/>
    <cellStyle name="20% - Accent2 4 2 4" xfId="7767"/>
    <cellStyle name="20% - Accent2 4 3" xfId="7768"/>
    <cellStyle name="20% - Accent2 4 3 2" xfId="7769"/>
    <cellStyle name="20% - Accent2 4 4" xfId="7770"/>
    <cellStyle name="20% - Accent2 4 5" xfId="7771"/>
    <cellStyle name="20% - Accent2 4 6" xfId="7772"/>
    <cellStyle name="20% - Accent2 4 7" xfId="7773"/>
    <cellStyle name="20% - Accent2 4 8" xfId="7774"/>
    <cellStyle name="20% - Accent2 5" xfId="7775"/>
    <cellStyle name="20% - Accent2 5 2" xfId="7776"/>
    <cellStyle name="20% - Accent2 6" xfId="7777"/>
    <cellStyle name="20% - Accent2 6 2" xfId="7778"/>
    <cellStyle name="20% - Accent2 7" xfId="7779"/>
    <cellStyle name="20% - Accent2 8" xfId="7780"/>
    <cellStyle name="20% - Accent2 9" xfId="7781"/>
    <cellStyle name="20% - Accent3 10" xfId="7782"/>
    <cellStyle name="20% - Accent3 11" xfId="7783"/>
    <cellStyle name="20% - Accent3 12" xfId="7784"/>
    <cellStyle name="20% - Accent3 2" xfId="7785"/>
    <cellStyle name="20% - Accent3 2 2" xfId="7786"/>
    <cellStyle name="20% - Accent3 2 2 2" xfId="7787"/>
    <cellStyle name="20% - Accent3 2 2 2 2" xfId="7788"/>
    <cellStyle name="20% - Accent3 2 2 3" xfId="7789"/>
    <cellStyle name="20% - Accent3 2 3" xfId="7790"/>
    <cellStyle name="20% - Accent3 2 3 2" xfId="7791"/>
    <cellStyle name="20% - Accent3 2 3 2 2" xfId="7792"/>
    <cellStyle name="20% - Accent3 2 3 3" xfId="7793"/>
    <cellStyle name="20% - Accent3 2 4" xfId="7794"/>
    <cellStyle name="20% - Accent3 2 4 2" xfId="7795"/>
    <cellStyle name="20% - Accent3 2 4 3" xfId="7796"/>
    <cellStyle name="20% - Accent3 2 5" xfId="7797"/>
    <cellStyle name="20% - Accent3 2_2009 GRC Compl Filing - Exhibit D" xfId="7798"/>
    <cellStyle name="20% - Accent3 3" xfId="7799"/>
    <cellStyle name="20% - Accent3 3 2" xfId="7800"/>
    <cellStyle name="20% - Accent3 3 2 2" xfId="7801"/>
    <cellStyle name="20% - Accent3 3 2 3" xfId="7802"/>
    <cellStyle name="20% - Accent3 3 3" xfId="7803"/>
    <cellStyle name="20% - Accent3 3 4" xfId="7804"/>
    <cellStyle name="20% - Accent3 4" xfId="7805"/>
    <cellStyle name="20% - Accent3 4 2" xfId="7806"/>
    <cellStyle name="20% - Accent3 4 2 2" xfId="7807"/>
    <cellStyle name="20% - Accent3 4 2 3" xfId="7808"/>
    <cellStyle name="20% - Accent3 4 2 4" xfId="7809"/>
    <cellStyle name="20% - Accent3 4 3" xfId="7810"/>
    <cellStyle name="20% - Accent3 4 3 2" xfId="7811"/>
    <cellStyle name="20% - Accent3 4 4" xfId="7812"/>
    <cellStyle name="20% - Accent3 4 5" xfId="7813"/>
    <cellStyle name="20% - Accent3 4 6" xfId="7814"/>
    <cellStyle name="20% - Accent3 4 7" xfId="7815"/>
    <cellStyle name="20% - Accent3 4 8" xfId="7816"/>
    <cellStyle name="20% - Accent3 5" xfId="7817"/>
    <cellStyle name="20% - Accent3 5 2" xfId="7818"/>
    <cellStyle name="20% - Accent3 6" xfId="7819"/>
    <cellStyle name="20% - Accent3 6 2" xfId="7820"/>
    <cellStyle name="20% - Accent3 7" xfId="7821"/>
    <cellStyle name="20% - Accent3 8" xfId="7822"/>
    <cellStyle name="20% - Accent3 9" xfId="7823"/>
    <cellStyle name="20% - Accent4 10" xfId="7824"/>
    <cellStyle name="20% - Accent4 11" xfId="7825"/>
    <cellStyle name="20% - Accent4 12" xfId="7826"/>
    <cellStyle name="20% - Accent4 2" xfId="7827"/>
    <cellStyle name="20% - Accent4 2 2" xfId="7828"/>
    <cellStyle name="20% - Accent4 2 2 2" xfId="7829"/>
    <cellStyle name="20% - Accent4 2 2 2 2" xfId="7830"/>
    <cellStyle name="20% - Accent4 2 2 3" xfId="7831"/>
    <cellStyle name="20% - Accent4 2 3" xfId="7832"/>
    <cellStyle name="20% - Accent4 2 3 2" xfId="7833"/>
    <cellStyle name="20% - Accent4 2 3 2 2" xfId="7834"/>
    <cellStyle name="20% - Accent4 2 3 3" xfId="7835"/>
    <cellStyle name="20% - Accent4 2 4" xfId="7836"/>
    <cellStyle name="20% - Accent4 2 4 2" xfId="7837"/>
    <cellStyle name="20% - Accent4 2 4 3" xfId="7838"/>
    <cellStyle name="20% - Accent4 2 5" xfId="7839"/>
    <cellStyle name="20% - Accent4 2_2009 GRC Compl Filing - Exhibit D" xfId="7840"/>
    <cellStyle name="20% - Accent4 3" xfId="7841"/>
    <cellStyle name="20% - Accent4 3 2" xfId="7842"/>
    <cellStyle name="20% - Accent4 3 2 2" xfId="7843"/>
    <cellStyle name="20% - Accent4 3 2 3" xfId="7844"/>
    <cellStyle name="20% - Accent4 3 3" xfId="7845"/>
    <cellStyle name="20% - Accent4 3 4" xfId="7846"/>
    <cellStyle name="20% - Accent4 4" xfId="7847"/>
    <cellStyle name="20% - Accent4 4 2" xfId="7848"/>
    <cellStyle name="20% - Accent4 4 2 2" xfId="7849"/>
    <cellStyle name="20% - Accent4 4 2 3" xfId="7850"/>
    <cellStyle name="20% - Accent4 4 2 4" xfId="7851"/>
    <cellStyle name="20% - Accent4 4 3" xfId="7852"/>
    <cellStyle name="20% - Accent4 4 3 2" xfId="7853"/>
    <cellStyle name="20% - Accent4 4 4" xfId="7854"/>
    <cellStyle name="20% - Accent4 4 5" xfId="7855"/>
    <cellStyle name="20% - Accent4 4 6" xfId="7856"/>
    <cellStyle name="20% - Accent4 4 7" xfId="7857"/>
    <cellStyle name="20% - Accent4 4 8" xfId="7858"/>
    <cellStyle name="20% - Accent4 5" xfId="7859"/>
    <cellStyle name="20% - Accent4 5 2" xfId="7860"/>
    <cellStyle name="20% - Accent4 6" xfId="7861"/>
    <cellStyle name="20% - Accent4 6 2" xfId="7862"/>
    <cellStyle name="20% - Accent4 7" xfId="7863"/>
    <cellStyle name="20% - Accent4 8" xfId="7864"/>
    <cellStyle name="20% - Accent4 9" xfId="7865"/>
    <cellStyle name="20% - Accent5 10" xfId="7866"/>
    <cellStyle name="20% - Accent5 11" xfId="7867"/>
    <cellStyle name="20% - Accent5 12" xfId="7868"/>
    <cellStyle name="20% - Accent5 2" xfId="7869"/>
    <cellStyle name="20% - Accent5 2 2" xfId="7870"/>
    <cellStyle name="20% - Accent5 2 2 2" xfId="7871"/>
    <cellStyle name="20% - Accent5 2 2 2 2" xfId="7872"/>
    <cellStyle name="20% - Accent5 2 2 3" xfId="7873"/>
    <cellStyle name="20% - Accent5 2 3" xfId="7874"/>
    <cellStyle name="20% - Accent5 2 3 2" xfId="7875"/>
    <cellStyle name="20% - Accent5 2 3 2 2" xfId="7876"/>
    <cellStyle name="20% - Accent5 2 3 3" xfId="7877"/>
    <cellStyle name="20% - Accent5 2 4" xfId="7878"/>
    <cellStyle name="20% - Accent5 2 4 2" xfId="7879"/>
    <cellStyle name="20% - Accent5 2 5" xfId="7880"/>
    <cellStyle name="20% - Accent5 2_2009 GRC Compl Filing - Exhibit D" xfId="7881"/>
    <cellStyle name="20% - Accent5 3" xfId="7882"/>
    <cellStyle name="20% - Accent5 3 2" xfId="7883"/>
    <cellStyle name="20% - Accent5 3 2 2" xfId="7884"/>
    <cellStyle name="20% - Accent5 3 2 3" xfId="7885"/>
    <cellStyle name="20% - Accent5 3 3" xfId="7886"/>
    <cellStyle name="20% - Accent5 3 4" xfId="7887"/>
    <cellStyle name="20% - Accent5 4" xfId="7888"/>
    <cellStyle name="20% - Accent5 4 2" xfId="7889"/>
    <cellStyle name="20% - Accent5 4 2 2" xfId="7890"/>
    <cellStyle name="20% - Accent5 4 3" xfId="7891"/>
    <cellStyle name="20% - Accent5 4 4" xfId="7892"/>
    <cellStyle name="20% - Accent5 5" xfId="7893"/>
    <cellStyle name="20% - Accent5 5 2" xfId="7894"/>
    <cellStyle name="20% - Accent5 6" xfId="7895"/>
    <cellStyle name="20% - Accent5 6 2" xfId="7896"/>
    <cellStyle name="20% - Accent5 7" xfId="7897"/>
    <cellStyle name="20% - Accent5 8" xfId="7898"/>
    <cellStyle name="20% - Accent5 9" xfId="7899"/>
    <cellStyle name="20% - Accent6 10" xfId="7900"/>
    <cellStyle name="20% - Accent6 11" xfId="7901"/>
    <cellStyle name="20% - Accent6 12" xfId="7902"/>
    <cellStyle name="20% - Accent6 2" xfId="7903"/>
    <cellStyle name="20% - Accent6 2 2" xfId="7904"/>
    <cellStyle name="20% - Accent6 2 2 2" xfId="7905"/>
    <cellStyle name="20% - Accent6 2 2 2 2" xfId="7906"/>
    <cellStyle name="20% - Accent6 2 2 3" xfId="7907"/>
    <cellStyle name="20% - Accent6 2 3" xfId="7908"/>
    <cellStyle name="20% - Accent6 2 3 2" xfId="7909"/>
    <cellStyle name="20% - Accent6 2 3 2 2" xfId="7910"/>
    <cellStyle name="20% - Accent6 2 3 3" xfId="7911"/>
    <cellStyle name="20% - Accent6 2 4" xfId="7912"/>
    <cellStyle name="20% - Accent6 2 4 2" xfId="7913"/>
    <cellStyle name="20% - Accent6 2 5" xfId="7914"/>
    <cellStyle name="20% - Accent6 2_2009 GRC Compl Filing - Exhibit D" xfId="7915"/>
    <cellStyle name="20% - Accent6 3" xfId="7916"/>
    <cellStyle name="20% - Accent6 3 2" xfId="7917"/>
    <cellStyle name="20% - Accent6 3 2 2" xfId="7918"/>
    <cellStyle name="20% - Accent6 3 2 3" xfId="7919"/>
    <cellStyle name="20% - Accent6 3 3" xfId="7920"/>
    <cellStyle name="20% - Accent6 3 4" xfId="7921"/>
    <cellStyle name="20% - Accent6 4" xfId="7922"/>
    <cellStyle name="20% - Accent6 4 2" xfId="7923"/>
    <cellStyle name="20% - Accent6 4 2 2" xfId="7924"/>
    <cellStyle name="20% - Accent6 4 2 3" xfId="7925"/>
    <cellStyle name="20% - Accent6 4 2 4" xfId="7926"/>
    <cellStyle name="20% - Accent6 4 3" xfId="7927"/>
    <cellStyle name="20% - Accent6 4 3 2" xfId="7928"/>
    <cellStyle name="20% - Accent6 4 4" xfId="7929"/>
    <cellStyle name="20% - Accent6 4 5" xfId="7930"/>
    <cellStyle name="20% - Accent6 4 6" xfId="7931"/>
    <cellStyle name="20% - Accent6 4 7" xfId="7932"/>
    <cellStyle name="20% - Accent6 4 8" xfId="7933"/>
    <cellStyle name="20% - Accent6 5" xfId="7934"/>
    <cellStyle name="20% - Accent6 5 2" xfId="7935"/>
    <cellStyle name="20% - Accent6 6" xfId="7936"/>
    <cellStyle name="20% - Accent6 6 2" xfId="7937"/>
    <cellStyle name="20% - Accent6 7" xfId="7938"/>
    <cellStyle name="20% - Accent6 8" xfId="7939"/>
    <cellStyle name="20% - Accent6 9" xfId="7940"/>
    <cellStyle name="40% - Accent1 10" xfId="7941"/>
    <cellStyle name="40% - Accent1 11" xfId="7942"/>
    <cellStyle name="40% - Accent1 12" xfId="7943"/>
    <cellStyle name="40% - Accent1 2" xfId="7944"/>
    <cellStyle name="40% - Accent1 2 2" xfId="7945"/>
    <cellStyle name="40% - Accent1 2 2 2" xfId="7946"/>
    <cellStyle name="40% - Accent1 2 2 2 2" xfId="7947"/>
    <cellStyle name="40% - Accent1 2 2 3" xfId="7948"/>
    <cellStyle name="40% - Accent1 2 3" xfId="7949"/>
    <cellStyle name="40% - Accent1 2 3 2" xfId="7950"/>
    <cellStyle name="40% - Accent1 2 3 2 2" xfId="7951"/>
    <cellStyle name="40% - Accent1 2 3 3" xfId="7952"/>
    <cellStyle name="40% - Accent1 2 4" xfId="7953"/>
    <cellStyle name="40% - Accent1 2 4 2" xfId="7954"/>
    <cellStyle name="40% - Accent1 2 4 3" xfId="7955"/>
    <cellStyle name="40% - Accent1 2 5" xfId="7956"/>
    <cellStyle name="40% - Accent1 2_2009 GRC Compl Filing - Exhibit D" xfId="7957"/>
    <cellStyle name="40% - Accent1 3" xfId="7958"/>
    <cellStyle name="40% - Accent1 3 2" xfId="7959"/>
    <cellStyle name="40% - Accent1 3 2 2" xfId="7960"/>
    <cellStyle name="40% - Accent1 3 2 3" xfId="7961"/>
    <cellStyle name="40% - Accent1 3 3" xfId="7962"/>
    <cellStyle name="40% - Accent1 3 4" xfId="7963"/>
    <cellStyle name="40% - Accent1 4" xfId="7964"/>
    <cellStyle name="40% - Accent1 4 2" xfId="7965"/>
    <cellStyle name="40% - Accent1 4 2 2" xfId="7966"/>
    <cellStyle name="40% - Accent1 4 2 3" xfId="7967"/>
    <cellStyle name="40% - Accent1 4 2 4" xfId="7968"/>
    <cellStyle name="40% - Accent1 4 3" xfId="7969"/>
    <cellStyle name="40% - Accent1 4 3 2" xfId="7970"/>
    <cellStyle name="40% - Accent1 4 4" xfId="7971"/>
    <cellStyle name="40% - Accent1 4 5" xfId="7972"/>
    <cellStyle name="40% - Accent1 4 6" xfId="7973"/>
    <cellStyle name="40% - Accent1 4 7" xfId="7974"/>
    <cellStyle name="40% - Accent1 4 8" xfId="7975"/>
    <cellStyle name="40% - Accent1 5" xfId="7976"/>
    <cellStyle name="40% - Accent1 5 2" xfId="7977"/>
    <cellStyle name="40% - Accent1 6" xfId="7978"/>
    <cellStyle name="40% - Accent1 6 2" xfId="7979"/>
    <cellStyle name="40% - Accent1 7" xfId="7980"/>
    <cellStyle name="40% - Accent1 8" xfId="7981"/>
    <cellStyle name="40% - Accent1 9" xfId="7982"/>
    <cellStyle name="40% - Accent2 10" xfId="7983"/>
    <cellStyle name="40% - Accent2 11" xfId="7984"/>
    <cellStyle name="40% - Accent2 12" xfId="7985"/>
    <cellStyle name="40% - Accent2 2" xfId="7986"/>
    <cellStyle name="40% - Accent2 2 2" xfId="7987"/>
    <cellStyle name="40% - Accent2 2 2 2" xfId="7988"/>
    <cellStyle name="40% - Accent2 2 2 2 2" xfId="7989"/>
    <cellStyle name="40% - Accent2 2 2 3" xfId="7990"/>
    <cellStyle name="40% - Accent2 2 3" xfId="7991"/>
    <cellStyle name="40% - Accent2 2 3 2" xfId="7992"/>
    <cellStyle name="40% - Accent2 2 3 2 2" xfId="7993"/>
    <cellStyle name="40% - Accent2 2 3 3" xfId="7994"/>
    <cellStyle name="40% - Accent2 2 4" xfId="7995"/>
    <cellStyle name="40% - Accent2 2 4 2" xfId="7996"/>
    <cellStyle name="40% - Accent2 2 5" xfId="7997"/>
    <cellStyle name="40% - Accent2 2_2009 GRC Compl Filing - Exhibit D" xfId="7998"/>
    <cellStyle name="40% - Accent2 3" xfId="7999"/>
    <cellStyle name="40% - Accent2 3 2" xfId="8000"/>
    <cellStyle name="40% - Accent2 3 2 2" xfId="8001"/>
    <cellStyle name="40% - Accent2 3 2 3" xfId="8002"/>
    <cellStyle name="40% - Accent2 3 3" xfId="8003"/>
    <cellStyle name="40% - Accent2 3 4" xfId="8004"/>
    <cellStyle name="40% - Accent2 4" xfId="8005"/>
    <cellStyle name="40% - Accent2 4 2" xfId="8006"/>
    <cellStyle name="40% - Accent2 4 2 2" xfId="8007"/>
    <cellStyle name="40% - Accent2 4 3" xfId="8008"/>
    <cellStyle name="40% - Accent2 4 4" xfId="8009"/>
    <cellStyle name="40% - Accent2 5" xfId="8010"/>
    <cellStyle name="40% - Accent2 5 2" xfId="8011"/>
    <cellStyle name="40% - Accent2 6" xfId="8012"/>
    <cellStyle name="40% - Accent2 6 2" xfId="8013"/>
    <cellStyle name="40% - Accent2 7" xfId="8014"/>
    <cellStyle name="40% - Accent2 8" xfId="8015"/>
    <cellStyle name="40% - Accent2 9" xfId="8016"/>
    <cellStyle name="40% - Accent3 10" xfId="8017"/>
    <cellStyle name="40% - Accent3 11" xfId="8018"/>
    <cellStyle name="40% - Accent3 12" xfId="8019"/>
    <cellStyle name="40% - Accent3 2" xfId="8020"/>
    <cellStyle name="40% - Accent3 2 2" xfId="8021"/>
    <cellStyle name="40% - Accent3 2 2 2" xfId="8022"/>
    <cellStyle name="40% - Accent3 2 2 2 2" xfId="8023"/>
    <cellStyle name="40% - Accent3 2 2 3" xfId="8024"/>
    <cellStyle name="40% - Accent3 2 3" xfId="8025"/>
    <cellStyle name="40% - Accent3 2 3 2" xfId="8026"/>
    <cellStyle name="40% - Accent3 2 3 2 2" xfId="8027"/>
    <cellStyle name="40% - Accent3 2 3 3" xfId="8028"/>
    <cellStyle name="40% - Accent3 2 4" xfId="8029"/>
    <cellStyle name="40% - Accent3 2 4 2" xfId="8030"/>
    <cellStyle name="40% - Accent3 2 4 3" xfId="8031"/>
    <cellStyle name="40% - Accent3 2 5" xfId="8032"/>
    <cellStyle name="40% - Accent3 2_2009 GRC Compl Filing - Exhibit D" xfId="8033"/>
    <cellStyle name="40% - Accent3 3" xfId="8034"/>
    <cellStyle name="40% - Accent3 3 2" xfId="8035"/>
    <cellStyle name="40% - Accent3 3 2 2" xfId="8036"/>
    <cellStyle name="40% - Accent3 3 2 3" xfId="8037"/>
    <cellStyle name="40% - Accent3 3 3" xfId="8038"/>
    <cellStyle name="40% - Accent3 3 4" xfId="8039"/>
    <cellStyle name="40% - Accent3 4" xfId="8040"/>
    <cellStyle name="40% - Accent3 4 2" xfId="8041"/>
    <cellStyle name="40% - Accent3 4 2 2" xfId="8042"/>
    <cellStyle name="40% - Accent3 4 2 3" xfId="8043"/>
    <cellStyle name="40% - Accent3 4 2 4" xfId="8044"/>
    <cellStyle name="40% - Accent3 4 3" xfId="8045"/>
    <cellStyle name="40% - Accent3 4 3 2" xfId="8046"/>
    <cellStyle name="40% - Accent3 4 4" xfId="8047"/>
    <cellStyle name="40% - Accent3 4 5" xfId="8048"/>
    <cellStyle name="40% - Accent3 4 6" xfId="8049"/>
    <cellStyle name="40% - Accent3 4 7" xfId="8050"/>
    <cellStyle name="40% - Accent3 4 8" xfId="8051"/>
    <cellStyle name="40% - Accent3 5" xfId="8052"/>
    <cellStyle name="40% - Accent3 5 2" xfId="8053"/>
    <cellStyle name="40% - Accent3 6" xfId="8054"/>
    <cellStyle name="40% - Accent3 6 2" xfId="8055"/>
    <cellStyle name="40% - Accent3 7" xfId="8056"/>
    <cellStyle name="40% - Accent3 8" xfId="8057"/>
    <cellStyle name="40% - Accent3 9" xfId="8058"/>
    <cellStyle name="40% - Accent4 10" xfId="8059"/>
    <cellStyle name="40% - Accent4 11" xfId="8060"/>
    <cellStyle name="40% - Accent4 12" xfId="8061"/>
    <cellStyle name="40% - Accent4 2" xfId="8062"/>
    <cellStyle name="40% - Accent4 2 2" xfId="8063"/>
    <cellStyle name="40% - Accent4 2 2 2" xfId="8064"/>
    <cellStyle name="40% - Accent4 2 2 2 2" xfId="8065"/>
    <cellStyle name="40% - Accent4 2 2 3" xfId="8066"/>
    <cellStyle name="40% - Accent4 2 3" xfId="8067"/>
    <cellStyle name="40% - Accent4 2 3 2" xfId="8068"/>
    <cellStyle name="40% - Accent4 2 3 2 2" xfId="8069"/>
    <cellStyle name="40% - Accent4 2 3 3" xfId="8070"/>
    <cellStyle name="40% - Accent4 2 4" xfId="8071"/>
    <cellStyle name="40% - Accent4 2 4 2" xfId="8072"/>
    <cellStyle name="40% - Accent4 2 4 3" xfId="8073"/>
    <cellStyle name="40% - Accent4 2 5" xfId="8074"/>
    <cellStyle name="40% - Accent4 2_2009 GRC Compl Filing - Exhibit D" xfId="8075"/>
    <cellStyle name="40% - Accent4 3" xfId="8076"/>
    <cellStyle name="40% - Accent4 3 2" xfId="8077"/>
    <cellStyle name="40% - Accent4 3 2 2" xfId="8078"/>
    <cellStyle name="40% - Accent4 3 2 3" xfId="8079"/>
    <cellStyle name="40% - Accent4 3 3" xfId="8080"/>
    <cellStyle name="40% - Accent4 3 4" xfId="8081"/>
    <cellStyle name="40% - Accent4 4" xfId="8082"/>
    <cellStyle name="40% - Accent4 4 2" xfId="8083"/>
    <cellStyle name="40% - Accent4 4 2 2" xfId="8084"/>
    <cellStyle name="40% - Accent4 4 2 3" xfId="8085"/>
    <cellStyle name="40% - Accent4 4 2 4" xfId="8086"/>
    <cellStyle name="40% - Accent4 4 3" xfId="8087"/>
    <cellStyle name="40% - Accent4 4 3 2" xfId="8088"/>
    <cellStyle name="40% - Accent4 4 4" xfId="8089"/>
    <cellStyle name="40% - Accent4 4 5" xfId="8090"/>
    <cellStyle name="40% - Accent4 4 6" xfId="8091"/>
    <cellStyle name="40% - Accent4 4 7" xfId="8092"/>
    <cellStyle name="40% - Accent4 4 8" xfId="8093"/>
    <cellStyle name="40% - Accent4 5" xfId="8094"/>
    <cellStyle name="40% - Accent4 5 2" xfId="8095"/>
    <cellStyle name="40% - Accent4 6" xfId="8096"/>
    <cellStyle name="40% - Accent4 6 2" xfId="8097"/>
    <cellStyle name="40% - Accent4 7" xfId="8098"/>
    <cellStyle name="40% - Accent4 8" xfId="8099"/>
    <cellStyle name="40% - Accent4 9" xfId="8100"/>
    <cellStyle name="40% - Accent5 10" xfId="8101"/>
    <cellStyle name="40% - Accent5 11" xfId="8102"/>
    <cellStyle name="40% - Accent5 12" xfId="8103"/>
    <cellStyle name="40% - Accent5 2" xfId="8104"/>
    <cellStyle name="40% - Accent5 2 2" xfId="8105"/>
    <cellStyle name="40% - Accent5 2 2 2" xfId="8106"/>
    <cellStyle name="40% - Accent5 2 2 2 2" xfId="8107"/>
    <cellStyle name="40% - Accent5 2 2 3" xfId="8108"/>
    <cellStyle name="40% - Accent5 2 3" xfId="8109"/>
    <cellStyle name="40% - Accent5 2 3 2" xfId="8110"/>
    <cellStyle name="40% - Accent5 2 3 2 2" xfId="8111"/>
    <cellStyle name="40% - Accent5 2 3 3" xfId="8112"/>
    <cellStyle name="40% - Accent5 2 4" xfId="8113"/>
    <cellStyle name="40% - Accent5 2 4 2" xfId="8114"/>
    <cellStyle name="40% - Accent5 2 5" xfId="8115"/>
    <cellStyle name="40% - Accent5 2_2009 GRC Compl Filing - Exhibit D" xfId="8116"/>
    <cellStyle name="40% - Accent5 3" xfId="8117"/>
    <cellStyle name="40% - Accent5 3 2" xfId="8118"/>
    <cellStyle name="40% - Accent5 3 2 2" xfId="8119"/>
    <cellStyle name="40% - Accent5 3 2 3" xfId="8120"/>
    <cellStyle name="40% - Accent5 3 3" xfId="8121"/>
    <cellStyle name="40% - Accent5 3 4" xfId="8122"/>
    <cellStyle name="40% - Accent5 4" xfId="8123"/>
    <cellStyle name="40% - Accent5 4 2" xfId="8124"/>
    <cellStyle name="40% - Accent5 4 2 2" xfId="8125"/>
    <cellStyle name="40% - Accent5 4 2 3" xfId="8126"/>
    <cellStyle name="40% - Accent5 4 2 4" xfId="8127"/>
    <cellStyle name="40% - Accent5 4 3" xfId="8128"/>
    <cellStyle name="40% - Accent5 4 3 2" xfId="8129"/>
    <cellStyle name="40% - Accent5 4 4" xfId="8130"/>
    <cellStyle name="40% - Accent5 4 5" xfId="8131"/>
    <cellStyle name="40% - Accent5 4 6" xfId="8132"/>
    <cellStyle name="40% - Accent5 4 7" xfId="8133"/>
    <cellStyle name="40% - Accent5 4 8" xfId="8134"/>
    <cellStyle name="40% - Accent5 5" xfId="8135"/>
    <cellStyle name="40% - Accent5 5 2" xfId="8136"/>
    <cellStyle name="40% - Accent5 6" xfId="8137"/>
    <cellStyle name="40% - Accent5 6 2" xfId="8138"/>
    <cellStyle name="40% - Accent5 7" xfId="8139"/>
    <cellStyle name="40% - Accent5 8" xfId="8140"/>
    <cellStyle name="40% - Accent5 9" xfId="8141"/>
    <cellStyle name="40% - Accent6 10" xfId="8142"/>
    <cellStyle name="40% - Accent6 11" xfId="8143"/>
    <cellStyle name="40% - Accent6 12" xfId="8144"/>
    <cellStyle name="40% - Accent6 2" xfId="8145"/>
    <cellStyle name="40% - Accent6 2 2" xfId="8146"/>
    <cellStyle name="40% - Accent6 2 2 2" xfId="8147"/>
    <cellStyle name="40% - Accent6 2 2 2 2" xfId="8148"/>
    <cellStyle name="40% - Accent6 2 2 3" xfId="8149"/>
    <cellStyle name="40% - Accent6 2 3" xfId="8150"/>
    <cellStyle name="40% - Accent6 2 3 2" xfId="8151"/>
    <cellStyle name="40% - Accent6 2 3 2 2" xfId="8152"/>
    <cellStyle name="40% - Accent6 2 3 3" xfId="8153"/>
    <cellStyle name="40% - Accent6 2 4" xfId="8154"/>
    <cellStyle name="40% - Accent6 2 4 2" xfId="8155"/>
    <cellStyle name="40% - Accent6 2 4 3" xfId="8156"/>
    <cellStyle name="40% - Accent6 2 5" xfId="8157"/>
    <cellStyle name="40% - Accent6 2_2009 GRC Compl Filing - Exhibit D" xfId="8158"/>
    <cellStyle name="40% - Accent6 3" xfId="8159"/>
    <cellStyle name="40% - Accent6 3 2" xfId="8160"/>
    <cellStyle name="40% - Accent6 3 2 2" xfId="8161"/>
    <cellStyle name="40% - Accent6 3 2 3" xfId="8162"/>
    <cellStyle name="40% - Accent6 3 3" xfId="8163"/>
    <cellStyle name="40% - Accent6 3 4" xfId="8164"/>
    <cellStyle name="40% - Accent6 4" xfId="8165"/>
    <cellStyle name="40% - Accent6 4 2" xfId="8166"/>
    <cellStyle name="40% - Accent6 4 2 2" xfId="8167"/>
    <cellStyle name="40% - Accent6 4 2 3" xfId="8168"/>
    <cellStyle name="40% - Accent6 4 2 4" xfId="8169"/>
    <cellStyle name="40% - Accent6 4 3" xfId="8170"/>
    <cellStyle name="40% - Accent6 4 3 2" xfId="8171"/>
    <cellStyle name="40% - Accent6 4 4" xfId="8172"/>
    <cellStyle name="40% - Accent6 4 5" xfId="8173"/>
    <cellStyle name="40% - Accent6 4 6" xfId="8174"/>
    <cellStyle name="40% - Accent6 4 7" xfId="8175"/>
    <cellStyle name="40% - Accent6 4 8" xfId="8176"/>
    <cellStyle name="40% - Accent6 5" xfId="8177"/>
    <cellStyle name="40% - Accent6 5 2" xfId="8178"/>
    <cellStyle name="40% - Accent6 6" xfId="8179"/>
    <cellStyle name="40% - Accent6 6 2" xfId="8180"/>
    <cellStyle name="40% - Accent6 7" xfId="8181"/>
    <cellStyle name="40% - Accent6 8" xfId="8182"/>
    <cellStyle name="40% - Accent6 9" xfId="8183"/>
    <cellStyle name="60% - Accent1 2" xfId="8184"/>
    <cellStyle name="60% - Accent1 2 2" xfId="8185"/>
    <cellStyle name="60% - Accent1 2 2 2" xfId="8186"/>
    <cellStyle name="60% - Accent1 2 3" xfId="8187"/>
    <cellStyle name="60% - Accent1 2 4" xfId="8188"/>
    <cellStyle name="60% - Accent1 3" xfId="8189"/>
    <cellStyle name="60% - Accent1 3 2" xfId="8190"/>
    <cellStyle name="60% - Accent1 3 3" xfId="8191"/>
    <cellStyle name="60% - Accent1 3 4" xfId="8192"/>
    <cellStyle name="60% - Accent1 4" xfId="8193"/>
    <cellStyle name="60% - Accent1 5" xfId="8194"/>
    <cellStyle name="60% - Accent1 6" xfId="8195"/>
    <cellStyle name="60% - Accent1 7" xfId="8196"/>
    <cellStyle name="60% - Accent1 8" xfId="8197"/>
    <cellStyle name="60% - Accent1 9" xfId="8198"/>
    <cellStyle name="60% - Accent2 2" xfId="8199"/>
    <cellStyle name="60% - Accent2 2 2" xfId="8200"/>
    <cellStyle name="60% - Accent2 2 2 2" xfId="8201"/>
    <cellStyle name="60% - Accent2 2 3" xfId="8202"/>
    <cellStyle name="60% - Accent2 2 4" xfId="8203"/>
    <cellStyle name="60% - Accent2 3" xfId="8204"/>
    <cellStyle name="60% - Accent2 3 2" xfId="8205"/>
    <cellStyle name="60% - Accent2 3 3" xfId="8206"/>
    <cellStyle name="60% - Accent2 3 4" xfId="8207"/>
    <cellStyle name="60% - Accent2 4" xfId="8208"/>
    <cellStyle name="60% - Accent2 5" xfId="8209"/>
    <cellStyle name="60% - Accent2 6" xfId="8210"/>
    <cellStyle name="60% - Accent2 7" xfId="8211"/>
    <cellStyle name="60% - Accent2 8" xfId="8212"/>
    <cellStyle name="60% - Accent2 9" xfId="8213"/>
    <cellStyle name="60% - Accent3 2" xfId="8214"/>
    <cellStyle name="60% - Accent3 2 2" xfId="8215"/>
    <cellStyle name="60% - Accent3 2 2 2" xfId="8216"/>
    <cellStyle name="60% - Accent3 2 3" xfId="8217"/>
    <cellStyle name="60% - Accent3 2 4" xfId="8218"/>
    <cellStyle name="60% - Accent3 3" xfId="8219"/>
    <cellStyle name="60% - Accent3 3 2" xfId="8220"/>
    <cellStyle name="60% - Accent3 3 3" xfId="8221"/>
    <cellStyle name="60% - Accent3 3 4" xfId="8222"/>
    <cellStyle name="60% - Accent3 4" xfId="8223"/>
    <cellStyle name="60% - Accent3 5" xfId="8224"/>
    <cellStyle name="60% - Accent3 6" xfId="8225"/>
    <cellStyle name="60% - Accent3 7" xfId="8226"/>
    <cellStyle name="60% - Accent3 8" xfId="8227"/>
    <cellStyle name="60% - Accent3 9" xfId="8228"/>
    <cellStyle name="60% - Accent4 2" xfId="8229"/>
    <cellStyle name="60% - Accent4 2 2" xfId="8230"/>
    <cellStyle name="60% - Accent4 2 2 2" xfId="8231"/>
    <cellStyle name="60% - Accent4 2 3" xfId="8232"/>
    <cellStyle name="60% - Accent4 2 4" xfId="8233"/>
    <cellStyle name="60% - Accent4 3" xfId="8234"/>
    <cellStyle name="60% - Accent4 3 2" xfId="8235"/>
    <cellStyle name="60% - Accent4 3 3" xfId="8236"/>
    <cellStyle name="60% - Accent4 3 4" xfId="8237"/>
    <cellStyle name="60% - Accent4 4" xfId="8238"/>
    <cellStyle name="60% - Accent4 5" xfId="8239"/>
    <cellStyle name="60% - Accent4 6" xfId="8240"/>
    <cellStyle name="60% - Accent4 7" xfId="8241"/>
    <cellStyle name="60% - Accent4 8" xfId="8242"/>
    <cellStyle name="60% - Accent4 9" xfId="8243"/>
    <cellStyle name="60% - Accent5 2" xfId="8244"/>
    <cellStyle name="60% - Accent5 2 2" xfId="8245"/>
    <cellStyle name="60% - Accent5 2 2 2" xfId="8246"/>
    <cellStyle name="60% - Accent5 2 3" xfId="8247"/>
    <cellStyle name="60% - Accent5 2 4" xfId="8248"/>
    <cellStyle name="60% - Accent5 3" xfId="8249"/>
    <cellStyle name="60% - Accent5 3 2" xfId="8250"/>
    <cellStyle name="60% - Accent5 3 3" xfId="8251"/>
    <cellStyle name="60% - Accent5 3 4" xfId="8252"/>
    <cellStyle name="60% - Accent5 4" xfId="8253"/>
    <cellStyle name="60% - Accent5 5" xfId="8254"/>
    <cellStyle name="60% - Accent5 6" xfId="8255"/>
    <cellStyle name="60% - Accent5 7" xfId="8256"/>
    <cellStyle name="60% - Accent5 8" xfId="8257"/>
    <cellStyle name="60% - Accent5 9" xfId="8258"/>
    <cellStyle name="60% - Accent6 2" xfId="8259"/>
    <cellStyle name="60% - Accent6 2 2" xfId="8260"/>
    <cellStyle name="60% - Accent6 2 2 2" xfId="8261"/>
    <cellStyle name="60% - Accent6 2 3" xfId="8262"/>
    <cellStyle name="60% - Accent6 2 4" xfId="8263"/>
    <cellStyle name="60% - Accent6 3" xfId="8264"/>
    <cellStyle name="60% - Accent6 3 2" xfId="8265"/>
    <cellStyle name="60% - Accent6 3 3" xfId="8266"/>
    <cellStyle name="60% - Accent6 3 4" xfId="8267"/>
    <cellStyle name="60% - Accent6 4" xfId="8268"/>
    <cellStyle name="60% - Accent6 5" xfId="8269"/>
    <cellStyle name="60% - Accent6 6" xfId="8270"/>
    <cellStyle name="60% - Accent6 7" xfId="8271"/>
    <cellStyle name="60% - Accent6 8" xfId="8272"/>
    <cellStyle name="60% - Accent6 9" xfId="8273"/>
    <cellStyle name="Accent1 - 20%" xfId="8274"/>
    <cellStyle name="Accent1 - 20% 2" xfId="8275"/>
    <cellStyle name="Accent1 - 40%" xfId="8276"/>
    <cellStyle name="Accent1 - 40% 2" xfId="8277"/>
    <cellStyle name="Accent1 - 60%" xfId="8278"/>
    <cellStyle name="Accent1 10" xfId="8279"/>
    <cellStyle name="Accent1 11" xfId="8280"/>
    <cellStyle name="Accent1 12" xfId="8281"/>
    <cellStyle name="Accent1 13" xfId="8282"/>
    <cellStyle name="Accent1 14" xfId="8283"/>
    <cellStyle name="Accent1 15" xfId="8284"/>
    <cellStyle name="Accent1 16" xfId="8285"/>
    <cellStyle name="Accent1 17" xfId="8286"/>
    <cellStyle name="Accent1 18" xfId="8287"/>
    <cellStyle name="Accent1 2" xfId="8288"/>
    <cellStyle name="Accent1 2 2" xfId="8289"/>
    <cellStyle name="Accent1 2 2 2" xfId="8290"/>
    <cellStyle name="Accent1 2 3" xfId="8291"/>
    <cellStyle name="Accent1 2 4" xfId="8292"/>
    <cellStyle name="Accent1 3" xfId="8293"/>
    <cellStyle name="Accent1 3 2" xfId="8294"/>
    <cellStyle name="Accent1 3 3" xfId="8295"/>
    <cellStyle name="Accent1 3 4" xfId="8296"/>
    <cellStyle name="Accent1 4" xfId="8297"/>
    <cellStyle name="Accent1 4 2" xfId="8298"/>
    <cellStyle name="Accent1 4 3" xfId="8299"/>
    <cellStyle name="Accent1 5" xfId="8300"/>
    <cellStyle name="Accent1 6" xfId="8301"/>
    <cellStyle name="Accent1 7" xfId="8302"/>
    <cellStyle name="Accent1 8" xfId="8303"/>
    <cellStyle name="Accent1 9" xfId="8304"/>
    <cellStyle name="Accent2 - 20%" xfId="8305"/>
    <cellStyle name="Accent2 - 20% 2" xfId="8306"/>
    <cellStyle name="Accent2 - 40%" xfId="8307"/>
    <cellStyle name="Accent2 - 40% 2" xfId="8308"/>
    <cellStyle name="Accent2 - 60%" xfId="8309"/>
    <cellStyle name="Accent2 10" xfId="8310"/>
    <cellStyle name="Accent2 11" xfId="8311"/>
    <cellStyle name="Accent2 12" xfId="8312"/>
    <cellStyle name="Accent2 13" xfId="8313"/>
    <cellStyle name="Accent2 14" xfId="8314"/>
    <cellStyle name="Accent2 15" xfId="8315"/>
    <cellStyle name="Accent2 16" xfId="8316"/>
    <cellStyle name="Accent2 17" xfId="8317"/>
    <cellStyle name="Accent2 18" xfId="8318"/>
    <cellStyle name="Accent2 2" xfId="8319"/>
    <cellStyle name="Accent2 2 2" xfId="8320"/>
    <cellStyle name="Accent2 2 2 2" xfId="8321"/>
    <cellStyle name="Accent2 2 3" xfId="8322"/>
    <cellStyle name="Accent2 2 4" xfId="8323"/>
    <cellStyle name="Accent2 3" xfId="8324"/>
    <cellStyle name="Accent2 3 2" xfId="8325"/>
    <cellStyle name="Accent2 3 3" xfId="8326"/>
    <cellStyle name="Accent2 3 4" xfId="8327"/>
    <cellStyle name="Accent2 4" xfId="8328"/>
    <cellStyle name="Accent2 4 2" xfId="8329"/>
    <cellStyle name="Accent2 4 3" xfId="8330"/>
    <cellStyle name="Accent2 5" xfId="8331"/>
    <cellStyle name="Accent2 6" xfId="8332"/>
    <cellStyle name="Accent2 7" xfId="8333"/>
    <cellStyle name="Accent2 8" xfId="8334"/>
    <cellStyle name="Accent2 9" xfId="8335"/>
    <cellStyle name="Accent3 - 20%" xfId="8336"/>
    <cellStyle name="Accent3 - 20% 2" xfId="8337"/>
    <cellStyle name="Accent3 - 40%" xfId="8338"/>
    <cellStyle name="Accent3 - 40% 2" xfId="8339"/>
    <cellStyle name="Accent3 - 60%" xfId="8340"/>
    <cellStyle name="Accent3 10" xfId="8341"/>
    <cellStyle name="Accent3 11" xfId="8342"/>
    <cellStyle name="Accent3 12" xfId="8343"/>
    <cellStyle name="Accent3 13" xfId="8344"/>
    <cellStyle name="Accent3 14" xfId="8345"/>
    <cellStyle name="Accent3 15" xfId="8346"/>
    <cellStyle name="Accent3 16" xfId="8347"/>
    <cellStyle name="Accent3 17" xfId="8348"/>
    <cellStyle name="Accent3 18" xfId="8349"/>
    <cellStyle name="Accent3 2" xfId="8350"/>
    <cellStyle name="Accent3 2 2" xfId="8351"/>
    <cellStyle name="Accent3 2 2 2" xfId="8352"/>
    <cellStyle name="Accent3 2 3" xfId="8353"/>
    <cellStyle name="Accent3 2 4" xfId="8354"/>
    <cellStyle name="Accent3 3" xfId="8355"/>
    <cellStyle name="Accent3 3 2" xfId="8356"/>
    <cellStyle name="Accent3 3 3" xfId="8357"/>
    <cellStyle name="Accent3 3 4" xfId="8358"/>
    <cellStyle name="Accent3 4" xfId="8359"/>
    <cellStyle name="Accent3 4 2" xfId="8360"/>
    <cellStyle name="Accent3 4 3" xfId="8361"/>
    <cellStyle name="Accent3 5" xfId="8362"/>
    <cellStyle name="Accent3 6" xfId="8363"/>
    <cellStyle name="Accent3 7" xfId="8364"/>
    <cellStyle name="Accent3 8" xfId="8365"/>
    <cellStyle name="Accent3 9" xfId="8366"/>
    <cellStyle name="Accent4 - 20%" xfId="8367"/>
    <cellStyle name="Accent4 - 20% 2" xfId="8368"/>
    <cellStyle name="Accent4 - 40%" xfId="8369"/>
    <cellStyle name="Accent4 - 40% 2" xfId="8370"/>
    <cellStyle name="Accent4 - 60%" xfId="8371"/>
    <cellStyle name="Accent4 10" xfId="8372"/>
    <cellStyle name="Accent4 11" xfId="8373"/>
    <cellStyle name="Accent4 12" xfId="8374"/>
    <cellStyle name="Accent4 13" xfId="8375"/>
    <cellStyle name="Accent4 14" xfId="8376"/>
    <cellStyle name="Accent4 15" xfId="8377"/>
    <cellStyle name="Accent4 16" xfId="8378"/>
    <cellStyle name="Accent4 17" xfId="8379"/>
    <cellStyle name="Accent4 18" xfId="8380"/>
    <cellStyle name="Accent4 2" xfId="8381"/>
    <cellStyle name="Accent4 2 2" xfId="8382"/>
    <cellStyle name="Accent4 2 2 2" xfId="8383"/>
    <cellStyle name="Accent4 2 3" xfId="8384"/>
    <cellStyle name="Accent4 2 4" xfId="8385"/>
    <cellStyle name="Accent4 3" xfId="8386"/>
    <cellStyle name="Accent4 3 2" xfId="8387"/>
    <cellStyle name="Accent4 3 3" xfId="8388"/>
    <cellStyle name="Accent4 3 4" xfId="8389"/>
    <cellStyle name="Accent4 4" xfId="8390"/>
    <cellStyle name="Accent4 4 2" xfId="8391"/>
    <cellStyle name="Accent4 4 3" xfId="8392"/>
    <cellStyle name="Accent4 5" xfId="8393"/>
    <cellStyle name="Accent4 6" xfId="8394"/>
    <cellStyle name="Accent4 7" xfId="8395"/>
    <cellStyle name="Accent4 8" xfId="8396"/>
    <cellStyle name="Accent4 9" xfId="8397"/>
    <cellStyle name="Accent5 - 20%" xfId="8398"/>
    <cellStyle name="Accent5 - 20% 2" xfId="8399"/>
    <cellStyle name="Accent5 - 40%" xfId="8400"/>
    <cellStyle name="Accent5 - 40% 2" xfId="8401"/>
    <cellStyle name="Accent5 - 60%" xfId="8402"/>
    <cellStyle name="Accent5 10" xfId="8403"/>
    <cellStyle name="Accent5 11" xfId="8404"/>
    <cellStyle name="Accent5 12" xfId="8405"/>
    <cellStyle name="Accent5 13" xfId="8406"/>
    <cellStyle name="Accent5 14" xfId="8407"/>
    <cellStyle name="Accent5 15" xfId="8408"/>
    <cellStyle name="Accent5 16" xfId="8409"/>
    <cellStyle name="Accent5 17" xfId="8410"/>
    <cellStyle name="Accent5 18" xfId="8411"/>
    <cellStyle name="Accent5 19" xfId="8412"/>
    <cellStyle name="Accent5 2" xfId="8413"/>
    <cellStyle name="Accent5 2 2" xfId="8414"/>
    <cellStyle name="Accent5 2 2 2" xfId="8415"/>
    <cellStyle name="Accent5 2 3" xfId="8416"/>
    <cellStyle name="Accent5 2 4" xfId="8417"/>
    <cellStyle name="Accent5 20" xfId="8418"/>
    <cellStyle name="Accent5 21" xfId="8419"/>
    <cellStyle name="Accent5 22" xfId="8420"/>
    <cellStyle name="Accent5 23" xfId="8421"/>
    <cellStyle name="Accent5 24" xfId="8422"/>
    <cellStyle name="Accent5 25" xfId="8423"/>
    <cellStyle name="Accent5 26" xfId="8424"/>
    <cellStyle name="Accent5 27" xfId="8425"/>
    <cellStyle name="Accent5 28" xfId="8426"/>
    <cellStyle name="Accent5 29" xfId="8427"/>
    <cellStyle name="Accent5 3" xfId="8428"/>
    <cellStyle name="Accent5 3 2" xfId="8429"/>
    <cellStyle name="Accent5 3 3" xfId="8430"/>
    <cellStyle name="Accent5 30" xfId="8431"/>
    <cellStyle name="Accent5 31" xfId="8432"/>
    <cellStyle name="Accent5 32" xfId="8433"/>
    <cellStyle name="Accent5 4" xfId="8434"/>
    <cellStyle name="Accent5 5" xfId="8435"/>
    <cellStyle name="Accent5 6" xfId="8436"/>
    <cellStyle name="Accent5 7" xfId="8437"/>
    <cellStyle name="Accent5 8" xfId="8438"/>
    <cellStyle name="Accent5 9" xfId="8439"/>
    <cellStyle name="Accent6 - 20%" xfId="8440"/>
    <cellStyle name="Accent6 - 20% 2" xfId="8441"/>
    <cellStyle name="Accent6 - 40%" xfId="8442"/>
    <cellStyle name="Accent6 - 40% 2" xfId="8443"/>
    <cellStyle name="Accent6 - 60%" xfId="8444"/>
    <cellStyle name="Accent6 10" xfId="8445"/>
    <cellStyle name="Accent6 11" xfId="8446"/>
    <cellStyle name="Accent6 12" xfId="8447"/>
    <cellStyle name="Accent6 13" xfId="8448"/>
    <cellStyle name="Accent6 14" xfId="8449"/>
    <cellStyle name="Accent6 15" xfId="8450"/>
    <cellStyle name="Accent6 16" xfId="8451"/>
    <cellStyle name="Accent6 17" xfId="8452"/>
    <cellStyle name="Accent6 18" xfId="8453"/>
    <cellStyle name="Accent6 2" xfId="8454"/>
    <cellStyle name="Accent6 2 2" xfId="8455"/>
    <cellStyle name="Accent6 2 2 2" xfId="8456"/>
    <cellStyle name="Accent6 2 3" xfId="8457"/>
    <cellStyle name="Accent6 2 4" xfId="8458"/>
    <cellStyle name="Accent6 3" xfId="8459"/>
    <cellStyle name="Accent6 3 2" xfId="8460"/>
    <cellStyle name="Accent6 3 3" xfId="8461"/>
    <cellStyle name="Accent6 3 4" xfId="8462"/>
    <cellStyle name="Accent6 4" xfId="8463"/>
    <cellStyle name="Accent6 4 2" xfId="8464"/>
    <cellStyle name="Accent6 4 3" xfId="8465"/>
    <cellStyle name="Accent6 5" xfId="8466"/>
    <cellStyle name="Accent6 6" xfId="8467"/>
    <cellStyle name="Accent6 7" xfId="8468"/>
    <cellStyle name="Accent6 8" xfId="8469"/>
    <cellStyle name="Accent6 9" xfId="8470"/>
    <cellStyle name="Bad 2" xfId="8471"/>
    <cellStyle name="Bad 2 2" xfId="8472"/>
    <cellStyle name="Bad 2 2 2" xfId="8473"/>
    <cellStyle name="Bad 2 3" xfId="8474"/>
    <cellStyle name="Bad 2 4" xfId="8475"/>
    <cellStyle name="Bad 3" xfId="8476"/>
    <cellStyle name="Bad 3 2" xfId="8477"/>
    <cellStyle name="Bad 3 3" xfId="8478"/>
    <cellStyle name="Bad 3 4" xfId="8479"/>
    <cellStyle name="Bad 4" xfId="8480"/>
    <cellStyle name="Bad 5" xfId="8481"/>
    <cellStyle name="Bad 6" xfId="8482"/>
    <cellStyle name="Bad 7" xfId="8483"/>
    <cellStyle name="Bad 8" xfId="8484"/>
    <cellStyle name="Bad 9" xfId="8485"/>
    <cellStyle name="blank" xfId="8486"/>
    <cellStyle name="bld-li - Style4" xfId="8487"/>
    <cellStyle name="Calc Currency (0)" xfId="8488"/>
    <cellStyle name="Calc Currency (0) 2" xfId="8489"/>
    <cellStyle name="Calc Currency (0) 2 2" xfId="8490"/>
    <cellStyle name="Calc Currency (0) 3" xfId="8491"/>
    <cellStyle name="Calc Currency (0) 4" xfId="8492"/>
    <cellStyle name="Calculation 10" xfId="8493"/>
    <cellStyle name="Calculation 2" xfId="8494"/>
    <cellStyle name="Calculation 2 2" xfId="8495"/>
    <cellStyle name="Calculation 2 2 2" xfId="8496"/>
    <cellStyle name="Calculation 2 2 2 2" xfId="8497"/>
    <cellStyle name="Calculation 2 2 2 3" xfId="8498"/>
    <cellStyle name="Calculation 2 2 2 4" xfId="8499"/>
    <cellStyle name="Calculation 2 2 2 5" xfId="8500"/>
    <cellStyle name="Calculation 2 2 3" xfId="8501"/>
    <cellStyle name="Calculation 2 3" xfId="8502"/>
    <cellStyle name="Calculation 2 3 2" xfId="8503"/>
    <cellStyle name="Calculation 2 3 3" xfId="8504"/>
    <cellStyle name="Calculation 2 3 4" xfId="8505"/>
    <cellStyle name="Calculation 2 4" xfId="8506"/>
    <cellStyle name="Calculation 2 4 2" xfId="8507"/>
    <cellStyle name="Calculation 2 5" xfId="8508"/>
    <cellStyle name="Calculation 3" xfId="8509"/>
    <cellStyle name="Calculation 3 2" xfId="8510"/>
    <cellStyle name="Calculation 3 3" xfId="8511"/>
    <cellStyle name="Calculation 3 4" xfId="8512"/>
    <cellStyle name="Calculation 4" xfId="8513"/>
    <cellStyle name="Calculation 4 2" xfId="8514"/>
    <cellStyle name="Calculation 4 2 2" xfId="8515"/>
    <cellStyle name="Calculation 4 3" xfId="8516"/>
    <cellStyle name="Calculation 4 3 2" xfId="8517"/>
    <cellStyle name="Calculation 4 4" xfId="8518"/>
    <cellStyle name="Calculation 4 4 2" xfId="8519"/>
    <cellStyle name="Calculation 5" xfId="8520"/>
    <cellStyle name="Calculation 5 2" xfId="8521"/>
    <cellStyle name="Calculation 6" xfId="8522"/>
    <cellStyle name="Calculation 7" xfId="8523"/>
    <cellStyle name="Calculation 7 2" xfId="8524"/>
    <cellStyle name="Calculation 8" xfId="8525"/>
    <cellStyle name="Calculation 8 2" xfId="8526"/>
    <cellStyle name="Calculation 9" xfId="8527"/>
    <cellStyle name="Calculation 9 2" xfId="8528"/>
    <cellStyle name="Check Cell 2" xfId="8529"/>
    <cellStyle name="Check Cell 2 2" xfId="8530"/>
    <cellStyle name="Check Cell 2 2 2" xfId="8531"/>
    <cellStyle name="Check Cell 2 2 2 2" xfId="8532"/>
    <cellStyle name="Check Cell 2 2 2 3" xfId="8533"/>
    <cellStyle name="Check Cell 2 2 2 4" xfId="8534"/>
    <cellStyle name="Check Cell 2 2 2 5" xfId="8535"/>
    <cellStyle name="Check Cell 2 2 2 6" xfId="8536"/>
    <cellStyle name="Check Cell 2 2 2 7" xfId="8537"/>
    <cellStyle name="Check Cell 2 2 3" xfId="8538"/>
    <cellStyle name="Check Cell 2 3" xfId="8539"/>
    <cellStyle name="Check Cell 2 4" xfId="8540"/>
    <cellStyle name="Check Cell 3" xfId="8541"/>
    <cellStyle name="Check Cell 3 2" xfId="8542"/>
    <cellStyle name="Check Cell 3 3" xfId="8543"/>
    <cellStyle name="Check Cell 3 4" xfId="8544"/>
    <cellStyle name="Check Cell 3 5" xfId="8545"/>
    <cellStyle name="Check Cell 3 6" xfId="8546"/>
    <cellStyle name="Check Cell 4" xfId="8547"/>
    <cellStyle name="Check Cell 5" xfId="8548"/>
    <cellStyle name="Check Cell 6" xfId="8549"/>
    <cellStyle name="Check Cell 7" xfId="8550"/>
    <cellStyle name="Check Cell 8" xfId="8551"/>
    <cellStyle name="Check Cell 9" xfId="8552"/>
    <cellStyle name="CheckCell" xfId="8553"/>
    <cellStyle name="CheckCell 2" xfId="8554"/>
    <cellStyle name="CheckCell 2 2" xfId="8555"/>
    <cellStyle name="CheckCell 3" xfId="8556"/>
    <cellStyle name="CheckCell 4" xfId="8557"/>
    <cellStyle name="CheckCell_Electric Rev Req Model (2009 GRC) Rebuttal" xfId="8558"/>
    <cellStyle name="Comma" xfId="8559" builtinId="3"/>
    <cellStyle name="Comma [0] 2" xfId="8560"/>
    <cellStyle name="Comma [0] 3" xfId="8561"/>
    <cellStyle name="Comma 10" xfId="8562"/>
    <cellStyle name="Comma 10 2" xfId="8563"/>
    <cellStyle name="Comma 10 2 2" xfId="8564"/>
    <cellStyle name="Comma 10 2 3" xfId="8565"/>
    <cellStyle name="Comma 10 3" xfId="8566"/>
    <cellStyle name="Comma 10 4" xfId="8567"/>
    <cellStyle name="Comma 11" xfId="8568"/>
    <cellStyle name="Comma 11 2" xfId="8569"/>
    <cellStyle name="Comma 11 2 2" xfId="8570"/>
    <cellStyle name="Comma 11 3" xfId="8571"/>
    <cellStyle name="Comma 11 4" xfId="8572"/>
    <cellStyle name="Comma 12" xfId="8573"/>
    <cellStyle name="Comma 12 2" xfId="8574"/>
    <cellStyle name="Comma 12 2 2" xfId="8575"/>
    <cellStyle name="Comma 12 3" xfId="8576"/>
    <cellStyle name="Comma 12 4" xfId="8577"/>
    <cellStyle name="Comma 13" xfId="8578"/>
    <cellStyle name="Comma 13 2" xfId="8579"/>
    <cellStyle name="Comma 13 2 2" xfId="8580"/>
    <cellStyle name="Comma 13 3" xfId="8581"/>
    <cellStyle name="Comma 13 4" xfId="8582"/>
    <cellStyle name="Comma 14" xfId="8583"/>
    <cellStyle name="Comma 14 2" xfId="8584"/>
    <cellStyle name="Comma 14 2 2" xfId="8585"/>
    <cellStyle name="Comma 14 3" xfId="8586"/>
    <cellStyle name="Comma 14 4" xfId="8587"/>
    <cellStyle name="Comma 15" xfId="8588"/>
    <cellStyle name="Comma 15 2" xfId="8589"/>
    <cellStyle name="Comma 15 2 2" xfId="8590"/>
    <cellStyle name="Comma 15 3" xfId="8591"/>
    <cellStyle name="Comma 16" xfId="8592"/>
    <cellStyle name="Comma 16 2" xfId="8593"/>
    <cellStyle name="Comma 16 3" xfId="8594"/>
    <cellStyle name="Comma 17" xfId="8595"/>
    <cellStyle name="Comma 17 2" xfId="8596"/>
    <cellStyle name="Comma 17 2 2" xfId="8597"/>
    <cellStyle name="Comma 17 3" xfId="8598"/>
    <cellStyle name="Comma 17 3 2" xfId="8599"/>
    <cellStyle name="Comma 17 4" xfId="8600"/>
    <cellStyle name="Comma 17 4 2" xfId="8601"/>
    <cellStyle name="Comma 17 5" xfId="8602"/>
    <cellStyle name="Comma 18" xfId="8603"/>
    <cellStyle name="Comma 18 2" xfId="8604"/>
    <cellStyle name="Comma 18 3" xfId="8605"/>
    <cellStyle name="Comma 18 4" xfId="8606"/>
    <cellStyle name="Comma 18 5" xfId="8607"/>
    <cellStyle name="Comma 19" xfId="8608"/>
    <cellStyle name="Comma 19 2" xfId="8609"/>
    <cellStyle name="Comma 19 3" xfId="8610"/>
    <cellStyle name="Comma 2" xfId="8611"/>
    <cellStyle name="Comma 2 10" xfId="8612"/>
    <cellStyle name="Comma 2 2" xfId="8613"/>
    <cellStyle name="Comma 2 2 2" xfId="8614"/>
    <cellStyle name="Comma 2 2 2 2" xfId="8615"/>
    <cellStyle name="Comma 2 2 2 3" xfId="8616"/>
    <cellStyle name="Comma 2 2 3" xfId="8617"/>
    <cellStyle name="Comma 2 2 3 2" xfId="8618"/>
    <cellStyle name="Comma 2 2 4" xfId="8619"/>
    <cellStyle name="Comma 2 2 5" xfId="8620"/>
    <cellStyle name="Comma 2 2_DEM-WP(C) Chelan Power Costs" xfId="8621"/>
    <cellStyle name="Comma 2 3" xfId="8622"/>
    <cellStyle name="Comma 2 3 2" xfId="8623"/>
    <cellStyle name="Comma 2 3 3" xfId="8624"/>
    <cellStyle name="Comma 2 4" xfId="8625"/>
    <cellStyle name="Comma 2 4 2" xfId="8626"/>
    <cellStyle name="Comma 2 5" xfId="8627"/>
    <cellStyle name="Comma 2 5 2" xfId="8628"/>
    <cellStyle name="Comma 2 6" xfId="8629"/>
    <cellStyle name="Comma 2 6 2" xfId="8630"/>
    <cellStyle name="Comma 2 7" xfId="8631"/>
    <cellStyle name="Comma 2 7 2" xfId="8632"/>
    <cellStyle name="Comma 2 8" xfId="8633"/>
    <cellStyle name="Comma 2 8 2" xfId="8634"/>
    <cellStyle name="Comma 2 9" xfId="8635"/>
    <cellStyle name="Comma 2_4 31E Reg Asset  Liab and EXH D" xfId="8636"/>
    <cellStyle name="Comma 20" xfId="8637"/>
    <cellStyle name="Comma 20 2" xfId="8638"/>
    <cellStyle name="Comma 21" xfId="8639"/>
    <cellStyle name="Comma 21 2" xfId="8640"/>
    <cellStyle name="Comma 22" xfId="8641"/>
    <cellStyle name="Comma 22 2" xfId="8642"/>
    <cellStyle name="Comma 23" xfId="8643"/>
    <cellStyle name="Comma 23 2" xfId="8644"/>
    <cellStyle name="Comma 24" xfId="8645"/>
    <cellStyle name="Comma 24 2" xfId="8646"/>
    <cellStyle name="Comma 24 3" xfId="8647"/>
    <cellStyle name="Comma 25" xfId="8648"/>
    <cellStyle name="Comma 25 2" xfId="8649"/>
    <cellStyle name="Comma 26" xfId="8650"/>
    <cellStyle name="Comma 26 2" xfId="8651"/>
    <cellStyle name="Comma 27" xfId="8652"/>
    <cellStyle name="Comma 27 2" xfId="8653"/>
    <cellStyle name="Comma 28" xfId="8654"/>
    <cellStyle name="Comma 28 2" xfId="8655"/>
    <cellStyle name="Comma 29" xfId="8656"/>
    <cellStyle name="Comma 3" xfId="8657"/>
    <cellStyle name="Comma 3 2" xfId="8658"/>
    <cellStyle name="Comma 3 2 2" xfId="8659"/>
    <cellStyle name="Comma 3 2 2 2" xfId="8660"/>
    <cellStyle name="Comma 3 2 3" xfId="8661"/>
    <cellStyle name="Comma 3 2 4" xfId="8662"/>
    <cellStyle name="Comma 3 3" xfId="8663"/>
    <cellStyle name="Comma 3 3 2" xfId="8664"/>
    <cellStyle name="Comma 3 3 3" xfId="8665"/>
    <cellStyle name="Comma 3 4" xfId="8666"/>
    <cellStyle name="Comma 3 4 2" xfId="8667"/>
    <cellStyle name="Comma 3 5" xfId="8668"/>
    <cellStyle name="Comma 3 6" xfId="8669"/>
    <cellStyle name="Comma 30" xfId="8670"/>
    <cellStyle name="Comma 31" xfId="8671"/>
    <cellStyle name="Comma 31 2" xfId="8672"/>
    <cellStyle name="Comma 31 3" xfId="8673"/>
    <cellStyle name="Comma 32" xfId="8674"/>
    <cellStyle name="Comma 32 2" xfId="8675"/>
    <cellStyle name="Comma 32 2 2" xfId="8676"/>
    <cellStyle name="Comma 33" xfId="8677"/>
    <cellStyle name="Comma 34" xfId="8678"/>
    <cellStyle name="Comma 35" xfId="8679"/>
    <cellStyle name="Comma 36" xfId="8680"/>
    <cellStyle name="Comma 37" xfId="8681"/>
    <cellStyle name="Comma 38" xfId="8682"/>
    <cellStyle name="Comma 39" xfId="8683"/>
    <cellStyle name="Comma 4" xfId="8684"/>
    <cellStyle name="Comma 4 2" xfId="8685"/>
    <cellStyle name="Comma 4 2 2" xfId="8686"/>
    <cellStyle name="Comma 4 2 2 2" xfId="8687"/>
    <cellStyle name="Comma 4 2 3" xfId="8688"/>
    <cellStyle name="Comma 4 3" xfId="8689"/>
    <cellStyle name="Comma 4 3 2" xfId="8690"/>
    <cellStyle name="Comma 4 4" xfId="8691"/>
    <cellStyle name="Comma 4 5" xfId="8692"/>
    <cellStyle name="Comma 4 6" xfId="8693"/>
    <cellStyle name="Comma 40" xfId="8694"/>
    <cellStyle name="Comma 41" xfId="8695"/>
    <cellStyle name="Comma 42" xfId="8696"/>
    <cellStyle name="Comma 43" xfId="8697"/>
    <cellStyle name="Comma 44" xfId="8698"/>
    <cellStyle name="Comma 45" xfId="8699"/>
    <cellStyle name="Comma 46" xfId="8700"/>
    <cellStyle name="Comma 47" xfId="8701"/>
    <cellStyle name="Comma 48" xfId="8702"/>
    <cellStyle name="Comma 49" xfId="8703"/>
    <cellStyle name="Comma 5" xfId="8704"/>
    <cellStyle name="Comma 5 2" xfId="8705"/>
    <cellStyle name="Comma 5 2 2" xfId="8706"/>
    <cellStyle name="Comma 5 3" xfId="8707"/>
    <cellStyle name="Comma 5 4" xfId="8708"/>
    <cellStyle name="Comma 5 5" xfId="8709"/>
    <cellStyle name="Comma 5 6" xfId="8710"/>
    <cellStyle name="Comma 50" xfId="8711"/>
    <cellStyle name="Comma 51" xfId="8712"/>
    <cellStyle name="Comma 51 2" xfId="8713"/>
    <cellStyle name="Comma 51 2 2" xfId="8714"/>
    <cellStyle name="Comma 51 2 3" xfId="8715"/>
    <cellStyle name="Comma 52" xfId="8716"/>
    <cellStyle name="Comma 53" xfId="8717"/>
    <cellStyle name="Comma 54" xfId="8718"/>
    <cellStyle name="Comma 55" xfId="8719"/>
    <cellStyle name="Comma 56" xfId="8720"/>
    <cellStyle name="Comma 57" xfId="8721"/>
    <cellStyle name="Comma 58" xfId="8722"/>
    <cellStyle name="Comma 59" xfId="8723"/>
    <cellStyle name="Comma 6" xfId="8724"/>
    <cellStyle name="Comma 6 2" xfId="8725"/>
    <cellStyle name="Comma 6 2 2" xfId="8726"/>
    <cellStyle name="Comma 6 2 2 2" xfId="8727"/>
    <cellStyle name="Comma 6 2 3" xfId="8728"/>
    <cellStyle name="Comma 6 3" xfId="8729"/>
    <cellStyle name="Comma 6 3 2" xfId="8730"/>
    <cellStyle name="Comma 6 4" xfId="8731"/>
    <cellStyle name="Comma 60" xfId="8732"/>
    <cellStyle name="Comma 61" xfId="8733"/>
    <cellStyle name="Comma 62" xfId="8734"/>
    <cellStyle name="Comma 63" xfId="8735"/>
    <cellStyle name="Comma 64" xfId="8736"/>
    <cellStyle name="Comma 65" xfId="8737"/>
    <cellStyle name="Comma 66" xfId="8738"/>
    <cellStyle name="Comma 67" xfId="8739"/>
    <cellStyle name="Comma 68" xfId="8740"/>
    <cellStyle name="Comma 69" xfId="8741"/>
    <cellStyle name="Comma 7" xfId="8742"/>
    <cellStyle name="Comma 7 2" xfId="8743"/>
    <cellStyle name="Comma 7 2 2" xfId="8744"/>
    <cellStyle name="Comma 7 3" xfId="8745"/>
    <cellStyle name="Comma 7 4" xfId="8746"/>
    <cellStyle name="Comma 8" xfId="8747"/>
    <cellStyle name="Comma 8 2" xfId="8748"/>
    <cellStyle name="Comma 8 2 2" xfId="8749"/>
    <cellStyle name="Comma 8 2 2 2" xfId="8750"/>
    <cellStyle name="Comma 8 2 3" xfId="8751"/>
    <cellStyle name="Comma 8 3" xfId="8752"/>
    <cellStyle name="Comma 8 3 2" xfId="8753"/>
    <cellStyle name="Comma 8 4" xfId="8754"/>
    <cellStyle name="Comma 8 5" xfId="8755"/>
    <cellStyle name="Comma 9" xfId="8756"/>
    <cellStyle name="Comma 9 2" xfId="8757"/>
    <cellStyle name="Comma 9 2 2" xfId="8758"/>
    <cellStyle name="Comma 9 2 2 2" xfId="8759"/>
    <cellStyle name="Comma 9 2 3" xfId="8760"/>
    <cellStyle name="Comma 9 3" xfId="8761"/>
    <cellStyle name="Comma 9 3 2" xfId="8762"/>
    <cellStyle name="Comma 9 3 3" xfId="8763"/>
    <cellStyle name="Comma 9 3 4" xfId="8764"/>
    <cellStyle name="Comma 9 4" xfId="8765"/>
    <cellStyle name="Comma 9 4 2" xfId="8766"/>
    <cellStyle name="Comma 9 5" xfId="8767"/>
    <cellStyle name="Comma 9 5 2" xfId="8768"/>
    <cellStyle name="Comma 9 6" xfId="8769"/>
    <cellStyle name="Comma 9 7" xfId="8770"/>
    <cellStyle name="Comma 9 8" xfId="8771"/>
    <cellStyle name="Comma 9 9" xfId="8772"/>
    <cellStyle name="Comma0" xfId="8773"/>
    <cellStyle name="Comma0 - Style2" xfId="8774"/>
    <cellStyle name="Comma0 - Style2 2" xfId="8775"/>
    <cellStyle name="Comma0 - Style4" xfId="8776"/>
    <cellStyle name="Comma0 - Style4 2" xfId="8777"/>
    <cellStyle name="Comma0 - Style4 3" xfId="8778"/>
    <cellStyle name="Comma0 - Style5" xfId="8779"/>
    <cellStyle name="Comma0 - Style5 2" xfId="8780"/>
    <cellStyle name="Comma0 - Style5 2 2" xfId="8781"/>
    <cellStyle name="Comma0 - Style5 3" xfId="8782"/>
    <cellStyle name="Comma0 - Style5_ACCOUNTS" xfId="8783"/>
    <cellStyle name="Comma0 10" xfId="8784"/>
    <cellStyle name="Comma0 11" xfId="8785"/>
    <cellStyle name="Comma0 12" xfId="8786"/>
    <cellStyle name="Comma0 13" xfId="8787"/>
    <cellStyle name="Comma0 14" xfId="8788"/>
    <cellStyle name="Comma0 15" xfId="8789"/>
    <cellStyle name="Comma0 16" xfId="8790"/>
    <cellStyle name="Comma0 17" xfId="8791"/>
    <cellStyle name="Comma0 18" xfId="8792"/>
    <cellStyle name="Comma0 19" xfId="8793"/>
    <cellStyle name="Comma0 2" xfId="8794"/>
    <cellStyle name="Comma0 2 2" xfId="8795"/>
    <cellStyle name="Comma0 2 3" xfId="8796"/>
    <cellStyle name="Comma0 20" xfId="8797"/>
    <cellStyle name="Comma0 21" xfId="8798"/>
    <cellStyle name="Comma0 22" xfId="8799"/>
    <cellStyle name="Comma0 23" xfId="8800"/>
    <cellStyle name="Comma0 24" xfId="8801"/>
    <cellStyle name="Comma0 25" xfId="8802"/>
    <cellStyle name="Comma0 26" xfId="8803"/>
    <cellStyle name="Comma0 27" xfId="8804"/>
    <cellStyle name="Comma0 28" xfId="8805"/>
    <cellStyle name="Comma0 29" xfId="8806"/>
    <cellStyle name="Comma0 3" xfId="8807"/>
    <cellStyle name="Comma0 3 2" xfId="8808"/>
    <cellStyle name="Comma0 3 3" xfId="8809"/>
    <cellStyle name="Comma0 30" xfId="8810"/>
    <cellStyle name="Comma0 31" xfId="8811"/>
    <cellStyle name="Comma0 32" xfId="8812"/>
    <cellStyle name="Comma0 33" xfId="8813"/>
    <cellStyle name="Comma0 34" xfId="8814"/>
    <cellStyle name="Comma0 35" xfId="8815"/>
    <cellStyle name="Comma0 36" xfId="8816"/>
    <cellStyle name="Comma0 37" xfId="8817"/>
    <cellStyle name="Comma0 38" xfId="8818"/>
    <cellStyle name="Comma0 39" xfId="8819"/>
    <cellStyle name="Comma0 4" xfId="8820"/>
    <cellStyle name="Comma0 4 2" xfId="8821"/>
    <cellStyle name="Comma0 40" xfId="8822"/>
    <cellStyle name="Comma0 41" xfId="8823"/>
    <cellStyle name="Comma0 42" xfId="8824"/>
    <cellStyle name="Comma0 43" xfId="8825"/>
    <cellStyle name="Comma0 44" xfId="8826"/>
    <cellStyle name="Comma0 45" xfId="8827"/>
    <cellStyle name="Comma0 46" xfId="8828"/>
    <cellStyle name="Comma0 47" xfId="8829"/>
    <cellStyle name="Comma0 5" xfId="8830"/>
    <cellStyle name="Comma0 5 2" xfId="8831"/>
    <cellStyle name="Comma0 5 3" xfId="8832"/>
    <cellStyle name="Comma0 6" xfId="8833"/>
    <cellStyle name="Comma0 7" xfId="8834"/>
    <cellStyle name="Comma0 8" xfId="8835"/>
    <cellStyle name="Comma0 9" xfId="8836"/>
    <cellStyle name="Comma0_00COS Ind Allocators" xfId="8837"/>
    <cellStyle name="Comma1 - Style1" xfId="8838"/>
    <cellStyle name="Comma1 - Style1 2" xfId="8839"/>
    <cellStyle name="Comma1 - Style1 2 2" xfId="8840"/>
    <cellStyle name="Comma1 - Style1 3" xfId="8841"/>
    <cellStyle name="Comma1 - Style1 4" xfId="8842"/>
    <cellStyle name="Comma1 - Style1_ACCOUNTS" xfId="8843"/>
    <cellStyle name="Copied" xfId="8844"/>
    <cellStyle name="Copied 2" xfId="8845"/>
    <cellStyle name="Copied 2 2" xfId="8846"/>
    <cellStyle name="Copied 3" xfId="8847"/>
    <cellStyle name="Copied 4" xfId="8848"/>
    <cellStyle name="COST1" xfId="8849"/>
    <cellStyle name="COST1 2" xfId="8850"/>
    <cellStyle name="COST1 2 2" xfId="8851"/>
    <cellStyle name="COST1 3" xfId="8852"/>
    <cellStyle name="COST1 4" xfId="8853"/>
    <cellStyle name="Curren - Style1" xfId="8854"/>
    <cellStyle name="Curren - Style1 2" xfId="8855"/>
    <cellStyle name="Curren - Style2" xfId="8856"/>
    <cellStyle name="Curren - Style2 2" xfId="8857"/>
    <cellStyle name="Curren - Style2 2 2" xfId="8858"/>
    <cellStyle name="Curren - Style2 3" xfId="8859"/>
    <cellStyle name="Curren - Style2 4" xfId="8860"/>
    <cellStyle name="Curren - Style2_ACCOUNTS" xfId="8861"/>
    <cellStyle name="Curren - Style5" xfId="8862"/>
    <cellStyle name="Curren - Style5 2" xfId="8863"/>
    <cellStyle name="Curren - Style6" xfId="8864"/>
    <cellStyle name="Curren - Style6 2" xfId="8865"/>
    <cellStyle name="Curren - Style6 2 2" xfId="8866"/>
    <cellStyle name="Curren - Style6 3" xfId="8867"/>
    <cellStyle name="Curren - Style6_ACCOUNTS" xfId="8868"/>
    <cellStyle name="Currency" xfId="8869" builtinId="4"/>
    <cellStyle name="Currency 10" xfId="8870"/>
    <cellStyle name="Currency 10 2" xfId="8871"/>
    <cellStyle name="Currency 10 2 2" xfId="8872"/>
    <cellStyle name="Currency 10 3" xfId="8873"/>
    <cellStyle name="Currency 10 4" xfId="8874"/>
    <cellStyle name="Currency 11" xfId="8875"/>
    <cellStyle name="Currency 11 2" xfId="8876"/>
    <cellStyle name="Currency 11 2 2" xfId="8877"/>
    <cellStyle name="Currency 11 2 3" xfId="8878"/>
    <cellStyle name="Currency 11 3" xfId="8879"/>
    <cellStyle name="Currency 11 4" xfId="8880"/>
    <cellStyle name="Currency 12" xfId="8881"/>
    <cellStyle name="Currency 12 2" xfId="8882"/>
    <cellStyle name="Currency 12 2 2" xfId="8883"/>
    <cellStyle name="Currency 12 3" xfId="8884"/>
    <cellStyle name="Currency 12 3 2" xfId="8885"/>
    <cellStyle name="Currency 12 4" xfId="8886"/>
    <cellStyle name="Currency 12 4 2" xfId="8887"/>
    <cellStyle name="Currency 12 5" xfId="8888"/>
    <cellStyle name="Currency 12 6" xfId="8889"/>
    <cellStyle name="Currency 13" xfId="8890"/>
    <cellStyle name="Currency 13 2" xfId="8891"/>
    <cellStyle name="Currency 13 3" xfId="8892"/>
    <cellStyle name="Currency 14" xfId="8893"/>
    <cellStyle name="Currency 14 2" xfId="8894"/>
    <cellStyle name="Currency 14 2 2" xfId="8895"/>
    <cellStyle name="Currency 14 3" xfId="8896"/>
    <cellStyle name="Currency 14 3 2" xfId="8897"/>
    <cellStyle name="Currency 14 4" xfId="8898"/>
    <cellStyle name="Currency 14 4 2" xfId="8899"/>
    <cellStyle name="Currency 15" xfId="8900"/>
    <cellStyle name="Currency 15 2" xfId="8901"/>
    <cellStyle name="Currency 15 3" xfId="8902"/>
    <cellStyle name="Currency 15 4" xfId="8903"/>
    <cellStyle name="Currency 16" xfId="8904"/>
    <cellStyle name="Currency 16 2" xfId="8905"/>
    <cellStyle name="Currency 16 3" xfId="8906"/>
    <cellStyle name="Currency 16 3 2" xfId="8907"/>
    <cellStyle name="Currency 16 3 3" xfId="8908"/>
    <cellStyle name="Currency 16 4" xfId="8909"/>
    <cellStyle name="Currency 16 5" xfId="8910"/>
    <cellStyle name="Currency 17" xfId="8911"/>
    <cellStyle name="Currency 18" xfId="8912"/>
    <cellStyle name="Currency 18 2" xfId="8913"/>
    <cellStyle name="Currency 19" xfId="8914"/>
    <cellStyle name="Currency 19 2" xfId="8915"/>
    <cellStyle name="Currency 2" xfId="8916"/>
    <cellStyle name="Currency 2 2" xfId="8917"/>
    <cellStyle name="Currency 2 2 2" xfId="8918"/>
    <cellStyle name="Currency 2 2 2 2" xfId="8919"/>
    <cellStyle name="Currency 2 2 2 3" xfId="8920"/>
    <cellStyle name="Currency 2 2 3" xfId="8921"/>
    <cellStyle name="Currency 2 2 4" xfId="8922"/>
    <cellStyle name="Currency 2 3" xfId="8923"/>
    <cellStyle name="Currency 2 3 2" xfId="8924"/>
    <cellStyle name="Currency 2 3 3" xfId="8925"/>
    <cellStyle name="Currency 2 4" xfId="8926"/>
    <cellStyle name="Currency 2 4 2" xfId="8927"/>
    <cellStyle name="Currency 2 5" xfId="8928"/>
    <cellStyle name="Currency 2 5 2" xfId="8929"/>
    <cellStyle name="Currency 2 6" xfId="8930"/>
    <cellStyle name="Currency 2 6 2" xfId="8931"/>
    <cellStyle name="Currency 2 7" xfId="8932"/>
    <cellStyle name="Currency 2 7 2" xfId="8933"/>
    <cellStyle name="Currency 2 8" xfId="8934"/>
    <cellStyle name="Currency 2 8 2" xfId="8935"/>
    <cellStyle name="Currency 2 9" xfId="8936"/>
    <cellStyle name="Currency 20" xfId="8937"/>
    <cellStyle name="Currency 21" xfId="8938"/>
    <cellStyle name="Currency 22" xfId="8939"/>
    <cellStyle name="Currency 23" xfId="8940"/>
    <cellStyle name="Currency 24" xfId="8941"/>
    <cellStyle name="Currency 24 2" xfId="8942"/>
    <cellStyle name="Currency 25" xfId="8943"/>
    <cellStyle name="Currency 25 2" xfId="8944"/>
    <cellStyle name="Currency 25 3" xfId="8945"/>
    <cellStyle name="Currency 25 3 2" xfId="8946"/>
    <cellStyle name="Currency 26" xfId="8947"/>
    <cellStyle name="Currency 27" xfId="8948"/>
    <cellStyle name="Currency 27 2" xfId="8949"/>
    <cellStyle name="Currency 27 2 2" xfId="8950"/>
    <cellStyle name="Currency 27 2 3" xfId="8951"/>
    <cellStyle name="Currency 3" xfId="8952"/>
    <cellStyle name="Currency 3 2" xfId="8953"/>
    <cellStyle name="Currency 3 2 2" xfId="8954"/>
    <cellStyle name="Currency 3 2 2 2" xfId="8955"/>
    <cellStyle name="Currency 3 2 3" xfId="8956"/>
    <cellStyle name="Currency 3 3" xfId="8957"/>
    <cellStyle name="Currency 3 3 2" xfId="8958"/>
    <cellStyle name="Currency 3 4" xfId="8959"/>
    <cellStyle name="Currency 3 5" xfId="8960"/>
    <cellStyle name="Currency 4" xfId="8961"/>
    <cellStyle name="Currency 4 2" xfId="8962"/>
    <cellStyle name="Currency 4 2 2" xfId="8963"/>
    <cellStyle name="Currency 4 2 2 2" xfId="8964"/>
    <cellStyle name="Currency 4 2 3" xfId="8965"/>
    <cellStyle name="Currency 4 2 4" xfId="8966"/>
    <cellStyle name="Currency 4 3" xfId="8967"/>
    <cellStyle name="Currency 4 3 2" xfId="8968"/>
    <cellStyle name="Currency 4 3 2 2" xfId="8969"/>
    <cellStyle name="Currency 4 3 3" xfId="8970"/>
    <cellStyle name="Currency 4 3 3 2" xfId="8971"/>
    <cellStyle name="Currency 4 3 4" xfId="8972"/>
    <cellStyle name="Currency 4 3 4 2" xfId="8973"/>
    <cellStyle name="Currency 4 4" xfId="8974"/>
    <cellStyle name="Currency 4 4 2" xfId="8975"/>
    <cellStyle name="Currency 4 5" xfId="8976"/>
    <cellStyle name="Currency 4 6" xfId="8977"/>
    <cellStyle name="Currency 4_2009 GRC Compliance Filing (Electric) for Exh A-1" xfId="8978"/>
    <cellStyle name="Currency 5" xfId="8979"/>
    <cellStyle name="Currency 5 2" xfId="8980"/>
    <cellStyle name="Currency 5 2 2" xfId="8981"/>
    <cellStyle name="Currency 5 3" xfId="8982"/>
    <cellStyle name="Currency 5 4" xfId="8983"/>
    <cellStyle name="Currency 6" xfId="8984"/>
    <cellStyle name="Currency 6 2" xfId="8985"/>
    <cellStyle name="Currency 6 2 2" xfId="8986"/>
    <cellStyle name="Currency 6 3" xfId="8987"/>
    <cellStyle name="Currency 6 4" xfId="8988"/>
    <cellStyle name="Currency 7" xfId="8989"/>
    <cellStyle name="Currency 7 2" xfId="8990"/>
    <cellStyle name="Currency 7 2 2" xfId="8991"/>
    <cellStyle name="Currency 7 3" xfId="8992"/>
    <cellStyle name="Currency 7 4" xfId="8993"/>
    <cellStyle name="Currency 8" xfId="8994"/>
    <cellStyle name="Currency 8 2" xfId="8995"/>
    <cellStyle name="Currency 8 2 2" xfId="8996"/>
    <cellStyle name="Currency 8 2 2 2" xfId="8997"/>
    <cellStyle name="Currency 8 2 2 3" xfId="8998"/>
    <cellStyle name="Currency 8 2 2 4" xfId="8999"/>
    <cellStyle name="Currency 8 2 3" xfId="9000"/>
    <cellStyle name="Currency 8 2 3 2" xfId="9001"/>
    <cellStyle name="Currency 8 2 4" xfId="9002"/>
    <cellStyle name="Currency 8 2 5" xfId="9003"/>
    <cellStyle name="Currency 8 2 6" xfId="9004"/>
    <cellStyle name="Currency 8 3" xfId="9005"/>
    <cellStyle name="Currency 8 3 2" xfId="9006"/>
    <cellStyle name="Currency 8 4" xfId="9007"/>
    <cellStyle name="Currency 8 4 2" xfId="9008"/>
    <cellStyle name="Currency 8 5" xfId="9009"/>
    <cellStyle name="Currency 8 6" xfId="9010"/>
    <cellStyle name="Currency 9" xfId="9011"/>
    <cellStyle name="Currency 9 2" xfId="9012"/>
    <cellStyle name="Currency 9 2 2" xfId="9013"/>
    <cellStyle name="Currency 9 2 2 2" xfId="9014"/>
    <cellStyle name="Currency 9 2 3" xfId="9015"/>
    <cellStyle name="Currency 9 3" xfId="9016"/>
    <cellStyle name="Currency 9 3 2" xfId="9017"/>
    <cellStyle name="Currency 9 3 3" xfId="9018"/>
    <cellStyle name="Currency 9 3 4" xfId="9019"/>
    <cellStyle name="Currency 9 4" xfId="9020"/>
    <cellStyle name="Currency 9 4 2" xfId="9021"/>
    <cellStyle name="Currency 9 5" xfId="9022"/>
    <cellStyle name="Currency 9 5 2" xfId="9023"/>
    <cellStyle name="Currency 9 6" xfId="9024"/>
    <cellStyle name="Currency 9 7" xfId="9025"/>
    <cellStyle name="Currency 9 8" xfId="9026"/>
    <cellStyle name="Currency 9 9" xfId="9027"/>
    <cellStyle name="Currency0" xfId="9028"/>
    <cellStyle name="Currency0 2" xfId="9029"/>
    <cellStyle name="Currency0 2 2" xfId="9030"/>
    <cellStyle name="Currency0 2 2 2" xfId="9031"/>
    <cellStyle name="Currency0 2 3" xfId="9032"/>
    <cellStyle name="Currency0 3" xfId="9033"/>
    <cellStyle name="Currency0 3 2" xfId="9034"/>
    <cellStyle name="Currency0 3 3" xfId="9035"/>
    <cellStyle name="Currency0 4" xfId="9036"/>
    <cellStyle name="Currency0 4 2" xfId="9037"/>
    <cellStyle name="Currency0 4 3" xfId="9038"/>
    <cellStyle name="Currency0 5" xfId="9039"/>
    <cellStyle name="Currency0 5 2" xfId="9040"/>
    <cellStyle name="Currency0 6" xfId="9041"/>
    <cellStyle name="Currency0 7" xfId="9042"/>
    <cellStyle name="Currency0 7 2" xfId="9043"/>
    <cellStyle name="Currency0 8" xfId="9044"/>
    <cellStyle name="Currency0 8 2" xfId="9045"/>
    <cellStyle name="Currency0 9" xfId="9046"/>
    <cellStyle name="Currency0_ACCOUNTS" xfId="9047"/>
    <cellStyle name="Date" xfId="9048"/>
    <cellStyle name="Date 2" xfId="9049"/>
    <cellStyle name="Date 2 2" xfId="9050"/>
    <cellStyle name="Date 2 3" xfId="9051"/>
    <cellStyle name="Date 3" xfId="9052"/>
    <cellStyle name="Date 3 2" xfId="9053"/>
    <cellStyle name="Date 3 3" xfId="9054"/>
    <cellStyle name="Date 4" xfId="9055"/>
    <cellStyle name="Date 4 2" xfId="9056"/>
    <cellStyle name="Date 5" xfId="9057"/>
    <cellStyle name="Date 5 2" xfId="9058"/>
    <cellStyle name="Date 5 3" xfId="9059"/>
    <cellStyle name="Date 6" xfId="9060"/>
    <cellStyle name="Date 7" xfId="9061"/>
    <cellStyle name="Date 8" xfId="9062"/>
    <cellStyle name="Date_903 SAP 2-6-09" xfId="9063"/>
    <cellStyle name="drp-sh - Style2" xfId="9064"/>
    <cellStyle name="Emphasis 1" xfId="9065"/>
    <cellStyle name="Emphasis 1 2" xfId="9066"/>
    <cellStyle name="Emphasis 2" xfId="9067"/>
    <cellStyle name="Emphasis 2 2" xfId="9068"/>
    <cellStyle name="Emphasis 3" xfId="9069"/>
    <cellStyle name="Emphasis 3 2" xfId="9070"/>
    <cellStyle name="Entered" xfId="9071"/>
    <cellStyle name="Entered 2" xfId="9072"/>
    <cellStyle name="Entered 2 2" xfId="9073"/>
    <cellStyle name="Entered 2 2 2" xfId="9074"/>
    <cellStyle name="Entered 2 3" xfId="9075"/>
    <cellStyle name="Entered 3" xfId="9076"/>
    <cellStyle name="Entered 3 2" xfId="9077"/>
    <cellStyle name="Entered 3 2 2" xfId="9078"/>
    <cellStyle name="Entered 3 3" xfId="9079"/>
    <cellStyle name="Entered 3 3 2" xfId="9080"/>
    <cellStyle name="Entered 3 4" xfId="9081"/>
    <cellStyle name="Entered 3 4 2" xfId="9082"/>
    <cellStyle name="Entered 4" xfId="9083"/>
    <cellStyle name="Entered 4 2" xfId="9084"/>
    <cellStyle name="Entered 5" xfId="9085"/>
    <cellStyle name="Entered 5 2" xfId="9086"/>
    <cellStyle name="Entered 6" xfId="9087"/>
    <cellStyle name="Entered 7" xfId="9088"/>
    <cellStyle name="Entered 7 2" xfId="9089"/>
    <cellStyle name="Entered 8" xfId="9090"/>
    <cellStyle name="Entered 8 2" xfId="9091"/>
    <cellStyle name="Entered_4.32E Depreciation Study Robs file" xfId="9092"/>
    <cellStyle name="Euro" xfId="9093"/>
    <cellStyle name="Euro 2" xfId="9094"/>
    <cellStyle name="Euro 2 2" xfId="9095"/>
    <cellStyle name="Euro 2 2 2" xfId="9096"/>
    <cellStyle name="Euro 2 3" xfId="9097"/>
    <cellStyle name="Euro 3" xfId="9098"/>
    <cellStyle name="Euro 3 2" xfId="9099"/>
    <cellStyle name="Euro 4" xfId="9100"/>
    <cellStyle name="Euro 4 2" xfId="9101"/>
    <cellStyle name="Euro 5" xfId="9102"/>
    <cellStyle name="Euro 5 2" xfId="9103"/>
    <cellStyle name="Euro 6" xfId="9104"/>
    <cellStyle name="Euro 7" xfId="9105"/>
    <cellStyle name="Euro 7 2" xfId="9106"/>
    <cellStyle name="Euro 8" xfId="9107"/>
    <cellStyle name="Euro 8 2" xfId="9108"/>
    <cellStyle name="Explanatory Text 2" xfId="9109"/>
    <cellStyle name="Explanatory Text 2 2" xfId="9110"/>
    <cellStyle name="Explanatory Text 2 2 2" xfId="9111"/>
    <cellStyle name="Explanatory Text 2 3" xfId="9112"/>
    <cellStyle name="Explanatory Text 2 4" xfId="9113"/>
    <cellStyle name="Explanatory Text 3" xfId="9114"/>
    <cellStyle name="Explanatory Text 3 2" xfId="9115"/>
    <cellStyle name="Explanatory Text 4" xfId="9116"/>
    <cellStyle name="Explanatory Text 5" xfId="9117"/>
    <cellStyle name="Explanatory Text 6" xfId="9118"/>
    <cellStyle name="Explanatory Text 7" xfId="9119"/>
    <cellStyle name="Explanatory Text 8" xfId="9120"/>
    <cellStyle name="Explanatory Text 9" xfId="9121"/>
    <cellStyle name="Fixed" xfId="9122"/>
    <cellStyle name="Fixed 2" xfId="9123"/>
    <cellStyle name="Fixed 2 2" xfId="9124"/>
    <cellStyle name="Fixed 3" xfId="9125"/>
    <cellStyle name="Fixed 4" xfId="9126"/>
    <cellStyle name="Fixed 5" xfId="9127"/>
    <cellStyle name="Fixed 6" xfId="9128"/>
    <cellStyle name="Fixed 7" xfId="9129"/>
    <cellStyle name="Fixed_ACCOUNTS" xfId="9130"/>
    <cellStyle name="Fixed3 - Style3" xfId="9131"/>
    <cellStyle name="Fixed3 - Style3 2" xfId="9132"/>
    <cellStyle name="Good 2" xfId="9133"/>
    <cellStyle name="Good 2 2" xfId="9134"/>
    <cellStyle name="Good 2 2 2" xfId="9135"/>
    <cellStyle name="Good 2 3" xfId="9136"/>
    <cellStyle name="Good 2 4" xfId="9137"/>
    <cellStyle name="Good 3" xfId="9138"/>
    <cellStyle name="Good 3 2" xfId="9139"/>
    <cellStyle name="Good 3 3" xfId="9140"/>
    <cellStyle name="Good 3 4" xfId="9141"/>
    <cellStyle name="Good 4" xfId="9142"/>
    <cellStyle name="Good 5" xfId="9143"/>
    <cellStyle name="Good 6" xfId="9144"/>
    <cellStyle name="Good 7" xfId="9145"/>
    <cellStyle name="Good 8" xfId="9146"/>
    <cellStyle name="Good 9" xfId="9147"/>
    <cellStyle name="Grey" xfId="9148"/>
    <cellStyle name="Grey 2" xfId="9149"/>
    <cellStyle name="Grey 2 2" xfId="9150"/>
    <cellStyle name="Grey 2 2 2" xfId="9151"/>
    <cellStyle name="Grey 2 3" xfId="9152"/>
    <cellStyle name="Grey 2 4" xfId="9153"/>
    <cellStyle name="Grey 3" xfId="9154"/>
    <cellStyle name="Grey 3 2" xfId="9155"/>
    <cellStyle name="Grey 3 2 2" xfId="9156"/>
    <cellStyle name="Grey 3 3" xfId="9157"/>
    <cellStyle name="Grey 3 4" xfId="9158"/>
    <cellStyle name="Grey 4" xfId="9159"/>
    <cellStyle name="Grey 4 2" xfId="9160"/>
    <cellStyle name="Grey 4 3" xfId="9161"/>
    <cellStyle name="Grey 4 4" xfId="9162"/>
    <cellStyle name="Grey 5" xfId="9163"/>
    <cellStyle name="Grey 5 2" xfId="9164"/>
    <cellStyle name="Grey 6" xfId="9165"/>
    <cellStyle name="Grey 6 2" xfId="9166"/>
    <cellStyle name="Grey 7" xfId="9167"/>
    <cellStyle name="Grey 8" xfId="9168"/>
    <cellStyle name="Grey_(C) WHE Proforma with ITC cash grant 10 Yr Amort_for deferral_102809" xfId="9169"/>
    <cellStyle name="g-tota - Style7" xfId="9170"/>
    <cellStyle name="Header" xfId="9171"/>
    <cellStyle name="Header1" xfId="9172"/>
    <cellStyle name="Header1 2" xfId="9173"/>
    <cellStyle name="Header1 3" xfId="9174"/>
    <cellStyle name="Header1 3 2" xfId="9175"/>
    <cellStyle name="Header1 4" xfId="9176"/>
    <cellStyle name="Header1_AURORA Total New" xfId="9177"/>
    <cellStyle name="Header2" xfId="9178"/>
    <cellStyle name="Header2 2" xfId="9179"/>
    <cellStyle name="Header2 2 2" xfId="9180"/>
    <cellStyle name="Header2 2 3" xfId="9181"/>
    <cellStyle name="Header2 2 4" xfId="9182"/>
    <cellStyle name="Header2 3" xfId="9183"/>
    <cellStyle name="Header2 3 2" xfId="9184"/>
    <cellStyle name="Header2 3 2 2" xfId="9185"/>
    <cellStyle name="Header2 3 2 3" xfId="9186"/>
    <cellStyle name="Header2 3 2 4" xfId="9187"/>
    <cellStyle name="Header2 3 2 5" xfId="9188"/>
    <cellStyle name="Header2 4" xfId="9189"/>
    <cellStyle name="Header2 4 2" xfId="9190"/>
    <cellStyle name="Header2 4 3" xfId="9191"/>
    <cellStyle name="Header2 4 4" xfId="9192"/>
    <cellStyle name="Header2 4 5" xfId="9193"/>
    <cellStyle name="Header2 5" xfId="9194"/>
    <cellStyle name="Header2 6" xfId="9195"/>
    <cellStyle name="Header2_AURORA Total New" xfId="9196"/>
    <cellStyle name="Heading" xfId="9197"/>
    <cellStyle name="Heading 1 2" xfId="9198"/>
    <cellStyle name="Heading 1 2 2" xfId="9199"/>
    <cellStyle name="Heading 1 2 2 2" xfId="9200"/>
    <cellStyle name="Heading 1 2 3" xfId="9201"/>
    <cellStyle name="Heading 1 2 3 2" xfId="9202"/>
    <cellStyle name="Heading 1 2 3 3" xfId="9203"/>
    <cellStyle name="Heading 1 2 3 4" xfId="9204"/>
    <cellStyle name="Heading 1 2 4" xfId="9205"/>
    <cellStyle name="Heading 1 3" xfId="9206"/>
    <cellStyle name="Heading 1 3 2" xfId="9207"/>
    <cellStyle name="Heading 1 3 3" xfId="9208"/>
    <cellStyle name="Heading 1 3 4" xfId="9209"/>
    <cellStyle name="Heading 1 4" xfId="9210"/>
    <cellStyle name="Heading 1 4 2" xfId="9211"/>
    <cellStyle name="Heading 1 5" xfId="9212"/>
    <cellStyle name="Heading 1 6" xfId="9213"/>
    <cellStyle name="Heading 1 7" xfId="9214"/>
    <cellStyle name="Heading 1 8" xfId="9215"/>
    <cellStyle name="Heading 1 9" xfId="9216"/>
    <cellStyle name="Heading 1 9 2" xfId="9217"/>
    <cellStyle name="Heading 2 2" xfId="9218"/>
    <cellStyle name="Heading 2 2 2" xfId="9219"/>
    <cellStyle name="Heading 2 2 2 2" xfId="9220"/>
    <cellStyle name="Heading 2 2 3" xfId="9221"/>
    <cellStyle name="Heading 2 2 3 2" xfId="9222"/>
    <cellStyle name="Heading 2 2 3 3" xfId="9223"/>
    <cellStyle name="Heading 2 2 3 4" xfId="9224"/>
    <cellStyle name="Heading 2 2 4" xfId="9225"/>
    <cellStyle name="Heading 2 3" xfId="9226"/>
    <cellStyle name="Heading 2 3 2" xfId="9227"/>
    <cellStyle name="Heading 2 3 3" xfId="9228"/>
    <cellStyle name="Heading 2 3 4" xfId="9229"/>
    <cellStyle name="Heading 2 4" xfId="9230"/>
    <cellStyle name="Heading 2 4 2" xfId="9231"/>
    <cellStyle name="Heading 2 5" xfId="9232"/>
    <cellStyle name="Heading 2 6" xfId="9233"/>
    <cellStyle name="Heading 2 7" xfId="9234"/>
    <cellStyle name="Heading 2 8" xfId="9235"/>
    <cellStyle name="Heading 2 9" xfId="9236"/>
    <cellStyle name="Heading 2 9 2" xfId="9237"/>
    <cellStyle name="Heading 3 2" xfId="9238"/>
    <cellStyle name="Heading 3 2 2" xfId="9239"/>
    <cellStyle name="Heading 3 2 2 2" xfId="9240"/>
    <cellStyle name="Heading 3 2 3" xfId="9241"/>
    <cellStyle name="Heading 3 2 4" xfId="9242"/>
    <cellStyle name="Heading 3 3" xfId="9243"/>
    <cellStyle name="Heading 3 3 2" xfId="9244"/>
    <cellStyle name="Heading 3 3 3" xfId="9245"/>
    <cellStyle name="Heading 3 3 4" xfId="9246"/>
    <cellStyle name="Heading 3 4" xfId="9247"/>
    <cellStyle name="Heading 3 5" xfId="9248"/>
    <cellStyle name="Heading 3 6" xfId="9249"/>
    <cellStyle name="Heading 3 7" xfId="9250"/>
    <cellStyle name="Heading 3 8" xfId="9251"/>
    <cellStyle name="Heading 3 9" xfId="9252"/>
    <cellStyle name="Heading 4 2" xfId="9253"/>
    <cellStyle name="Heading 4 2 2" xfId="9254"/>
    <cellStyle name="Heading 4 2 2 2" xfId="9255"/>
    <cellStyle name="Heading 4 2 3" xfId="9256"/>
    <cellStyle name="Heading 4 2 4" xfId="9257"/>
    <cellStyle name="Heading 4 3" xfId="9258"/>
    <cellStyle name="Heading 4 3 2" xfId="9259"/>
    <cellStyle name="Heading 4 3 3" xfId="9260"/>
    <cellStyle name="Heading 4 3 4" xfId="9261"/>
    <cellStyle name="Heading 4 4" xfId="9262"/>
    <cellStyle name="Heading 4 5" xfId="9263"/>
    <cellStyle name="Heading 4 6" xfId="9264"/>
    <cellStyle name="Heading 4 7" xfId="9265"/>
    <cellStyle name="Heading 4 8" xfId="9266"/>
    <cellStyle name="Heading 4 9" xfId="9267"/>
    <cellStyle name="Heading1" xfId="9268"/>
    <cellStyle name="Heading1 2" xfId="9269"/>
    <cellStyle name="Heading1 2 2" xfId="9270"/>
    <cellStyle name="Heading1 3" xfId="9271"/>
    <cellStyle name="Heading1 3 2" xfId="9272"/>
    <cellStyle name="Heading1 4" xfId="9273"/>
    <cellStyle name="Heading1 5" xfId="9274"/>
    <cellStyle name="Heading1 6" xfId="9275"/>
    <cellStyle name="Heading1 7" xfId="9276"/>
    <cellStyle name="Heading1 8" xfId="9277"/>
    <cellStyle name="Heading1_4.32E Depreciation Study Robs file" xfId="9278"/>
    <cellStyle name="Heading2" xfId="9279"/>
    <cellStyle name="Heading2 2" xfId="9280"/>
    <cellStyle name="Heading2 2 2" xfId="9281"/>
    <cellStyle name="Heading2 3" xfId="9282"/>
    <cellStyle name="Heading2 3 2" xfId="9283"/>
    <cellStyle name="Heading2 4" xfId="9284"/>
    <cellStyle name="Heading2 5" xfId="9285"/>
    <cellStyle name="Heading2 6" xfId="9286"/>
    <cellStyle name="Heading2 7" xfId="9287"/>
    <cellStyle name="Heading2 8" xfId="9288"/>
    <cellStyle name="Heading2_4.32E Depreciation Study Robs file" xfId="9289"/>
    <cellStyle name="HeadlineStyle" xfId="9290"/>
    <cellStyle name="HeadlineStyle 2" xfId="9291"/>
    <cellStyle name="HeadlineStyleJustified" xfId="9292"/>
    <cellStyle name="HeadlineStyleJustified 2" xfId="9293"/>
    <cellStyle name="Hyperlink 2" xfId="9294"/>
    <cellStyle name="Hyperlink 3" xfId="9295"/>
    <cellStyle name="Hyperlink_Net of cust chrg" xfId="9296"/>
    <cellStyle name="Input [yellow]" xfId="9297"/>
    <cellStyle name="Input [yellow] 2" xfId="9298"/>
    <cellStyle name="Input [yellow] 2 2" xfId="9299"/>
    <cellStyle name="Input [yellow] 2 2 2" xfId="9300"/>
    <cellStyle name="Input [yellow] 2 2 3" xfId="9301"/>
    <cellStyle name="Input [yellow] 2 2 4" xfId="9302"/>
    <cellStyle name="Input [yellow] 2 2 5" xfId="9303"/>
    <cellStyle name="Input [yellow] 2 3" xfId="9304"/>
    <cellStyle name="Input [yellow] 2 3 2" xfId="9305"/>
    <cellStyle name="Input [yellow] 2 3 3" xfId="9306"/>
    <cellStyle name="Input [yellow] 2 3 4" xfId="9307"/>
    <cellStyle name="Input [yellow] 2 3 5" xfId="9308"/>
    <cellStyle name="Input [yellow] 2 4" xfId="9309"/>
    <cellStyle name="Input [yellow] 2 5" xfId="9310"/>
    <cellStyle name="Input [yellow] 3" xfId="9311"/>
    <cellStyle name="Input [yellow] 3 2" xfId="9312"/>
    <cellStyle name="Input [yellow] 3 2 2" xfId="9313"/>
    <cellStyle name="Input [yellow] 3 2 3" xfId="9314"/>
    <cellStyle name="Input [yellow] 3 2 4" xfId="9315"/>
    <cellStyle name="Input [yellow] 3 2 5" xfId="9316"/>
    <cellStyle name="Input [yellow] 3 3" xfId="9317"/>
    <cellStyle name="Input [yellow] 3 3 2" xfId="9318"/>
    <cellStyle name="Input [yellow] 3 3 3" xfId="9319"/>
    <cellStyle name="Input [yellow] 3 3 4" xfId="9320"/>
    <cellStyle name="Input [yellow] 3 3 5" xfId="9321"/>
    <cellStyle name="Input [yellow] 3 4" xfId="9322"/>
    <cellStyle name="Input [yellow] 3 5" xfId="9323"/>
    <cellStyle name="Input [yellow] 4" xfId="9324"/>
    <cellStyle name="Input [yellow] 4 2" xfId="9325"/>
    <cellStyle name="Input [yellow] 4 2 2" xfId="9326"/>
    <cellStyle name="Input [yellow] 4 2 3" xfId="9327"/>
    <cellStyle name="Input [yellow] 4 2 4" xfId="9328"/>
    <cellStyle name="Input [yellow] 4 2 5" xfId="9329"/>
    <cellStyle name="Input [yellow] 4 3" xfId="9330"/>
    <cellStyle name="Input [yellow] 4 3 2" xfId="9331"/>
    <cellStyle name="Input [yellow] 4 3 3" xfId="9332"/>
    <cellStyle name="Input [yellow] 4 3 4" xfId="9333"/>
    <cellStyle name="Input [yellow] 4 3 5" xfId="9334"/>
    <cellStyle name="Input [yellow] 4 4" xfId="9335"/>
    <cellStyle name="Input [yellow] 4 5" xfId="9336"/>
    <cellStyle name="Input [yellow] 5" xfId="9337"/>
    <cellStyle name="Input [yellow] 5 2" xfId="9338"/>
    <cellStyle name="Input [yellow] 5 2 2" xfId="9339"/>
    <cellStyle name="Input [yellow] 5 2 3" xfId="9340"/>
    <cellStyle name="Input [yellow] 5 2 4" xfId="9341"/>
    <cellStyle name="Input [yellow] 5 2 5" xfId="9342"/>
    <cellStyle name="Input [yellow] 6" xfId="9343"/>
    <cellStyle name="Input [yellow] 6 2" xfId="9344"/>
    <cellStyle name="Input [yellow] 6 3" xfId="9345"/>
    <cellStyle name="Input [yellow] 6 4" xfId="9346"/>
    <cellStyle name="Input [yellow] 6 5" xfId="9347"/>
    <cellStyle name="Input [yellow] 7" xfId="9348"/>
    <cellStyle name="Input [yellow] 8" xfId="9349"/>
    <cellStyle name="Input [yellow] 9" xfId="9350"/>
    <cellStyle name="Input [yellow]_(C) WHE Proforma with ITC cash grant 10 Yr Amort_for deferral_102809" xfId="9351"/>
    <cellStyle name="Input 10" xfId="9352"/>
    <cellStyle name="Input 10 2" xfId="9353"/>
    <cellStyle name="Input 10 3" xfId="9354"/>
    <cellStyle name="Input 10 4" xfId="9355"/>
    <cellStyle name="Input 10 5" xfId="9356"/>
    <cellStyle name="Input 11" xfId="9357"/>
    <cellStyle name="Input 12" xfId="9358"/>
    <cellStyle name="Input 13" xfId="9359"/>
    <cellStyle name="Input 13 2" xfId="9360"/>
    <cellStyle name="Input 13 3" xfId="9361"/>
    <cellStyle name="Input 13 4" xfId="9362"/>
    <cellStyle name="Input 13 5" xfId="9363"/>
    <cellStyle name="Input 14" xfId="9364"/>
    <cellStyle name="Input 14 2" xfId="9365"/>
    <cellStyle name="Input 14 3" xfId="9366"/>
    <cellStyle name="Input 14 4" xfId="9367"/>
    <cellStyle name="Input 14 5" xfId="9368"/>
    <cellStyle name="Input 15" xfId="9369"/>
    <cellStyle name="Input 16" xfId="9370"/>
    <cellStyle name="Input 17" xfId="9371"/>
    <cellStyle name="Input 18" xfId="9372"/>
    <cellStyle name="Input 19" xfId="9373"/>
    <cellStyle name="Input 2" xfId="9374"/>
    <cellStyle name="Input 2 2" xfId="9375"/>
    <cellStyle name="Input 2 2 2" xfId="9376"/>
    <cellStyle name="Input 2 2 2 2" xfId="9377"/>
    <cellStyle name="Input 2 2 2 3" xfId="9378"/>
    <cellStyle name="Input 2 2 2 4" xfId="9379"/>
    <cellStyle name="Input 2 2 2 5" xfId="9380"/>
    <cellStyle name="Input 2 2 3" xfId="9381"/>
    <cellStyle name="Input 2 3" xfId="9382"/>
    <cellStyle name="Input 2 4" xfId="9383"/>
    <cellStyle name="Input 2 5" xfId="9384"/>
    <cellStyle name="Input 2 6" xfId="9385"/>
    <cellStyle name="Input 2 7" xfId="9386"/>
    <cellStyle name="Input 20" xfId="9387"/>
    <cellStyle name="Input 21" xfId="9388"/>
    <cellStyle name="Input 22" xfId="9389"/>
    <cellStyle name="Input 23" xfId="9390"/>
    <cellStyle name="Input 24" xfId="9391"/>
    <cellStyle name="Input 25" xfId="9392"/>
    <cellStyle name="Input 26" xfId="9393"/>
    <cellStyle name="Input 27" xfId="9394"/>
    <cellStyle name="Input 28" xfId="9395"/>
    <cellStyle name="Input 3" xfId="9396"/>
    <cellStyle name="Input 3 2" xfId="9397"/>
    <cellStyle name="Input 3 3" xfId="9398"/>
    <cellStyle name="Input 3 4" xfId="9399"/>
    <cellStyle name="Input 3 5" xfId="9400"/>
    <cellStyle name="Input 3 6" xfId="9401"/>
    <cellStyle name="Input 3 7" xfId="9402"/>
    <cellStyle name="Input 3 8" xfId="9403"/>
    <cellStyle name="Input 4" xfId="9404"/>
    <cellStyle name="Input 4 2" xfId="9405"/>
    <cellStyle name="Input 4 3" xfId="9406"/>
    <cellStyle name="Input 4 4" xfId="9407"/>
    <cellStyle name="Input 5" xfId="9408"/>
    <cellStyle name="Input 5 2" xfId="9409"/>
    <cellStyle name="Input 6" xfId="9410"/>
    <cellStyle name="Input 6 2" xfId="9411"/>
    <cellStyle name="Input 7" xfId="9412"/>
    <cellStyle name="Input 7 2" xfId="9413"/>
    <cellStyle name="Input 8" xfId="9414"/>
    <cellStyle name="Input 8 2" xfId="9415"/>
    <cellStyle name="Input 9" xfId="9416"/>
    <cellStyle name="Input Cells" xfId="9417"/>
    <cellStyle name="Input Cells 2" xfId="9418"/>
    <cellStyle name="Input Cells 3" xfId="9419"/>
    <cellStyle name="Input Cells Percent" xfId="9420"/>
    <cellStyle name="Input Cells Percent 2" xfId="9421"/>
    <cellStyle name="Input Cells Percent 3" xfId="9422"/>
    <cellStyle name="Input Cells Percent_AURORA Total New" xfId="9423"/>
    <cellStyle name="Input Cells_4.34E Mint Farm Deferral" xfId="9424"/>
    <cellStyle name="line b - Style6" xfId="9425"/>
    <cellStyle name="Lines" xfId="9426"/>
    <cellStyle name="Lines 2" xfId="9427"/>
    <cellStyle name="Lines 3" xfId="9428"/>
    <cellStyle name="Lines 4" xfId="9429"/>
    <cellStyle name="Lines_Electric Rev Req Model (2009 GRC) Rebuttal" xfId="9430"/>
    <cellStyle name="LINKED" xfId="9431"/>
    <cellStyle name="LINKED 2" xfId="9432"/>
    <cellStyle name="LINKED 2 2" xfId="9433"/>
    <cellStyle name="LINKED 3" xfId="9434"/>
    <cellStyle name="LINKED 4" xfId="9435"/>
    <cellStyle name="Linked Cell 2" xfId="9436"/>
    <cellStyle name="Linked Cell 2 2" xfId="9437"/>
    <cellStyle name="Linked Cell 2 2 2" xfId="9438"/>
    <cellStyle name="Linked Cell 2 3" xfId="9439"/>
    <cellStyle name="Linked Cell 2 4" xfId="9440"/>
    <cellStyle name="Linked Cell 3" xfId="9441"/>
    <cellStyle name="Linked Cell 3 2" xfId="9442"/>
    <cellStyle name="Linked Cell 3 3" xfId="9443"/>
    <cellStyle name="Linked Cell 3 4" xfId="9444"/>
    <cellStyle name="Linked Cell 4" xfId="9445"/>
    <cellStyle name="Linked Cell 5" xfId="9446"/>
    <cellStyle name="Linked Cell 6" xfId="9447"/>
    <cellStyle name="Linked Cell 7" xfId="9448"/>
    <cellStyle name="Linked Cell 8" xfId="9449"/>
    <cellStyle name="Linked Cell 9" xfId="9450"/>
    <cellStyle name="Millares [0]_2AV_M_M " xfId="9451"/>
    <cellStyle name="Millares_2AV_M_M " xfId="9452"/>
    <cellStyle name="modified border" xfId="9453"/>
    <cellStyle name="modified border 2" xfId="9454"/>
    <cellStyle name="modified border 2 2" xfId="9455"/>
    <cellStyle name="modified border 2 3" xfId="9456"/>
    <cellStyle name="modified border 3" xfId="9457"/>
    <cellStyle name="modified border 3 2" xfId="9458"/>
    <cellStyle name="modified border 3 3" xfId="9459"/>
    <cellStyle name="modified border 4" xfId="9460"/>
    <cellStyle name="modified border 4 2" xfId="9461"/>
    <cellStyle name="modified border 4 3" xfId="9462"/>
    <cellStyle name="modified border 5" xfId="9463"/>
    <cellStyle name="modified border 5 2" xfId="9464"/>
    <cellStyle name="modified border 6" xfId="9465"/>
    <cellStyle name="modified border 7" xfId="9466"/>
    <cellStyle name="modified border 8" xfId="9467"/>
    <cellStyle name="modified border_4.34E Mint Farm Deferral" xfId="9468"/>
    <cellStyle name="modified border1" xfId="9469"/>
    <cellStyle name="modified border1 2" xfId="9470"/>
    <cellStyle name="modified border1 2 2" xfId="9471"/>
    <cellStyle name="modified border1 2 3" xfId="9472"/>
    <cellStyle name="modified border1 3" xfId="9473"/>
    <cellStyle name="modified border1 3 2" xfId="9474"/>
    <cellStyle name="modified border1 3 3" xfId="9475"/>
    <cellStyle name="modified border1 4" xfId="9476"/>
    <cellStyle name="modified border1 4 2" xfId="9477"/>
    <cellStyle name="modified border1 4 3" xfId="9478"/>
    <cellStyle name="modified border1 5" xfId="9479"/>
    <cellStyle name="modified border1 5 2" xfId="9480"/>
    <cellStyle name="modified border1 6" xfId="9481"/>
    <cellStyle name="modified border1 7" xfId="9482"/>
    <cellStyle name="modified border1 8" xfId="9483"/>
    <cellStyle name="modified border1_4.34E Mint Farm Deferral" xfId="9484"/>
    <cellStyle name="Moneda [0]_2AV_M_M " xfId="9485"/>
    <cellStyle name="Moneda_2AV_M_M " xfId="9486"/>
    <cellStyle name="Neutral 2" xfId="9487"/>
    <cellStyle name="Neutral 2 2" xfId="9488"/>
    <cellStyle name="Neutral 2 2 2" xfId="9489"/>
    <cellStyle name="Neutral 2 3" xfId="9490"/>
    <cellStyle name="Neutral 2 4" xfId="9491"/>
    <cellStyle name="Neutral 3" xfId="9492"/>
    <cellStyle name="Neutral 3 2" xfId="9493"/>
    <cellStyle name="Neutral 3 3" xfId="9494"/>
    <cellStyle name="Neutral 3 4" xfId="9495"/>
    <cellStyle name="Neutral 4" xfId="9496"/>
    <cellStyle name="Neutral 5" xfId="9497"/>
    <cellStyle name="Neutral 6" xfId="9498"/>
    <cellStyle name="Neutral 7" xfId="9499"/>
    <cellStyle name="Neutral 8" xfId="9500"/>
    <cellStyle name="Neutral 9" xfId="9501"/>
    <cellStyle name="no dec" xfId="9502"/>
    <cellStyle name="no dec 2" xfId="9503"/>
    <cellStyle name="no dec 2 2" xfId="9504"/>
    <cellStyle name="no dec 3" xfId="9505"/>
    <cellStyle name="no dec 4" xfId="9506"/>
    <cellStyle name="Normal" xfId="0" builtinId="0"/>
    <cellStyle name="Normal - Style1" xfId="9507"/>
    <cellStyle name="Normal - Style1 2" xfId="9508"/>
    <cellStyle name="Normal - Style1 2 2" xfId="9509"/>
    <cellStyle name="Normal - Style1 2 2 2" xfId="9510"/>
    <cellStyle name="Normal - Style1 2 2 3" xfId="9511"/>
    <cellStyle name="Normal - Style1 2 3" xfId="9512"/>
    <cellStyle name="Normal - Style1 2 4" xfId="9513"/>
    <cellStyle name="Normal - Style1 3" xfId="9514"/>
    <cellStyle name="Normal - Style1 3 2" xfId="9515"/>
    <cellStyle name="Normal - Style1 3 2 2" xfId="9516"/>
    <cellStyle name="Normal - Style1 3 3" xfId="9517"/>
    <cellStyle name="Normal - Style1 3 4" xfId="9518"/>
    <cellStyle name="Normal - Style1 4" xfId="9519"/>
    <cellStyle name="Normal - Style1 4 2" xfId="9520"/>
    <cellStyle name="Normal - Style1 4 2 2" xfId="9521"/>
    <cellStyle name="Normal - Style1 4 3" xfId="9522"/>
    <cellStyle name="Normal - Style1 4 4" xfId="9523"/>
    <cellStyle name="Normal - Style1 5" xfId="9524"/>
    <cellStyle name="Normal - Style1 5 2" xfId="9525"/>
    <cellStyle name="Normal - Style1 5 2 2" xfId="9526"/>
    <cellStyle name="Normal - Style1 5 2 3" xfId="9527"/>
    <cellStyle name="Normal - Style1 5 3" xfId="9528"/>
    <cellStyle name="Normal - Style1 5 4" xfId="9529"/>
    <cellStyle name="Normal - Style1 5 5" xfId="9530"/>
    <cellStyle name="Normal - Style1 6" xfId="9531"/>
    <cellStyle name="Normal - Style1 6 2" xfId="9532"/>
    <cellStyle name="Normal - Style1 6 2 2" xfId="9533"/>
    <cellStyle name="Normal - Style1 6 3" xfId="9534"/>
    <cellStyle name="Normal - Style1 6 4" xfId="9535"/>
    <cellStyle name="Normal - Style1 7" xfId="9536"/>
    <cellStyle name="Normal - Style1 7 2" xfId="9537"/>
    <cellStyle name="Normal - Style1 7 2 2" xfId="9538"/>
    <cellStyle name="Normal - Style1 7 3" xfId="9539"/>
    <cellStyle name="Normal - Style1 8" xfId="9540"/>
    <cellStyle name="Normal - Style1 9" xfId="9541"/>
    <cellStyle name="Normal - Style1_(C) WHE Proforma with ITC cash grant 10 Yr Amort_for deferral_102809" xfId="9542"/>
    <cellStyle name="Normal 1" xfId="9543"/>
    <cellStyle name="Normal 1 2" xfId="9544"/>
    <cellStyle name="Normal 1 2 2" xfId="9545"/>
    <cellStyle name="Normal 1 3" xfId="9546"/>
    <cellStyle name="Normal 1 3 2" xfId="9547"/>
    <cellStyle name="Normal 1 4" xfId="9548"/>
    <cellStyle name="Normal 10" xfId="9549"/>
    <cellStyle name="Normal 10 2" xfId="9550"/>
    <cellStyle name="Normal 10 2 2" xfId="9551"/>
    <cellStyle name="Normal 10 2 2 2" xfId="9552"/>
    <cellStyle name="Normal 10 2 2 3" xfId="9553"/>
    <cellStyle name="Normal 10 2 3" xfId="9554"/>
    <cellStyle name="Normal 10 2 4" xfId="9555"/>
    <cellStyle name="Normal 10 3" xfId="9556"/>
    <cellStyle name="Normal 10 3 2" xfId="9557"/>
    <cellStyle name="Normal 10 3 2 2" xfId="9558"/>
    <cellStyle name="Normal 10 3 3" xfId="9559"/>
    <cellStyle name="Normal 10 3 4" xfId="9560"/>
    <cellStyle name="Normal 10 4" xfId="9561"/>
    <cellStyle name="Normal 10 4 2" xfId="9562"/>
    <cellStyle name="Normal 10 4 2 2" xfId="9563"/>
    <cellStyle name="Normal 10 4 3" xfId="9564"/>
    <cellStyle name="Normal 10 5" xfId="9565"/>
    <cellStyle name="Normal 10 5 2" xfId="9566"/>
    <cellStyle name="Normal 10 5 3" xfId="9567"/>
    <cellStyle name="Normal 10 6" xfId="9568"/>
    <cellStyle name="Normal 10 6 2" xfId="9569"/>
    <cellStyle name="Normal 10 7" xfId="9570"/>
    <cellStyle name="Normal 10 8" xfId="9571"/>
    <cellStyle name="Normal 10 9" xfId="9572"/>
    <cellStyle name="Normal 10_ Price Inputs" xfId="9573"/>
    <cellStyle name="Normal 100" xfId="9574"/>
    <cellStyle name="Normal 101" xfId="9575"/>
    <cellStyle name="Normal 102" xfId="9576"/>
    <cellStyle name="Normal 103" xfId="9577"/>
    <cellStyle name="Normal 104" xfId="9578"/>
    <cellStyle name="Normal 105" xfId="9579"/>
    <cellStyle name="Normal 106" xfId="9580"/>
    <cellStyle name="Normal 107" xfId="9581"/>
    <cellStyle name="Normal 108" xfId="9582"/>
    <cellStyle name="Normal 109" xfId="9583"/>
    <cellStyle name="Normal 11" xfId="9584"/>
    <cellStyle name="Normal 11 2" xfId="9585"/>
    <cellStyle name="Normal 11 2 2" xfId="9586"/>
    <cellStyle name="Normal 11 2 2 2" xfId="9587"/>
    <cellStyle name="Normal 11 2 3" xfId="9588"/>
    <cellStyle name="Normal 11 3" xfId="9589"/>
    <cellStyle name="Normal 11 3 2" xfId="9590"/>
    <cellStyle name="Normal 11 3 3" xfId="9591"/>
    <cellStyle name="Normal 11 4" xfId="9592"/>
    <cellStyle name="Normal 11 4 2" xfId="9593"/>
    <cellStyle name="Normal 11 5" xfId="9594"/>
    <cellStyle name="Normal 11 6" xfId="9595"/>
    <cellStyle name="Normal 11 7" xfId="9596"/>
    <cellStyle name="Normal 11_16.37E Wild Horse Expansion DeferralRevwrkingfile SF" xfId="9597"/>
    <cellStyle name="Normal 110" xfId="9598"/>
    <cellStyle name="Normal 111" xfId="9599"/>
    <cellStyle name="Normal 112" xfId="9600"/>
    <cellStyle name="Normal 112 2" xfId="9601"/>
    <cellStyle name="Normal 113" xfId="9602"/>
    <cellStyle name="Normal 114" xfId="9603"/>
    <cellStyle name="Normal 115" xfId="9604"/>
    <cellStyle name="Normal 116" xfId="9605"/>
    <cellStyle name="Normal 116 2" xfId="9606"/>
    <cellStyle name="Normal 117" xfId="9607"/>
    <cellStyle name="Normal 118" xfId="9608"/>
    <cellStyle name="Normal 119" xfId="9609"/>
    <cellStyle name="Normal 12" xfId="9610"/>
    <cellStyle name="Normal 12 2" xfId="9611"/>
    <cellStyle name="Normal 12 2 2" xfId="9612"/>
    <cellStyle name="Normal 12 2 2 2" xfId="9613"/>
    <cellStyle name="Normal 12 2 3" xfId="9614"/>
    <cellStyle name="Normal 12 3" xfId="9615"/>
    <cellStyle name="Normal 12 3 2" xfId="9616"/>
    <cellStyle name="Normal 12 3 3" xfId="9617"/>
    <cellStyle name="Normal 12 4" xfId="9618"/>
    <cellStyle name="Normal 12 4 2" xfId="9619"/>
    <cellStyle name="Normal 12 5" xfId="9620"/>
    <cellStyle name="Normal 12 6" xfId="9621"/>
    <cellStyle name="Normal 12 7" xfId="9622"/>
    <cellStyle name="Normal 12_2011 CBR Rev Calc by schedule" xfId="9623"/>
    <cellStyle name="Normal 120" xfId="9624"/>
    <cellStyle name="Normal 121" xfId="9625"/>
    <cellStyle name="Normal 122" xfId="9626"/>
    <cellStyle name="Normal 123" xfId="9627"/>
    <cellStyle name="Normal 124" xfId="9628"/>
    <cellStyle name="Normal 125" xfId="9629"/>
    <cellStyle name="Normal 126" xfId="9630"/>
    <cellStyle name="Normal 127" xfId="9631"/>
    <cellStyle name="Normal 128" xfId="9632"/>
    <cellStyle name="Normal 129" xfId="9633"/>
    <cellStyle name="Normal 13" xfId="9634"/>
    <cellStyle name="Normal 13 2" xfId="9635"/>
    <cellStyle name="Normal 13 2 2" xfId="9636"/>
    <cellStyle name="Normal 13 2 2 2" xfId="9637"/>
    <cellStyle name="Normal 13 2 3" xfId="9638"/>
    <cellStyle name="Normal 13 3" xfId="9639"/>
    <cellStyle name="Normal 13 3 2" xfId="9640"/>
    <cellStyle name="Normal 13 3 3" xfId="9641"/>
    <cellStyle name="Normal 13 4" xfId="9642"/>
    <cellStyle name="Normal 13 4 2" xfId="9643"/>
    <cellStyle name="Normal 13 5" xfId="9644"/>
    <cellStyle name="Normal 13 6" xfId="9645"/>
    <cellStyle name="Normal 13 7" xfId="9646"/>
    <cellStyle name="Normal 13_2011 CBR Rev Calc by schedule" xfId="9647"/>
    <cellStyle name="Normal 130" xfId="9648"/>
    <cellStyle name="Normal 131" xfId="9649"/>
    <cellStyle name="Normal 132" xfId="9650"/>
    <cellStyle name="Normal 133" xfId="9651"/>
    <cellStyle name="Normal 134" xfId="9652"/>
    <cellStyle name="Normal 135" xfId="9653"/>
    <cellStyle name="Normal 136" xfId="9654"/>
    <cellStyle name="Normal 137" xfId="9655"/>
    <cellStyle name="Normal 138" xfId="9656"/>
    <cellStyle name="Normal 139" xfId="9657"/>
    <cellStyle name="Normal 14" xfId="9658"/>
    <cellStyle name="Normal 14 2" xfId="9659"/>
    <cellStyle name="Normal 14 2 2" xfId="9660"/>
    <cellStyle name="Normal 14 3" xfId="9661"/>
    <cellStyle name="Normal 14 4" xfId="9662"/>
    <cellStyle name="Normal 14_2011 CBR Rev Calc by schedule" xfId="9663"/>
    <cellStyle name="Normal 140" xfId="9664"/>
    <cellStyle name="Normal 141" xfId="9665"/>
    <cellStyle name="Normal 142" xfId="9666"/>
    <cellStyle name="Normal 143" xfId="9667"/>
    <cellStyle name="Normal 144" xfId="9668"/>
    <cellStyle name="Normal 145" xfId="9669"/>
    <cellStyle name="Normal 146" xfId="9670"/>
    <cellStyle name="Normal 147" xfId="9671"/>
    <cellStyle name="Normal 148" xfId="9672"/>
    <cellStyle name="Normal 149" xfId="9673"/>
    <cellStyle name="Normal 15" xfId="9674"/>
    <cellStyle name="Normal 15 2" xfId="9675"/>
    <cellStyle name="Normal 15 2 2" xfId="9676"/>
    <cellStyle name="Normal 15 3" xfId="9677"/>
    <cellStyle name="Normal 15 3 2" xfId="9678"/>
    <cellStyle name="Normal 15 3 3" xfId="9679"/>
    <cellStyle name="Normal 15 4" xfId="9680"/>
    <cellStyle name="Normal 15 4 2" xfId="9681"/>
    <cellStyle name="Normal 15 5" xfId="9682"/>
    <cellStyle name="Normal 15 6" xfId="9683"/>
    <cellStyle name="Normal 15 7" xfId="9684"/>
    <cellStyle name="Normal 15 8" xfId="9685"/>
    <cellStyle name="Normal 15_2011 CBR Rev Calc by schedule" xfId="9686"/>
    <cellStyle name="Normal 150" xfId="9687"/>
    <cellStyle name="Normal 151" xfId="9688"/>
    <cellStyle name="Normal 152" xfId="9689"/>
    <cellStyle name="Normal 153" xfId="9690"/>
    <cellStyle name="Normal 154" xfId="9691"/>
    <cellStyle name="Normal 155" xfId="9692"/>
    <cellStyle name="Normal 16" xfId="9693"/>
    <cellStyle name="Normal 16 2" xfId="9694"/>
    <cellStyle name="Normal 16 2 2" xfId="9695"/>
    <cellStyle name="Normal 16 3" xfId="9696"/>
    <cellStyle name="Normal 16 3 2" xfId="9697"/>
    <cellStyle name="Normal 16 3 3" xfId="9698"/>
    <cellStyle name="Normal 16 4" xfId="9699"/>
    <cellStyle name="Normal 16 4 2" xfId="9700"/>
    <cellStyle name="Normal 16 5" xfId="9701"/>
    <cellStyle name="Normal 16 6" xfId="9702"/>
    <cellStyle name="Normal 16 7" xfId="9703"/>
    <cellStyle name="Normal 16_2011 CBR Rev Calc by schedule" xfId="9704"/>
    <cellStyle name="Normal 17" xfId="9705"/>
    <cellStyle name="Normal 17 2" xfId="9706"/>
    <cellStyle name="Normal 17 2 2" xfId="9707"/>
    <cellStyle name="Normal 17 3" xfId="9708"/>
    <cellStyle name="Normal 17 3 2" xfId="9709"/>
    <cellStyle name="Normal 17 4" xfId="9710"/>
    <cellStyle name="Normal 17 5" xfId="9711"/>
    <cellStyle name="Normal 18" xfId="9712"/>
    <cellStyle name="Normal 18 2" xfId="9713"/>
    <cellStyle name="Normal 18 2 2" xfId="9714"/>
    <cellStyle name="Normal 18 3" xfId="9715"/>
    <cellStyle name="Normal 18 3 2" xfId="9716"/>
    <cellStyle name="Normal 18 4" xfId="9717"/>
    <cellStyle name="Normal 18 5" xfId="9718"/>
    <cellStyle name="Normal 19" xfId="9719"/>
    <cellStyle name="Normal 19 2" xfId="9720"/>
    <cellStyle name="Normal 19 2 2" xfId="9721"/>
    <cellStyle name="Normal 19 3" xfId="9722"/>
    <cellStyle name="Normal 19 3 2" xfId="9723"/>
    <cellStyle name="Normal 19 4" xfId="9724"/>
    <cellStyle name="Normal 2" xfId="9725"/>
    <cellStyle name="Normal 2 10" xfId="9726"/>
    <cellStyle name="Normal 2 10 2" xfId="9727"/>
    <cellStyle name="Normal 2 10 2 2" xfId="9728"/>
    <cellStyle name="Normal 2 10 3" xfId="9729"/>
    <cellStyle name="Normal 2 11" xfId="9730"/>
    <cellStyle name="Normal 2 11 2" xfId="9731"/>
    <cellStyle name="Normal 2 12" xfId="9732"/>
    <cellStyle name="Normal 2 12 2" xfId="9733"/>
    <cellStyle name="Normal 2 13" xfId="9734"/>
    <cellStyle name="Normal 2 13 2" xfId="9735"/>
    <cellStyle name="Normal 2 14" xfId="9736"/>
    <cellStyle name="Normal 2 15" xfId="9737"/>
    <cellStyle name="Normal 2 2" xfId="9738"/>
    <cellStyle name="Normal 2 2 10" xfId="9739"/>
    <cellStyle name="Normal 2 2 11" xfId="9740"/>
    <cellStyle name="Normal 2 2 2" xfId="9741"/>
    <cellStyle name="Normal 2 2 2 2" xfId="9742"/>
    <cellStyle name="Normal 2 2 2 2 2" xfId="9743"/>
    <cellStyle name="Normal 2 2 2 2 2 2" xfId="9744"/>
    <cellStyle name="Normal 2 2 2 2 3" xfId="9745"/>
    <cellStyle name="Normal 2 2 2 2 3 2" xfId="9746"/>
    <cellStyle name="Normal 2 2 2 2 4" xfId="9747"/>
    <cellStyle name="Normal 2 2 2 3" xfId="9748"/>
    <cellStyle name="Normal 2 2 2 3 2" xfId="9749"/>
    <cellStyle name="Normal 2 2 2 3 2 2" xfId="9750"/>
    <cellStyle name="Normal 2 2 2 3 3" xfId="9751"/>
    <cellStyle name="Normal 2 2 2 3 3 2" xfId="9752"/>
    <cellStyle name="Normal 2 2 2 3 4" xfId="9753"/>
    <cellStyle name="Normal 2 2 2 4" xfId="9754"/>
    <cellStyle name="Normal 2 2 2 4 2" xfId="9755"/>
    <cellStyle name="Normal 2 2 2 5" xfId="9756"/>
    <cellStyle name="Normal 2 2 2 5 2" xfId="9757"/>
    <cellStyle name="Normal 2 2 2 6" xfId="9758"/>
    <cellStyle name="Normal 2 2 2 7" xfId="9759"/>
    <cellStyle name="Normal 2 2 2_Chelan PUD Power Costs (8-10)" xfId="9760"/>
    <cellStyle name="Normal 2 2 3" xfId="9761"/>
    <cellStyle name="Normal 2 2 3 2" xfId="9762"/>
    <cellStyle name="Normal 2 2 3 2 2" xfId="9763"/>
    <cellStyle name="Normal 2 2 3 3" xfId="9764"/>
    <cellStyle name="Normal 2 2 3 3 2" xfId="9765"/>
    <cellStyle name="Normal 2 2 3 4" xfId="9766"/>
    <cellStyle name="Normal 2 2 4" xfId="9767"/>
    <cellStyle name="Normal 2 2 4 2" xfId="9768"/>
    <cellStyle name="Normal 2 2 5" xfId="9769"/>
    <cellStyle name="Normal 2 2 6" xfId="9770"/>
    <cellStyle name="Normal 2 2 7" xfId="9771"/>
    <cellStyle name="Normal 2 2 8" xfId="9772"/>
    <cellStyle name="Normal 2 2 9" xfId="9773"/>
    <cellStyle name="Normal 2 2_ Price Inputs" xfId="9774"/>
    <cellStyle name="Normal 2 3" xfId="9775"/>
    <cellStyle name="Normal 2 3 2" xfId="9776"/>
    <cellStyle name="Normal 2 3 2 2" xfId="9777"/>
    <cellStyle name="Normal 2 3 3" xfId="9778"/>
    <cellStyle name="Normal 2 3 3 2" xfId="9779"/>
    <cellStyle name="Normal 2 3 4" xfId="9780"/>
    <cellStyle name="Normal 2 4" xfId="9781"/>
    <cellStyle name="Normal 2 4 2" xfId="9782"/>
    <cellStyle name="Normal 2 4 2 2" xfId="9783"/>
    <cellStyle name="Normal 2 4 3" xfId="9784"/>
    <cellStyle name="Normal 2 4 3 2" xfId="9785"/>
    <cellStyle name="Normal 2 4 4" xfId="9786"/>
    <cellStyle name="Normal 2 5" xfId="9787"/>
    <cellStyle name="Normal 2 5 2" xfId="9788"/>
    <cellStyle name="Normal 2 5 2 2" xfId="9789"/>
    <cellStyle name="Normal 2 5 3" xfId="9790"/>
    <cellStyle name="Normal 2 5 3 2" xfId="9791"/>
    <cellStyle name="Normal 2 5 4" xfId="9792"/>
    <cellStyle name="Normal 2 6" xfId="9793"/>
    <cellStyle name="Normal 2 6 2" xfId="9794"/>
    <cellStyle name="Normal 2 6 2 2" xfId="9795"/>
    <cellStyle name="Normal 2 6 3" xfId="9796"/>
    <cellStyle name="Normal 2 6 4" xfId="9797"/>
    <cellStyle name="Normal 2 6 5" xfId="9798"/>
    <cellStyle name="Normal 2 6 6" xfId="9799"/>
    <cellStyle name="Normal 2 7" xfId="9800"/>
    <cellStyle name="Normal 2 7 2" xfId="9801"/>
    <cellStyle name="Normal 2 7 2 2" xfId="9802"/>
    <cellStyle name="Normal 2 7 3" xfId="9803"/>
    <cellStyle name="Normal 2 7 4" xfId="9804"/>
    <cellStyle name="Normal 2 8" xfId="9805"/>
    <cellStyle name="Normal 2 8 2" xfId="9806"/>
    <cellStyle name="Normal 2 8 2 2" xfId="9807"/>
    <cellStyle name="Normal 2 8 2 2 2" xfId="9808"/>
    <cellStyle name="Normal 2 8 2 3" xfId="9809"/>
    <cellStyle name="Normal 2 8 3" xfId="9810"/>
    <cellStyle name="Normal 2 8 3 2" xfId="9811"/>
    <cellStyle name="Normal 2 8 4" xfId="9812"/>
    <cellStyle name="Normal 2 8 5" xfId="9813"/>
    <cellStyle name="Normal 2 9" xfId="9814"/>
    <cellStyle name="Normal 2 9 2" xfId="9815"/>
    <cellStyle name="Normal 2 9 2 2" xfId="9816"/>
    <cellStyle name="Normal 2 9 3" xfId="9817"/>
    <cellStyle name="Normal 2 9 4" xfId="9818"/>
    <cellStyle name="Normal 2_16.37E Wild Horse Expansion DeferralRevwrkingfile SF" xfId="9819"/>
    <cellStyle name="Normal 20" xfId="9820"/>
    <cellStyle name="Normal 20 2" xfId="9821"/>
    <cellStyle name="Normal 20 2 2" xfId="9822"/>
    <cellStyle name="Normal 20 3" xfId="9823"/>
    <cellStyle name="Normal 20 3 2" xfId="9824"/>
    <cellStyle name="Normal 20 4" xfId="9825"/>
    <cellStyle name="Normal 20 4 2" xfId="9826"/>
    <cellStyle name="Normal 20 5" xfId="9827"/>
    <cellStyle name="Normal 20 6" xfId="9828"/>
    <cellStyle name="Normal 21" xfId="9829"/>
    <cellStyle name="Normal 21 2" xfId="9830"/>
    <cellStyle name="Normal 21 2 2" xfId="9831"/>
    <cellStyle name="Normal 21 2 3" xfId="9832"/>
    <cellStyle name="Normal 21 3" xfId="9833"/>
    <cellStyle name="Normal 21 3 2" xfId="9834"/>
    <cellStyle name="Normal 21 4" xfId="9835"/>
    <cellStyle name="Normal 21 5" xfId="9836"/>
    <cellStyle name="Normal 21 6" xfId="9837"/>
    <cellStyle name="Normal 21_4 31E Reg Asset  Liab and EXH D" xfId="9838"/>
    <cellStyle name="Normal 22" xfId="9839"/>
    <cellStyle name="Normal 22 2" xfId="9840"/>
    <cellStyle name="Normal 22 2 2" xfId="9841"/>
    <cellStyle name="Normal 22 2 3" xfId="9842"/>
    <cellStyle name="Normal 22 3" xfId="9843"/>
    <cellStyle name="Normal 22 3 2" xfId="9844"/>
    <cellStyle name="Normal 22 4" xfId="9845"/>
    <cellStyle name="Normal 22 5" xfId="9846"/>
    <cellStyle name="Normal 22 6" xfId="9847"/>
    <cellStyle name="Normal 23" xfId="9848"/>
    <cellStyle name="Normal 23 2" xfId="9849"/>
    <cellStyle name="Normal 23 2 2" xfId="9850"/>
    <cellStyle name="Normal 23 2 3" xfId="9851"/>
    <cellStyle name="Normal 23 3" xfId="9852"/>
    <cellStyle name="Normal 23 3 2" xfId="9853"/>
    <cellStyle name="Normal 23 4" xfId="9854"/>
    <cellStyle name="Normal 23 5" xfId="9855"/>
    <cellStyle name="Normal 23 6" xfId="9856"/>
    <cellStyle name="Normal 24" xfId="9857"/>
    <cellStyle name="Normal 24 2" xfId="9858"/>
    <cellStyle name="Normal 24 2 2" xfId="9859"/>
    <cellStyle name="Normal 24 2 3" xfId="9860"/>
    <cellStyle name="Normal 24 3" xfId="9861"/>
    <cellStyle name="Normal 24 3 2" xfId="9862"/>
    <cellStyle name="Normal 24 4" xfId="9863"/>
    <cellStyle name="Normal 24 5" xfId="9864"/>
    <cellStyle name="Normal 25" xfId="9865"/>
    <cellStyle name="Normal 25 2" xfId="9866"/>
    <cellStyle name="Normal 25 2 2" xfId="9867"/>
    <cellStyle name="Normal 25 2 3" xfId="9868"/>
    <cellStyle name="Normal 25 3" xfId="9869"/>
    <cellStyle name="Normal 25 3 2" xfId="9870"/>
    <cellStyle name="Normal 25 4" xfId="9871"/>
    <cellStyle name="Normal 25 5" xfId="9872"/>
    <cellStyle name="Normal 26" xfId="9873"/>
    <cellStyle name="Normal 26 2" xfId="9874"/>
    <cellStyle name="Normal 26 2 2" xfId="9875"/>
    <cellStyle name="Normal 26 2 3" xfId="9876"/>
    <cellStyle name="Normal 26 3" xfId="9877"/>
    <cellStyle name="Normal 26 3 2" xfId="9878"/>
    <cellStyle name="Normal 26 4" xfId="9879"/>
    <cellStyle name="Normal 26 5" xfId="9880"/>
    <cellStyle name="Normal 26 6" xfId="9881"/>
    <cellStyle name="Normal 27" xfId="9882"/>
    <cellStyle name="Normal 27 2" xfId="9883"/>
    <cellStyle name="Normal 27 2 2" xfId="9884"/>
    <cellStyle name="Normal 27 2 3" xfId="9885"/>
    <cellStyle name="Normal 27 3" xfId="9886"/>
    <cellStyle name="Normal 27 3 2" xfId="9887"/>
    <cellStyle name="Normal 27 4" xfId="9888"/>
    <cellStyle name="Normal 27 5" xfId="9889"/>
    <cellStyle name="Normal 28" xfId="9890"/>
    <cellStyle name="Normal 28 2" xfId="9891"/>
    <cellStyle name="Normal 28 2 2" xfId="9892"/>
    <cellStyle name="Normal 28 2 3" xfId="9893"/>
    <cellStyle name="Normal 28 3" xfId="9894"/>
    <cellStyle name="Normal 28 3 2" xfId="9895"/>
    <cellStyle name="Normal 28 4" xfId="9896"/>
    <cellStyle name="Normal 28 5" xfId="9897"/>
    <cellStyle name="Normal 29" xfId="9898"/>
    <cellStyle name="Normal 29 2" xfId="9899"/>
    <cellStyle name="Normal 29 2 2" xfId="9900"/>
    <cellStyle name="Normal 29 2 3" xfId="9901"/>
    <cellStyle name="Normal 29 3" xfId="9902"/>
    <cellStyle name="Normal 29 3 2" xfId="9903"/>
    <cellStyle name="Normal 29 4" xfId="9904"/>
    <cellStyle name="Normal 29 5" xfId="9905"/>
    <cellStyle name="Normal 3" xfId="9906"/>
    <cellStyle name="Normal 3 10" xfId="9907"/>
    <cellStyle name="Normal 3 10 2" xfId="9908"/>
    <cellStyle name="Normal 3 11" xfId="9909"/>
    <cellStyle name="Normal 3 11 2" xfId="9910"/>
    <cellStyle name="Normal 3 12" xfId="9911"/>
    <cellStyle name="Normal 3 13" xfId="9912"/>
    <cellStyle name="Normal 3 2" xfId="9913"/>
    <cellStyle name="Normal 3 2 2" xfId="9914"/>
    <cellStyle name="Normal 3 2 2 2" xfId="9915"/>
    <cellStyle name="Normal 3 2 3" xfId="9916"/>
    <cellStyle name="Normal 3 2 3 2" xfId="9917"/>
    <cellStyle name="Normal 3 2 4" xfId="9918"/>
    <cellStyle name="Normal 3 2 5" xfId="9919"/>
    <cellStyle name="Normal 3 2 6" xfId="9920"/>
    <cellStyle name="Normal 3 2_Chelan PUD Power Costs (8-10)" xfId="9921"/>
    <cellStyle name="Normal 3 3" xfId="9922"/>
    <cellStyle name="Normal 3 3 2" xfId="9923"/>
    <cellStyle name="Normal 3 3 2 2" xfId="9924"/>
    <cellStyle name="Normal 3 3 2 3" xfId="9925"/>
    <cellStyle name="Normal 3 3 3" xfId="9926"/>
    <cellStyle name="Normal 3 3 4" xfId="9927"/>
    <cellStyle name="Normal 3 3 5" xfId="9928"/>
    <cellStyle name="Normal 3 3 6" xfId="9929"/>
    <cellStyle name="Normal 3 4" xfId="9930"/>
    <cellStyle name="Normal 3 4 2" xfId="9931"/>
    <cellStyle name="Normal 3 4 2 2" xfId="9932"/>
    <cellStyle name="Normal 3 4 3" xfId="9933"/>
    <cellStyle name="Normal 3 4 3 2" xfId="9934"/>
    <cellStyle name="Normal 3 4 4" xfId="9935"/>
    <cellStyle name="Normal 3 4 4 2" xfId="9936"/>
    <cellStyle name="Normal 3 4 5" xfId="9937"/>
    <cellStyle name="Normal 3 5" xfId="9938"/>
    <cellStyle name="Normal 3 5 2" xfId="9939"/>
    <cellStyle name="Normal 3 5 3" xfId="9940"/>
    <cellStyle name="Normal 3 6" xfId="9941"/>
    <cellStyle name="Normal 3 6 2" xfId="9942"/>
    <cellStyle name="Normal 3 7" xfId="9943"/>
    <cellStyle name="Normal 3 7 2" xfId="9944"/>
    <cellStyle name="Normal 3 8" xfId="9945"/>
    <cellStyle name="Normal 3 8 2" xfId="9946"/>
    <cellStyle name="Normal 3 9" xfId="9947"/>
    <cellStyle name="Normal 3 9 2" xfId="9948"/>
    <cellStyle name="Normal 3_ Price Inputs" xfId="9949"/>
    <cellStyle name="Normal 30" xfId="9950"/>
    <cellStyle name="Normal 30 2" xfId="9951"/>
    <cellStyle name="Normal 30 2 2" xfId="9952"/>
    <cellStyle name="Normal 30 2 3" xfId="9953"/>
    <cellStyle name="Normal 30 3" xfId="9954"/>
    <cellStyle name="Normal 30 3 2" xfId="9955"/>
    <cellStyle name="Normal 30 4" xfId="9956"/>
    <cellStyle name="Normal 30 5" xfId="9957"/>
    <cellStyle name="Normal 31" xfId="9958"/>
    <cellStyle name="Normal 31 2" xfId="9959"/>
    <cellStyle name="Normal 31 2 2" xfId="9960"/>
    <cellStyle name="Normal 31 2 3" xfId="9961"/>
    <cellStyle name="Normal 31 3" xfId="9962"/>
    <cellStyle name="Normal 31 3 2" xfId="9963"/>
    <cellStyle name="Normal 31 4" xfId="9964"/>
    <cellStyle name="Normal 31 5" xfId="9965"/>
    <cellStyle name="Normal 32" xfId="9966"/>
    <cellStyle name="Normal 32 2" xfId="9967"/>
    <cellStyle name="Normal 32 2 2" xfId="9968"/>
    <cellStyle name="Normal 32 2 3" xfId="9969"/>
    <cellStyle name="Normal 32 3" xfId="9970"/>
    <cellStyle name="Normal 32 3 2" xfId="9971"/>
    <cellStyle name="Normal 32 4" xfId="9972"/>
    <cellStyle name="Normal 32 5" xfId="9973"/>
    <cellStyle name="Normal 33" xfId="9974"/>
    <cellStyle name="Normal 33 2" xfId="9975"/>
    <cellStyle name="Normal 33 2 2" xfId="9976"/>
    <cellStyle name="Normal 33 2 3" xfId="9977"/>
    <cellStyle name="Normal 33 3" xfId="9978"/>
    <cellStyle name="Normal 33 3 2" xfId="9979"/>
    <cellStyle name="Normal 33 4" xfId="9980"/>
    <cellStyle name="Normal 33 5" xfId="9981"/>
    <cellStyle name="Normal 34" xfId="9982"/>
    <cellStyle name="Normal 34 2" xfId="9983"/>
    <cellStyle name="Normal 34 2 2" xfId="9984"/>
    <cellStyle name="Normal 34 2 3" xfId="9985"/>
    <cellStyle name="Normal 34 3" xfId="9986"/>
    <cellStyle name="Normal 34 3 2" xfId="9987"/>
    <cellStyle name="Normal 34 4" xfId="9988"/>
    <cellStyle name="Normal 34 5" xfId="9989"/>
    <cellStyle name="Normal 35" xfId="9990"/>
    <cellStyle name="Normal 35 2" xfId="9991"/>
    <cellStyle name="Normal 35 2 2" xfId="9992"/>
    <cellStyle name="Normal 35 2 3" xfId="9993"/>
    <cellStyle name="Normal 35 3" xfId="9994"/>
    <cellStyle name="Normal 35 3 2" xfId="9995"/>
    <cellStyle name="Normal 35 4" xfId="9996"/>
    <cellStyle name="Normal 35 5" xfId="9997"/>
    <cellStyle name="Normal 36" xfId="9998"/>
    <cellStyle name="Normal 36 2" xfId="9999"/>
    <cellStyle name="Normal 36 2 2" xfId="10000"/>
    <cellStyle name="Normal 36 2 3" xfId="10001"/>
    <cellStyle name="Normal 36 3" xfId="10002"/>
    <cellStyle name="Normal 36 3 2" xfId="10003"/>
    <cellStyle name="Normal 36 4" xfId="10004"/>
    <cellStyle name="Normal 36 5" xfId="10005"/>
    <cellStyle name="Normal 37" xfId="10006"/>
    <cellStyle name="Normal 37 2" xfId="10007"/>
    <cellStyle name="Normal 37 2 2" xfId="10008"/>
    <cellStyle name="Normal 37 2 3" xfId="10009"/>
    <cellStyle name="Normal 37 3" xfId="10010"/>
    <cellStyle name="Normal 37 3 2" xfId="10011"/>
    <cellStyle name="Normal 37 4" xfId="10012"/>
    <cellStyle name="Normal 37 5" xfId="10013"/>
    <cellStyle name="Normal 38" xfId="10014"/>
    <cellStyle name="Normal 38 2" xfId="10015"/>
    <cellStyle name="Normal 38 2 2" xfId="10016"/>
    <cellStyle name="Normal 38 2 3" xfId="10017"/>
    <cellStyle name="Normal 38 3" xfId="10018"/>
    <cellStyle name="Normal 38 3 2" xfId="10019"/>
    <cellStyle name="Normal 38 4" xfId="10020"/>
    <cellStyle name="Normal 38 5" xfId="10021"/>
    <cellStyle name="Normal 39" xfId="10022"/>
    <cellStyle name="Normal 39 2" xfId="10023"/>
    <cellStyle name="Normal 39 2 2" xfId="10024"/>
    <cellStyle name="Normal 39 2 3" xfId="10025"/>
    <cellStyle name="Normal 39 3" xfId="10026"/>
    <cellStyle name="Normal 39 3 2" xfId="10027"/>
    <cellStyle name="Normal 39 4" xfId="10028"/>
    <cellStyle name="Normal 39 5" xfId="10029"/>
    <cellStyle name="Normal 4" xfId="10030"/>
    <cellStyle name="Normal 4 2" xfId="10031"/>
    <cellStyle name="Normal 4 2 2" xfId="10032"/>
    <cellStyle name="Normal 4 2 2 2" xfId="10033"/>
    <cellStyle name="Normal 4 2 2 3" xfId="10034"/>
    <cellStyle name="Normal 4 2 2 4" xfId="10035"/>
    <cellStyle name="Normal 4 2 3" xfId="10036"/>
    <cellStyle name="Normal 4 2 3 2" xfId="10037"/>
    <cellStyle name="Normal 4 2 4" xfId="10038"/>
    <cellStyle name="Normal 4 2 4 2" xfId="10039"/>
    <cellStyle name="Normal 4 2 5" xfId="10040"/>
    <cellStyle name="Normal 4 2 6" xfId="10041"/>
    <cellStyle name="Normal 4 3" xfId="10042"/>
    <cellStyle name="Normal 4 3 2" xfId="10043"/>
    <cellStyle name="Normal 4 4" xfId="10044"/>
    <cellStyle name="Normal 4 4 2" xfId="10045"/>
    <cellStyle name="Normal 4 5" xfId="10046"/>
    <cellStyle name="Normal 4 5 2" xfId="10047"/>
    <cellStyle name="Normal 4 6" xfId="10048"/>
    <cellStyle name="Normal 4 7" xfId="10049"/>
    <cellStyle name="Normal 4_ Price Inputs" xfId="10050"/>
    <cellStyle name="Normal 40" xfId="10051"/>
    <cellStyle name="Normal 40 2" xfId="10052"/>
    <cellStyle name="Normal 41" xfId="10053"/>
    <cellStyle name="Normal 41 2" xfId="10054"/>
    <cellStyle name="Normal 41 2 2" xfId="10055"/>
    <cellStyle name="Normal 41 3" xfId="10056"/>
    <cellStyle name="Normal 41 3 2" xfId="10057"/>
    <cellStyle name="Normal 41 4" xfId="10058"/>
    <cellStyle name="Normal 41 4 2" xfId="10059"/>
    <cellStyle name="Normal 42" xfId="10060"/>
    <cellStyle name="Normal 42 2" xfId="10061"/>
    <cellStyle name="Normal 42 2 2" xfId="10062"/>
    <cellStyle name="Normal 42 2 2 2" xfId="10063"/>
    <cellStyle name="Normal 42 2 3" xfId="10064"/>
    <cellStyle name="Normal 42 3" xfId="10065"/>
    <cellStyle name="Normal 42 3 2" xfId="10066"/>
    <cellStyle name="Normal 42 4" xfId="10067"/>
    <cellStyle name="Normal 42 4 2" xfId="10068"/>
    <cellStyle name="Normal 42 5" xfId="10069"/>
    <cellStyle name="Normal 42 5 2" xfId="10070"/>
    <cellStyle name="Normal 43" xfId="10071"/>
    <cellStyle name="Normal 43 2" xfId="10072"/>
    <cellStyle name="Normal 43 3" xfId="10073"/>
    <cellStyle name="Normal 43 3 2" xfId="10074"/>
    <cellStyle name="Normal 44" xfId="10075"/>
    <cellStyle name="Normal 44 2" xfId="10076"/>
    <cellStyle name="Normal 44 2 2" xfId="10077"/>
    <cellStyle name="Normal 44 2 2 2" xfId="10078"/>
    <cellStyle name="Normal 44 2 3" xfId="10079"/>
    <cellStyle name="Normal 44 2 4" xfId="10080"/>
    <cellStyle name="Normal 44 3" xfId="10081"/>
    <cellStyle name="Normal 44 3 2" xfId="10082"/>
    <cellStyle name="Normal 44 3 3" xfId="10083"/>
    <cellStyle name="Normal 44 4" xfId="10084"/>
    <cellStyle name="Normal 44 4 2" xfId="10085"/>
    <cellStyle name="Normal 44 5" xfId="10086"/>
    <cellStyle name="Normal 44 5 2" xfId="10087"/>
    <cellStyle name="Normal 44 6" xfId="10088"/>
    <cellStyle name="Normal 44 7" xfId="10089"/>
    <cellStyle name="Normal 45" xfId="10090"/>
    <cellStyle name="Normal 45 2" xfId="10091"/>
    <cellStyle name="Normal 45 2 2" xfId="10092"/>
    <cellStyle name="Normal 45 3" xfId="10093"/>
    <cellStyle name="Normal 45 4" xfId="10094"/>
    <cellStyle name="Normal 45 5" xfId="10095"/>
    <cellStyle name="Normal 45 6" xfId="10096"/>
    <cellStyle name="Normal 45 7" xfId="10097"/>
    <cellStyle name="Normal 46" xfId="10098"/>
    <cellStyle name="Normal 46 2" xfId="10099"/>
    <cellStyle name="Normal 46 2 2" xfId="10100"/>
    <cellStyle name="Normal 46 2 3" xfId="10101"/>
    <cellStyle name="Normal 46 3" xfId="10102"/>
    <cellStyle name="Normal 46 4" xfId="10103"/>
    <cellStyle name="Normal 46 5" xfId="10104"/>
    <cellStyle name="Normal 46 6" xfId="10105"/>
    <cellStyle name="Normal 47" xfId="10106"/>
    <cellStyle name="Normal 47 2" xfId="10107"/>
    <cellStyle name="Normal 47 2 2" xfId="10108"/>
    <cellStyle name="Normal 47 3" xfId="10109"/>
    <cellStyle name="Normal 47 3 2" xfId="10110"/>
    <cellStyle name="Normal 47 4" xfId="10111"/>
    <cellStyle name="Normal 47 4 2" xfId="10112"/>
    <cellStyle name="Normal 47 5" xfId="10113"/>
    <cellStyle name="Normal 48" xfId="10114"/>
    <cellStyle name="Normal 48 2" xfId="10115"/>
    <cellStyle name="Normal 48 2 2" xfId="10116"/>
    <cellStyle name="Normal 48 3" xfId="10117"/>
    <cellStyle name="Normal 48 3 2" xfId="10118"/>
    <cellStyle name="Normal 48 4" xfId="10119"/>
    <cellStyle name="Normal 48 4 2" xfId="10120"/>
    <cellStyle name="Normal 49" xfId="10121"/>
    <cellStyle name="Normal 49 2" xfId="10122"/>
    <cellStyle name="Normal 49 2 2" xfId="10123"/>
    <cellStyle name="Normal 49 3" xfId="10124"/>
    <cellStyle name="Normal 49 3 2" xfId="10125"/>
    <cellStyle name="Normal 49 4" xfId="10126"/>
    <cellStyle name="Normal 49 4 2" xfId="10127"/>
    <cellStyle name="Normal 5" xfId="10128"/>
    <cellStyle name="Normal 5 2" xfId="10129"/>
    <cellStyle name="Normal 5 2 2" xfId="10130"/>
    <cellStyle name="Normal 5 2 3" xfId="10131"/>
    <cellStyle name="Normal 5 3" xfId="10132"/>
    <cellStyle name="Normal 5 3 2" xfId="10133"/>
    <cellStyle name="Normal 5 4" xfId="10134"/>
    <cellStyle name="Normal 5 4 2" xfId="10135"/>
    <cellStyle name="Normal 5 5" xfId="10136"/>
    <cellStyle name="Normal 5 5 2" xfId="10137"/>
    <cellStyle name="Normal 5 6" xfId="10138"/>
    <cellStyle name="Normal 5_2011 CBR Rev Calc by schedule" xfId="10139"/>
    <cellStyle name="Normal 50" xfId="10140"/>
    <cellStyle name="Normal 50 2" xfId="10141"/>
    <cellStyle name="Normal 50 2 2" xfId="10142"/>
    <cellStyle name="Normal 50 3" xfId="10143"/>
    <cellStyle name="Normal 50 3 2" xfId="10144"/>
    <cellStyle name="Normal 50 4" xfId="10145"/>
    <cellStyle name="Normal 50 4 2" xfId="10146"/>
    <cellStyle name="Normal 51" xfId="10147"/>
    <cellStyle name="Normal 51 2" xfId="10148"/>
    <cellStyle name="Normal 51 2 2" xfId="10149"/>
    <cellStyle name="Normal 51 2 3" xfId="10150"/>
    <cellStyle name="Normal 51 3" xfId="10151"/>
    <cellStyle name="Normal 51 4" xfId="10152"/>
    <cellStyle name="Normal 51 5" xfId="10153"/>
    <cellStyle name="Normal 51 6" xfId="10154"/>
    <cellStyle name="Normal 52" xfId="10155"/>
    <cellStyle name="Normal 53" xfId="10156"/>
    <cellStyle name="Normal 53 2" xfId="10157"/>
    <cellStyle name="Normal 53 3" xfId="10158"/>
    <cellStyle name="Normal 53 3 2" xfId="10159"/>
    <cellStyle name="Normal 53 4" xfId="10160"/>
    <cellStyle name="Normal 54" xfId="10161"/>
    <cellStyle name="Normal 54 2" xfId="10162"/>
    <cellStyle name="Normal 54 3" xfId="10163"/>
    <cellStyle name="Normal 54 3 2" xfId="10164"/>
    <cellStyle name="Normal 54 4" xfId="10165"/>
    <cellStyle name="Normal 54 5" xfId="10166"/>
    <cellStyle name="Normal 55" xfId="10167"/>
    <cellStyle name="Normal 55 2" xfId="10168"/>
    <cellStyle name="Normal 55 2 2" xfId="10169"/>
    <cellStyle name="Normal 55 3" xfId="10170"/>
    <cellStyle name="Normal 56" xfId="10171"/>
    <cellStyle name="Normal 56 2" xfId="10172"/>
    <cellStyle name="Normal 56 2 2" xfId="10173"/>
    <cellStyle name="Normal 56 3" xfId="10174"/>
    <cellStyle name="Normal 57" xfId="10175"/>
    <cellStyle name="Normal 57 2" xfId="10176"/>
    <cellStyle name="Normal 58" xfId="10177"/>
    <cellStyle name="Normal 58 2" xfId="10178"/>
    <cellStyle name="Normal 59" xfId="10179"/>
    <cellStyle name="Normal 59 2" xfId="10180"/>
    <cellStyle name="Normal 6" xfId="10181"/>
    <cellStyle name="Normal 6 2" xfId="10182"/>
    <cellStyle name="Normal 6 2 2" xfId="10183"/>
    <cellStyle name="Normal 6 2 2 2" xfId="10184"/>
    <cellStyle name="Normal 6 2 3" xfId="10185"/>
    <cellStyle name="Normal 6 2 4" xfId="10186"/>
    <cellStyle name="Normal 6 3" xfId="10187"/>
    <cellStyle name="Normal 6 3 2" xfId="10188"/>
    <cellStyle name="Normal 6 4" xfId="10189"/>
    <cellStyle name="Normal 6 5" xfId="10190"/>
    <cellStyle name="Normal 6 5 2" xfId="10191"/>
    <cellStyle name="Normal 6 6" xfId="10192"/>
    <cellStyle name="Normal 6_Scenario 1 REC vs PTC Offset" xfId="10193"/>
    <cellStyle name="Normal 60" xfId="10194"/>
    <cellStyle name="Normal 60 2" xfId="10195"/>
    <cellStyle name="Normal 61" xfId="10196"/>
    <cellStyle name="Normal 61 2" xfId="10197"/>
    <cellStyle name="Normal 62" xfId="10198"/>
    <cellStyle name="Normal 62 2" xfId="10199"/>
    <cellStyle name="Normal 63" xfId="10200"/>
    <cellStyle name="Normal 63 2" xfId="10201"/>
    <cellStyle name="Normal 64" xfId="10202"/>
    <cellStyle name="Normal 64 2" xfId="10203"/>
    <cellStyle name="Normal 65" xfId="10204"/>
    <cellStyle name="Normal 65 2" xfId="10205"/>
    <cellStyle name="Normal 66" xfId="10206"/>
    <cellStyle name="Normal 66 2" xfId="10207"/>
    <cellStyle name="Normal 67" xfId="10208"/>
    <cellStyle name="Normal 67 2" xfId="10209"/>
    <cellStyle name="Normal 68" xfId="10210"/>
    <cellStyle name="Normal 68 2" xfId="10211"/>
    <cellStyle name="Normal 69" xfId="10212"/>
    <cellStyle name="Normal 69 2" xfId="10213"/>
    <cellStyle name="Normal 7" xfId="10214"/>
    <cellStyle name="Normal 7 2" xfId="10215"/>
    <cellStyle name="Normal 7 2 2" xfId="10216"/>
    <cellStyle name="Normal 7 2 2 2" xfId="10217"/>
    <cellStyle name="Normal 7 2 3" xfId="10218"/>
    <cellStyle name="Normal 7 3" xfId="10219"/>
    <cellStyle name="Normal 7 4" xfId="10220"/>
    <cellStyle name="Normal 7 4 2" xfId="10221"/>
    <cellStyle name="Normal 7 5" xfId="10222"/>
    <cellStyle name="Normal 7 6" xfId="10223"/>
    <cellStyle name="Normal 70" xfId="10224"/>
    <cellStyle name="Normal 70 2" xfId="10225"/>
    <cellStyle name="Normal 71" xfId="10226"/>
    <cellStyle name="Normal 71 2" xfId="10227"/>
    <cellStyle name="Normal 72" xfId="10228"/>
    <cellStyle name="Normal 72 2" xfId="10229"/>
    <cellStyle name="Normal 73" xfId="10230"/>
    <cellStyle name="Normal 73 2" xfId="10231"/>
    <cellStyle name="Normal 74" xfId="10232"/>
    <cellStyle name="Normal 75" xfId="10233"/>
    <cellStyle name="Normal 76" xfId="10234"/>
    <cellStyle name="Normal 77" xfId="10235"/>
    <cellStyle name="Normal 78" xfId="10236"/>
    <cellStyle name="Normal 79" xfId="10237"/>
    <cellStyle name="Normal 8" xfId="10238"/>
    <cellStyle name="Normal 8 2" xfId="10239"/>
    <cellStyle name="Normal 8 2 2" xfId="10240"/>
    <cellStyle name="Normal 8 2 2 2" xfId="10241"/>
    <cellStyle name="Normal 8 2 3" xfId="10242"/>
    <cellStyle name="Normal 8 2 4" xfId="10243"/>
    <cellStyle name="Normal 8 3" xfId="10244"/>
    <cellStyle name="Normal 8 4" xfId="10245"/>
    <cellStyle name="Normal 8 4 2" xfId="10246"/>
    <cellStyle name="Normal 8 5" xfId="10247"/>
    <cellStyle name="Normal 8 6" xfId="10248"/>
    <cellStyle name="Normal 80" xfId="10249"/>
    <cellStyle name="Normal 81" xfId="10250"/>
    <cellStyle name="Normal 82" xfId="10251"/>
    <cellStyle name="Normal 83" xfId="10252"/>
    <cellStyle name="Normal 84" xfId="10253"/>
    <cellStyle name="Normal 85" xfId="10254"/>
    <cellStyle name="Normal 86" xfId="10255"/>
    <cellStyle name="Normal 87" xfId="10256"/>
    <cellStyle name="Normal 88" xfId="10257"/>
    <cellStyle name="Normal 89" xfId="10258"/>
    <cellStyle name="Normal 9" xfId="10259"/>
    <cellStyle name="Normal 9 2" xfId="10260"/>
    <cellStyle name="Normal 9 2 2" xfId="10261"/>
    <cellStyle name="Normal 9 2 2 2" xfId="10262"/>
    <cellStyle name="Normal 9 2 3" xfId="10263"/>
    <cellStyle name="Normal 9 3" xfId="10264"/>
    <cellStyle name="Normal 9 3 2" xfId="10265"/>
    <cellStyle name="Normal 9 4" xfId="10266"/>
    <cellStyle name="Normal 9 5" xfId="10267"/>
    <cellStyle name="Normal 90" xfId="10268"/>
    <cellStyle name="Normal 91" xfId="10269"/>
    <cellStyle name="Normal 92" xfId="10270"/>
    <cellStyle name="Normal 93" xfId="10271"/>
    <cellStyle name="Normal 94" xfId="10272"/>
    <cellStyle name="Normal 95" xfId="10273"/>
    <cellStyle name="Normal 96" xfId="10274"/>
    <cellStyle name="Normal 97" xfId="10275"/>
    <cellStyle name="Normal 98" xfId="10276"/>
    <cellStyle name="Normal 99" xfId="10277"/>
    <cellStyle name="Note 10" xfId="10278"/>
    <cellStyle name="Note 10 2" xfId="10279"/>
    <cellStyle name="Note 10 2 2" xfId="10280"/>
    <cellStyle name="Note 10 3" xfId="10281"/>
    <cellStyle name="Note 10 3 2" xfId="10282"/>
    <cellStyle name="Note 10 4" xfId="10283"/>
    <cellStyle name="Note 11" xfId="10284"/>
    <cellStyle name="Note 11 2" xfId="10285"/>
    <cellStyle name="Note 11 2 2" xfId="10286"/>
    <cellStyle name="Note 11 3" xfId="10287"/>
    <cellStyle name="Note 12" xfId="10288"/>
    <cellStyle name="Note 12 2" xfId="10289"/>
    <cellStyle name="Note 12 2 2" xfId="10290"/>
    <cellStyle name="Note 12 3" xfId="10291"/>
    <cellStyle name="Note 12 3 2" xfId="10292"/>
    <cellStyle name="Note 12 3 2 2" xfId="10293"/>
    <cellStyle name="Note 12 3 2 3" xfId="10294"/>
    <cellStyle name="Note 12 3 2 4" xfId="10295"/>
    <cellStyle name="Note 12 3 2 5" xfId="10296"/>
    <cellStyle name="Note 12 3 3" xfId="10297"/>
    <cellStyle name="Note 12 3 4" xfId="10298"/>
    <cellStyle name="Note 12 3 5" xfId="10299"/>
    <cellStyle name="Note 12 3 6" xfId="10300"/>
    <cellStyle name="Note 12 4" xfId="10301"/>
    <cellStyle name="Note 12 4 2" xfId="10302"/>
    <cellStyle name="Note 12 4 3" xfId="10303"/>
    <cellStyle name="Note 12 4 4" xfId="10304"/>
    <cellStyle name="Note 12 4 5" xfId="10305"/>
    <cellStyle name="Note 13" xfId="10306"/>
    <cellStyle name="Note 13 2" xfId="10307"/>
    <cellStyle name="Note 13 3" xfId="10308"/>
    <cellStyle name="Note 14" xfId="10309"/>
    <cellStyle name="Note 15" xfId="10310"/>
    <cellStyle name="Note 16" xfId="10311"/>
    <cellStyle name="Note 2" xfId="10312"/>
    <cellStyle name="Note 2 2" xfId="10313"/>
    <cellStyle name="Note 2 2 2" xfId="10314"/>
    <cellStyle name="Note 2 2 2 2" xfId="10315"/>
    <cellStyle name="Note 2 2 2 3" xfId="10316"/>
    <cellStyle name="Note 2 2 2 4" xfId="10317"/>
    <cellStyle name="Note 2 2 2 5" xfId="10318"/>
    <cellStyle name="Note 2 2 3" xfId="10319"/>
    <cellStyle name="Note 2 2 3 2" xfId="10320"/>
    <cellStyle name="Note 2 2 3 3" xfId="10321"/>
    <cellStyle name="Note 2 2 3 4" xfId="10322"/>
    <cellStyle name="Note 2 2 3 5" xfId="10323"/>
    <cellStyle name="Note 2 2 4" xfId="10324"/>
    <cellStyle name="Note 2 2 5" xfId="10325"/>
    <cellStyle name="Note 2 3" xfId="10326"/>
    <cellStyle name="Note 2 3 2" xfId="10327"/>
    <cellStyle name="Note 2 3 2 2" xfId="10328"/>
    <cellStyle name="Note 2 3 3" xfId="10329"/>
    <cellStyle name="Note 2 3 3 2" xfId="10330"/>
    <cellStyle name="Note 2 3 4" xfId="10331"/>
    <cellStyle name="Note 2 3 5" xfId="10332"/>
    <cellStyle name="Note 2 4" xfId="10333"/>
    <cellStyle name="Note 2 4 2" xfId="10334"/>
    <cellStyle name="Note 2 4 3" xfId="10335"/>
    <cellStyle name="Note 2 4 4" xfId="10336"/>
    <cellStyle name="Note 2 4 5" xfId="10337"/>
    <cellStyle name="Note 2 5" xfId="10338"/>
    <cellStyle name="Note 2 5 2" xfId="10339"/>
    <cellStyle name="Note 2 6" xfId="10340"/>
    <cellStyle name="Note 2 7" xfId="10341"/>
    <cellStyle name="Note 2_AURORA Total New" xfId="10342"/>
    <cellStyle name="Note 3" xfId="10343"/>
    <cellStyle name="Note 3 2" xfId="10344"/>
    <cellStyle name="Note 3 2 2" xfId="10345"/>
    <cellStyle name="Note 3 2 3" xfId="10346"/>
    <cellStyle name="Note 3 2 4" xfId="10347"/>
    <cellStyle name="Note 3 2 5" xfId="10348"/>
    <cellStyle name="Note 3 3" xfId="10349"/>
    <cellStyle name="Note 3 3 2" xfId="10350"/>
    <cellStyle name="Note 3 3 3" xfId="10351"/>
    <cellStyle name="Note 3 3 4" xfId="10352"/>
    <cellStyle name="Note 3 3 5" xfId="10353"/>
    <cellStyle name="Note 3 4" xfId="10354"/>
    <cellStyle name="Note 3 5" xfId="10355"/>
    <cellStyle name="Note 4" xfId="10356"/>
    <cellStyle name="Note 4 2" xfId="10357"/>
    <cellStyle name="Note 4 2 2" xfId="10358"/>
    <cellStyle name="Note 4 2 3" xfId="10359"/>
    <cellStyle name="Note 4 2 4" xfId="10360"/>
    <cellStyle name="Note 4 2 5" xfId="10361"/>
    <cellStyle name="Note 4 3" xfId="10362"/>
    <cellStyle name="Note 4 3 2" xfId="10363"/>
    <cellStyle name="Note 4 3 3" xfId="10364"/>
    <cellStyle name="Note 4 3 4" xfId="10365"/>
    <cellStyle name="Note 4 3 5" xfId="10366"/>
    <cellStyle name="Note 4 4" xfId="10367"/>
    <cellStyle name="Note 5" xfId="10368"/>
    <cellStyle name="Note 5 2" xfId="10369"/>
    <cellStyle name="Note 5 2 2" xfId="10370"/>
    <cellStyle name="Note 5 2 3" xfId="10371"/>
    <cellStyle name="Note 5 2 4" xfId="10372"/>
    <cellStyle name="Note 5 2 5" xfId="10373"/>
    <cellStyle name="Note 5 3" xfId="10374"/>
    <cellStyle name="Note 5 3 2" xfId="10375"/>
    <cellStyle name="Note 5 3 3" xfId="10376"/>
    <cellStyle name="Note 5 3 4" xfId="10377"/>
    <cellStyle name="Note 5 3 5" xfId="10378"/>
    <cellStyle name="Note 5 4" xfId="10379"/>
    <cellStyle name="Note 6" xfId="10380"/>
    <cellStyle name="Note 6 2" xfId="10381"/>
    <cellStyle name="Note 6 2 2" xfId="10382"/>
    <cellStyle name="Note 6 2 3" xfId="10383"/>
    <cellStyle name="Note 6 2 4" xfId="10384"/>
    <cellStyle name="Note 6 2 5" xfId="10385"/>
    <cellStyle name="Note 6 3" xfId="10386"/>
    <cellStyle name="Note 6 3 2" xfId="10387"/>
    <cellStyle name="Note 6 3 3" xfId="10388"/>
    <cellStyle name="Note 6 3 4" xfId="10389"/>
    <cellStyle name="Note 6 3 5" xfId="10390"/>
    <cellStyle name="Note 6 4" xfId="10391"/>
    <cellStyle name="Note 7" xfId="10392"/>
    <cellStyle name="Note 7 2" xfId="10393"/>
    <cellStyle name="Note 7 2 2" xfId="10394"/>
    <cellStyle name="Note 7 2 3" xfId="10395"/>
    <cellStyle name="Note 7 2 4" xfId="10396"/>
    <cellStyle name="Note 7 2 5" xfId="10397"/>
    <cellStyle name="Note 7 3" xfId="10398"/>
    <cellStyle name="Note 7 3 2" xfId="10399"/>
    <cellStyle name="Note 7 3 3" xfId="10400"/>
    <cellStyle name="Note 7 3 4" xfId="10401"/>
    <cellStyle name="Note 7 3 5" xfId="10402"/>
    <cellStyle name="Note 7 4" xfId="10403"/>
    <cellStyle name="Note 8" xfId="10404"/>
    <cellStyle name="Note 8 2" xfId="10405"/>
    <cellStyle name="Note 8 2 2" xfId="10406"/>
    <cellStyle name="Note 8 2 3" xfId="10407"/>
    <cellStyle name="Note 8 2 4" xfId="10408"/>
    <cellStyle name="Note 8 2 5" xfId="10409"/>
    <cellStyle name="Note 8 3" xfId="10410"/>
    <cellStyle name="Note 8 3 2" xfId="10411"/>
    <cellStyle name="Note 8 3 3" xfId="10412"/>
    <cellStyle name="Note 8 3 4" xfId="10413"/>
    <cellStyle name="Note 8 3 5" xfId="10414"/>
    <cellStyle name="Note 8 4" xfId="10415"/>
    <cellStyle name="Note 9" xfId="10416"/>
    <cellStyle name="Note 9 2" xfId="10417"/>
    <cellStyle name="Note 9 2 2" xfId="10418"/>
    <cellStyle name="Note 9 2 3" xfId="10419"/>
    <cellStyle name="Note 9 2 4" xfId="10420"/>
    <cellStyle name="Note 9 2 5" xfId="10421"/>
    <cellStyle name="Note 9 3" xfId="10422"/>
    <cellStyle name="Note 9 3 2" xfId="10423"/>
    <cellStyle name="Note 9 3 3" xfId="10424"/>
    <cellStyle name="Note 9 3 4" xfId="10425"/>
    <cellStyle name="Note 9 3 5" xfId="10426"/>
    <cellStyle name="Note 9 4" xfId="10427"/>
    <cellStyle name="Output 2" xfId="10428"/>
    <cellStyle name="Output 2 2" xfId="10429"/>
    <cellStyle name="Output 2 2 2" xfId="10430"/>
    <cellStyle name="Output 2 2 2 2" xfId="10431"/>
    <cellStyle name="Output 2 2 2 3" xfId="10432"/>
    <cellStyle name="Output 2 2 2 4" xfId="10433"/>
    <cellStyle name="Output 2 2 2 5" xfId="10434"/>
    <cellStyle name="Output 2 2 3" xfId="10435"/>
    <cellStyle name="Output 2 2 3 2" xfId="10436"/>
    <cellStyle name="Output 2 3" xfId="10437"/>
    <cellStyle name="Output 2 4" xfId="10438"/>
    <cellStyle name="Output 2 4 2" xfId="10439"/>
    <cellStyle name="Output 2 5" xfId="10440"/>
    <cellStyle name="Output 2 6" xfId="10441"/>
    <cellStyle name="Output 2 7" xfId="10442"/>
    <cellStyle name="Output 3" xfId="10443"/>
    <cellStyle name="Output 3 2" xfId="10444"/>
    <cellStyle name="Output 3 3" xfId="10445"/>
    <cellStyle name="Output 3 3 2" xfId="10446"/>
    <cellStyle name="Output 3 4" xfId="10447"/>
    <cellStyle name="Output 3 5" xfId="10448"/>
    <cellStyle name="Output 3 6" xfId="10449"/>
    <cellStyle name="Output 3 7" xfId="10450"/>
    <cellStyle name="Output 3 8" xfId="10451"/>
    <cellStyle name="Output 4" xfId="10452"/>
    <cellStyle name="Output 4 2" xfId="10453"/>
    <cellStyle name="Output 5" xfId="10454"/>
    <cellStyle name="Output 6" xfId="10455"/>
    <cellStyle name="Output 6 2" xfId="10456"/>
    <cellStyle name="Output 7" xfId="10457"/>
    <cellStyle name="Output 8" xfId="10458"/>
    <cellStyle name="Output 9" xfId="10459"/>
    <cellStyle name="Percen - Style1" xfId="10460"/>
    <cellStyle name="Percen - Style1 2" xfId="10461"/>
    <cellStyle name="Percen - Style1 2 2" xfId="10462"/>
    <cellStyle name="Percen - Style1 3" xfId="10463"/>
    <cellStyle name="Percen - Style2" xfId="10464"/>
    <cellStyle name="Percen - Style2 2" xfId="10465"/>
    <cellStyle name="Percen - Style2 2 2" xfId="10466"/>
    <cellStyle name="Percen - Style2 3" xfId="10467"/>
    <cellStyle name="Percen - Style3" xfId="10468"/>
    <cellStyle name="Percen - Style3 2" xfId="10469"/>
    <cellStyle name="Percen - Style3 2 2" xfId="10470"/>
    <cellStyle name="Percen - Style3 3" xfId="10471"/>
    <cellStyle name="Percen - Style3 4" xfId="10472"/>
    <cellStyle name="Percen - Style3_ACCOUNTS" xfId="10473"/>
    <cellStyle name="Percent" xfId="10474" builtinId="5"/>
    <cellStyle name="Percent (0)" xfId="10475"/>
    <cellStyle name="Percent [2]" xfId="10476"/>
    <cellStyle name="Percent [2] 2" xfId="10477"/>
    <cellStyle name="Percent [2] 2 2" xfId="10478"/>
    <cellStyle name="Percent [2] 2 2 2" xfId="10479"/>
    <cellStyle name="Percent [2] 2 3" xfId="10480"/>
    <cellStyle name="Percent [2] 3" xfId="10481"/>
    <cellStyle name="Percent [2] 3 2" xfId="10482"/>
    <cellStyle name="Percent [2] 3 2 2" xfId="10483"/>
    <cellStyle name="Percent [2] 3 3" xfId="10484"/>
    <cellStyle name="Percent [2] 3 3 2" xfId="10485"/>
    <cellStyle name="Percent [2] 3 4" xfId="10486"/>
    <cellStyle name="Percent [2] 3 4 2" xfId="10487"/>
    <cellStyle name="Percent [2] 4" xfId="10488"/>
    <cellStyle name="Percent [2] 4 2" xfId="10489"/>
    <cellStyle name="Percent [2] 5" xfId="10490"/>
    <cellStyle name="Percent [2] 6" xfId="10491"/>
    <cellStyle name="Percent [2] 6 2" xfId="10492"/>
    <cellStyle name="Percent [2] 7" xfId="10493"/>
    <cellStyle name="Percent [2] 7 2" xfId="10494"/>
    <cellStyle name="Percent [2] 8" xfId="10495"/>
    <cellStyle name="Percent 10" xfId="10496"/>
    <cellStyle name="Percent 10 2" xfId="10497"/>
    <cellStyle name="Percent 10 3" xfId="10498"/>
    <cellStyle name="Percent 10 3 2" xfId="10499"/>
    <cellStyle name="Percent 10 4" xfId="10500"/>
    <cellStyle name="Percent 100" xfId="10501"/>
    <cellStyle name="Percent 101" xfId="10502"/>
    <cellStyle name="Percent 102" xfId="10503"/>
    <cellStyle name="Percent 103" xfId="10504"/>
    <cellStyle name="Percent 104" xfId="10505"/>
    <cellStyle name="Percent 105" xfId="10506"/>
    <cellStyle name="Percent 106" xfId="10507"/>
    <cellStyle name="Percent 107" xfId="10508"/>
    <cellStyle name="Percent 108" xfId="10509"/>
    <cellStyle name="Percent 109" xfId="10510"/>
    <cellStyle name="Percent 11" xfId="10511"/>
    <cellStyle name="Percent 11 2" xfId="10512"/>
    <cellStyle name="Percent 11 2 2" xfId="10513"/>
    <cellStyle name="Percent 11 3" xfId="10514"/>
    <cellStyle name="Percent 11 3 2" xfId="10515"/>
    <cellStyle name="Percent 11 4" xfId="10516"/>
    <cellStyle name="Percent 11 4 2" xfId="10517"/>
    <cellStyle name="Percent 11 5" xfId="10518"/>
    <cellStyle name="Percent 110" xfId="10519"/>
    <cellStyle name="Percent 111" xfId="10520"/>
    <cellStyle name="Percent 112" xfId="10521"/>
    <cellStyle name="Percent 113" xfId="10522"/>
    <cellStyle name="Percent 114" xfId="10523"/>
    <cellStyle name="Percent 115" xfId="10524"/>
    <cellStyle name="Percent 116" xfId="10525"/>
    <cellStyle name="Percent 117" xfId="10526"/>
    <cellStyle name="Percent 118" xfId="10527"/>
    <cellStyle name="Percent 119" xfId="10528"/>
    <cellStyle name="Percent 12" xfId="10529"/>
    <cellStyle name="Percent 12 2" xfId="10530"/>
    <cellStyle name="Percent 12 2 2" xfId="10531"/>
    <cellStyle name="Percent 12 2 2 2" xfId="10532"/>
    <cellStyle name="Percent 12 2 3" xfId="10533"/>
    <cellStyle name="Percent 12 3" xfId="10534"/>
    <cellStyle name="Percent 12 3 2" xfId="10535"/>
    <cellStyle name="Percent 12 4" xfId="10536"/>
    <cellStyle name="Percent 12 4 2" xfId="10537"/>
    <cellStyle name="Percent 12 5" xfId="10538"/>
    <cellStyle name="Percent 12 5 2" xfId="10539"/>
    <cellStyle name="Percent 120" xfId="10540"/>
    <cellStyle name="Percent 121" xfId="10541"/>
    <cellStyle name="Percent 122" xfId="10542"/>
    <cellStyle name="Percent 13" xfId="10543"/>
    <cellStyle name="Percent 13 2" xfId="10544"/>
    <cellStyle name="Percent 13 2 2" xfId="10545"/>
    <cellStyle name="Percent 13 2 3" xfId="10546"/>
    <cellStyle name="Percent 13 3" xfId="10547"/>
    <cellStyle name="Percent 13 3 2" xfId="10548"/>
    <cellStyle name="Percent 13 4" xfId="10549"/>
    <cellStyle name="Percent 13 5" xfId="10550"/>
    <cellStyle name="Percent 13 6" xfId="10551"/>
    <cellStyle name="Percent 14" xfId="10552"/>
    <cellStyle name="Percent 14 2" xfId="10553"/>
    <cellStyle name="Percent 14 2 2" xfId="10554"/>
    <cellStyle name="Percent 14 3" xfId="10555"/>
    <cellStyle name="Percent 14 4" xfId="10556"/>
    <cellStyle name="Percent 14 4 2" xfId="10557"/>
    <cellStyle name="Percent 14 5" xfId="10558"/>
    <cellStyle name="Percent 15" xfId="10559"/>
    <cellStyle name="Percent 15 2" xfId="10560"/>
    <cellStyle name="Percent 15 2 2" xfId="10561"/>
    <cellStyle name="Percent 15 2 3" xfId="10562"/>
    <cellStyle name="Percent 15 2 4" xfId="10563"/>
    <cellStyle name="Percent 15 3" xfId="10564"/>
    <cellStyle name="Percent 15 3 2" xfId="10565"/>
    <cellStyle name="Percent 15 4" xfId="10566"/>
    <cellStyle name="Percent 15 4 2" xfId="10567"/>
    <cellStyle name="Percent 15 5" xfId="10568"/>
    <cellStyle name="Percent 15 6" xfId="10569"/>
    <cellStyle name="Percent 16" xfId="10570"/>
    <cellStyle name="Percent 16 2" xfId="10571"/>
    <cellStyle name="Percent 16 2 2" xfId="10572"/>
    <cellStyle name="Percent 16 3" xfId="10573"/>
    <cellStyle name="Percent 16 3 2" xfId="10574"/>
    <cellStyle name="Percent 16 4" xfId="10575"/>
    <cellStyle name="Percent 16 4 2" xfId="10576"/>
    <cellStyle name="Percent 17" xfId="10577"/>
    <cellStyle name="Percent 17 2" xfId="10578"/>
    <cellStyle name="Percent 17 2 2" xfId="10579"/>
    <cellStyle name="Percent 17 2 3" xfId="10580"/>
    <cellStyle name="Percent 17 3" xfId="10581"/>
    <cellStyle name="Percent 17 3 2" xfId="10582"/>
    <cellStyle name="Percent 17 4" xfId="10583"/>
    <cellStyle name="Percent 17 4 2" xfId="10584"/>
    <cellStyle name="Percent 18" xfId="10585"/>
    <cellStyle name="Percent 18 2" xfId="10586"/>
    <cellStyle name="Percent 18 2 2" xfId="10587"/>
    <cellStyle name="Percent 18 3" xfId="10588"/>
    <cellStyle name="Percent 18 3 2" xfId="10589"/>
    <cellStyle name="Percent 18 4" xfId="10590"/>
    <cellStyle name="Percent 18 4 2" xfId="10591"/>
    <cellStyle name="Percent 18 5" xfId="10592"/>
    <cellStyle name="Percent 19" xfId="10593"/>
    <cellStyle name="Percent 19 2" xfId="10594"/>
    <cellStyle name="Percent 19 2 2" xfId="10595"/>
    <cellStyle name="Percent 19 3" xfId="10596"/>
    <cellStyle name="Percent 19 3 2" xfId="10597"/>
    <cellStyle name="Percent 19 4" xfId="10598"/>
    <cellStyle name="Percent 19 4 2" xfId="10599"/>
    <cellStyle name="Percent 2" xfId="10600"/>
    <cellStyle name="Percent 2 2" xfId="10601"/>
    <cellStyle name="Percent 2 2 2" xfId="10602"/>
    <cellStyle name="Percent 2 2 2 2" xfId="10603"/>
    <cellStyle name="Percent 2 2 2 2 2" xfId="10604"/>
    <cellStyle name="Percent 2 2 3" xfId="10605"/>
    <cellStyle name="Percent 2 2 3 2" xfId="10606"/>
    <cellStyle name="Percent 2 2 3 2 2" xfId="10607"/>
    <cellStyle name="Percent 2 2 4" xfId="10608"/>
    <cellStyle name="Percent 2 2 4 2" xfId="10609"/>
    <cellStyle name="Percent 2 3" xfId="10610"/>
    <cellStyle name="Percent 2 3 2" xfId="10611"/>
    <cellStyle name="Percent 2 3 2 2" xfId="10612"/>
    <cellStyle name="Percent 2 3 3" xfId="10613"/>
    <cellStyle name="Percent 2 3 4" xfId="10614"/>
    <cellStyle name="Percent 2 4" xfId="10615"/>
    <cellStyle name="Percent 2 4 2" xfId="10616"/>
    <cellStyle name="Percent 2 5" xfId="10617"/>
    <cellStyle name="Percent 2 6" xfId="10618"/>
    <cellStyle name="Percent 20" xfId="10619"/>
    <cellStyle name="Percent 20 2" xfId="10620"/>
    <cellStyle name="Percent 20 2 2" xfId="10621"/>
    <cellStyle name="Percent 20 2 3" xfId="10622"/>
    <cellStyle name="Percent 20 2 4" xfId="10623"/>
    <cellStyle name="Percent 20 3" xfId="10624"/>
    <cellStyle name="Percent 20 4" xfId="10625"/>
    <cellStyle name="Percent 20 5" xfId="10626"/>
    <cellStyle name="Percent 21" xfId="10627"/>
    <cellStyle name="Percent 21 2" xfId="10628"/>
    <cellStyle name="Percent 21 3" xfId="10629"/>
    <cellStyle name="Percent 22" xfId="10630"/>
    <cellStyle name="Percent 22 2" xfId="10631"/>
    <cellStyle name="Percent 22 3" xfId="10632"/>
    <cellStyle name="Percent 22 3 2" xfId="10633"/>
    <cellStyle name="Percent 22 4" xfId="10634"/>
    <cellStyle name="Percent 23" xfId="10635"/>
    <cellStyle name="Percent 23 2" xfId="10636"/>
    <cellStyle name="Percent 23 3" xfId="10637"/>
    <cellStyle name="Percent 23 3 2" xfId="10638"/>
    <cellStyle name="Percent 23 4" xfId="10639"/>
    <cellStyle name="Percent 24" xfId="10640"/>
    <cellStyle name="Percent 24 2" xfId="10641"/>
    <cellStyle name="Percent 24 2 2" xfId="10642"/>
    <cellStyle name="Percent 24 3" xfId="10643"/>
    <cellStyle name="Percent 24 3 2" xfId="10644"/>
    <cellStyle name="Percent 24 4" xfId="10645"/>
    <cellStyle name="Percent 24 4 2" xfId="10646"/>
    <cellStyle name="Percent 24 5" xfId="10647"/>
    <cellStyle name="Percent 25" xfId="10648"/>
    <cellStyle name="Percent 25 2" xfId="10649"/>
    <cellStyle name="Percent 25 2 2" xfId="10650"/>
    <cellStyle name="Percent 25 3" xfId="10651"/>
    <cellStyle name="Percent 26" xfId="10652"/>
    <cellStyle name="Percent 26 2" xfId="10653"/>
    <cellStyle name="Percent 27" xfId="10654"/>
    <cellStyle name="Percent 27 2" xfId="10655"/>
    <cellStyle name="Percent 28" xfId="10656"/>
    <cellStyle name="Percent 28 2" xfId="10657"/>
    <cellStyle name="Percent 29" xfId="10658"/>
    <cellStyle name="Percent 29 2" xfId="10659"/>
    <cellStyle name="Percent 3" xfId="10660"/>
    <cellStyle name="Percent 3 2" xfId="10661"/>
    <cellStyle name="Percent 3 2 2" xfId="10662"/>
    <cellStyle name="Percent 3 2 2 2" xfId="10663"/>
    <cellStyle name="Percent 3 2 3" xfId="10664"/>
    <cellStyle name="Percent 3 3" xfId="10665"/>
    <cellStyle name="Percent 3 3 2" xfId="10666"/>
    <cellStyle name="Percent 3 3 2 2" xfId="10667"/>
    <cellStyle name="Percent 3 4" xfId="10668"/>
    <cellStyle name="Percent 3 5" xfId="10669"/>
    <cellStyle name="Percent 3 5 2" xfId="10670"/>
    <cellStyle name="Percent 3 5 3" xfId="10671"/>
    <cellStyle name="Percent 3 6" xfId="10672"/>
    <cellStyle name="Percent 3 6 2" xfId="10673"/>
    <cellStyle name="Percent 3 7" xfId="10674"/>
    <cellStyle name="Percent 30" xfId="10675"/>
    <cellStyle name="Percent 30 2" xfId="10676"/>
    <cellStyle name="Percent 31" xfId="10677"/>
    <cellStyle name="Percent 31 2" xfId="10678"/>
    <cellStyle name="Percent 32" xfId="10679"/>
    <cellStyle name="Percent 32 2" xfId="10680"/>
    <cellStyle name="Percent 33" xfId="10681"/>
    <cellStyle name="Percent 33 2" xfId="10682"/>
    <cellStyle name="Percent 34" xfId="10683"/>
    <cellStyle name="Percent 34 2" xfId="10684"/>
    <cellStyle name="Percent 35" xfId="10685"/>
    <cellStyle name="Percent 35 2" xfId="10686"/>
    <cellStyle name="Percent 36" xfId="10687"/>
    <cellStyle name="Percent 36 2" xfId="10688"/>
    <cellStyle name="Percent 37" xfId="10689"/>
    <cellStyle name="Percent 37 2" xfId="10690"/>
    <cellStyle name="Percent 38" xfId="10691"/>
    <cellStyle name="Percent 38 2" xfId="10692"/>
    <cellStyle name="Percent 39" xfId="10693"/>
    <cellStyle name="Percent 39 2" xfId="10694"/>
    <cellStyle name="Percent 4" xfId="10695"/>
    <cellStyle name="Percent 4 2" xfId="10696"/>
    <cellStyle name="Percent 4 2 2" xfId="10697"/>
    <cellStyle name="Percent 4 2 3" xfId="10698"/>
    <cellStyle name="Percent 4 2 3 2" xfId="10699"/>
    <cellStyle name="Percent 4 2 4" xfId="10700"/>
    <cellStyle name="Percent 4 2 5" xfId="10701"/>
    <cellStyle name="Percent 4 3" xfId="10702"/>
    <cellStyle name="Percent 4 3 2" xfId="10703"/>
    <cellStyle name="Percent 4 4" xfId="10704"/>
    <cellStyle name="Percent 4 4 2" xfId="10705"/>
    <cellStyle name="Percent 4 5" xfId="10706"/>
    <cellStyle name="Percent 40" xfId="10707"/>
    <cellStyle name="Percent 40 2" xfId="10708"/>
    <cellStyle name="Percent 41" xfId="10709"/>
    <cellStyle name="Percent 41 2" xfId="10710"/>
    <cellStyle name="Percent 42" xfId="10711"/>
    <cellStyle name="Percent 42 2" xfId="10712"/>
    <cellStyle name="Percent 43" xfId="10713"/>
    <cellStyle name="Percent 43 2" xfId="10714"/>
    <cellStyle name="Percent 44" xfId="10715"/>
    <cellStyle name="Percent 44 2" xfId="10716"/>
    <cellStyle name="Percent 45" xfId="10717"/>
    <cellStyle name="Percent 45 2" xfId="10718"/>
    <cellStyle name="Percent 46" xfId="10719"/>
    <cellStyle name="Percent 47" xfId="10720"/>
    <cellStyle name="Percent 48" xfId="10721"/>
    <cellStyle name="Percent 49" xfId="10722"/>
    <cellStyle name="Percent 5" xfId="10723"/>
    <cellStyle name="Percent 5 2" xfId="10724"/>
    <cellStyle name="Percent 5 2 2" xfId="10725"/>
    <cellStyle name="Percent 5 3" xfId="10726"/>
    <cellStyle name="Percent 5 3 2" xfId="10727"/>
    <cellStyle name="Percent 5 4" xfId="10728"/>
    <cellStyle name="Percent 50" xfId="10729"/>
    <cellStyle name="Percent 51" xfId="10730"/>
    <cellStyle name="Percent 52" xfId="10731"/>
    <cellStyle name="Percent 53" xfId="10732"/>
    <cellStyle name="Percent 54" xfId="10733"/>
    <cellStyle name="Percent 55" xfId="10734"/>
    <cellStyle name="Percent 56" xfId="10735"/>
    <cellStyle name="Percent 57" xfId="10736"/>
    <cellStyle name="Percent 58" xfId="10737"/>
    <cellStyle name="Percent 59" xfId="10738"/>
    <cellStyle name="Percent 6" xfId="10739"/>
    <cellStyle name="Percent 6 2" xfId="10740"/>
    <cellStyle name="Percent 6 2 2" xfId="10741"/>
    <cellStyle name="Percent 6 2 2 2" xfId="10742"/>
    <cellStyle name="Percent 6 2 3" xfId="10743"/>
    <cellStyle name="Percent 6 3" xfId="10744"/>
    <cellStyle name="Percent 6 3 2" xfId="10745"/>
    <cellStyle name="Percent 6 4" xfId="10746"/>
    <cellStyle name="Percent 6 5" xfId="10747"/>
    <cellStyle name="Percent 60" xfId="10748"/>
    <cellStyle name="Percent 61" xfId="10749"/>
    <cellStyle name="Percent 62" xfId="10750"/>
    <cellStyle name="Percent 63" xfId="10751"/>
    <cellStyle name="Percent 64" xfId="10752"/>
    <cellStyle name="Percent 65" xfId="10753"/>
    <cellStyle name="Percent 66" xfId="10754"/>
    <cellStyle name="Percent 67" xfId="10755"/>
    <cellStyle name="Percent 68" xfId="10756"/>
    <cellStyle name="Percent 69" xfId="10757"/>
    <cellStyle name="Percent 7" xfId="10758"/>
    <cellStyle name="Percent 7 2" xfId="10759"/>
    <cellStyle name="Percent 7 2 2" xfId="10760"/>
    <cellStyle name="Percent 7 2 3" xfId="10761"/>
    <cellStyle name="Percent 7 3" xfId="10762"/>
    <cellStyle name="Percent 7 3 2" xfId="10763"/>
    <cellStyle name="Percent 7 3 3" xfId="10764"/>
    <cellStyle name="Percent 7 3 4" xfId="10765"/>
    <cellStyle name="Percent 7 4" xfId="10766"/>
    <cellStyle name="Percent 7 4 2" xfId="10767"/>
    <cellStyle name="Percent 7 5" xfId="10768"/>
    <cellStyle name="Percent 7 5 2" xfId="10769"/>
    <cellStyle name="Percent 7 6" xfId="10770"/>
    <cellStyle name="Percent 7 7" xfId="10771"/>
    <cellStyle name="Percent 7 8" xfId="10772"/>
    <cellStyle name="Percent 7 9" xfId="10773"/>
    <cellStyle name="Percent 70" xfId="10774"/>
    <cellStyle name="Percent 71" xfId="10775"/>
    <cellStyle name="Percent 72" xfId="10776"/>
    <cellStyle name="Percent 73" xfId="10777"/>
    <cellStyle name="Percent 74" xfId="10778"/>
    <cellStyle name="Percent 75" xfId="10779"/>
    <cellStyle name="Percent 76" xfId="10780"/>
    <cellStyle name="Percent 77" xfId="10781"/>
    <cellStyle name="Percent 78" xfId="10782"/>
    <cellStyle name="Percent 79" xfId="10783"/>
    <cellStyle name="Percent 8" xfId="10784"/>
    <cellStyle name="Percent 8 2" xfId="10785"/>
    <cellStyle name="Percent 8 2 2" xfId="10786"/>
    <cellStyle name="Percent 8 3" xfId="10787"/>
    <cellStyle name="Percent 8 3 2" xfId="10788"/>
    <cellStyle name="Percent 8 4" xfId="10789"/>
    <cellStyle name="Percent 80" xfId="10790"/>
    <cellStyle name="Percent 81" xfId="10791"/>
    <cellStyle name="Percent 82" xfId="10792"/>
    <cellStyle name="Percent 83" xfId="10793"/>
    <cellStyle name="Percent 84" xfId="10794"/>
    <cellStyle name="Percent 85" xfId="10795"/>
    <cellStyle name="Percent 86" xfId="10796"/>
    <cellStyle name="Percent 87" xfId="10797"/>
    <cellStyle name="Percent 88" xfId="10798"/>
    <cellStyle name="Percent 89" xfId="10799"/>
    <cellStyle name="Percent 9" xfId="10800"/>
    <cellStyle name="Percent 9 2" xfId="10801"/>
    <cellStyle name="Percent 9 2 2" xfId="10802"/>
    <cellStyle name="Percent 9 2 3" xfId="10803"/>
    <cellStyle name="Percent 9 3" xfId="10804"/>
    <cellStyle name="Percent 9 4" xfId="10805"/>
    <cellStyle name="Percent 90" xfId="10806"/>
    <cellStyle name="Percent 91" xfId="10807"/>
    <cellStyle name="Percent 92" xfId="10808"/>
    <cellStyle name="Percent 93" xfId="10809"/>
    <cellStyle name="Percent 94" xfId="10810"/>
    <cellStyle name="Percent 95" xfId="10811"/>
    <cellStyle name="Percent 96" xfId="10812"/>
    <cellStyle name="Percent 97" xfId="10813"/>
    <cellStyle name="Percent 98" xfId="10814"/>
    <cellStyle name="Percent 99" xfId="10815"/>
    <cellStyle name="Processing" xfId="10816"/>
    <cellStyle name="Processing 2" xfId="10817"/>
    <cellStyle name="Processing 2 2" xfId="10818"/>
    <cellStyle name="Processing 2 3" xfId="10819"/>
    <cellStyle name="Processing 3" xfId="10820"/>
    <cellStyle name="Processing 4" xfId="10821"/>
    <cellStyle name="Processing 4 2" xfId="10822"/>
    <cellStyle name="Processing 5" xfId="10823"/>
    <cellStyle name="Processing_AURORA Total New" xfId="10824"/>
    <cellStyle name="PSChar" xfId="10825"/>
    <cellStyle name="PSChar 2" xfId="10826"/>
    <cellStyle name="PSChar 2 2" xfId="10827"/>
    <cellStyle name="PSChar 3" xfId="10828"/>
    <cellStyle name="PSChar 4" xfId="10829"/>
    <cellStyle name="PSDate" xfId="10830"/>
    <cellStyle name="PSDate 2" xfId="10831"/>
    <cellStyle name="PSDate 2 2" xfId="10832"/>
    <cellStyle name="PSDate 3" xfId="10833"/>
    <cellStyle name="PSDate 4" xfId="10834"/>
    <cellStyle name="PSDec" xfId="10835"/>
    <cellStyle name="PSDec 2" xfId="10836"/>
    <cellStyle name="PSDec 2 2" xfId="10837"/>
    <cellStyle name="PSDec 3" xfId="10838"/>
    <cellStyle name="PSDec 4" xfId="10839"/>
    <cellStyle name="PSHeading" xfId="10840"/>
    <cellStyle name="PSHeading 2" xfId="10841"/>
    <cellStyle name="PSHeading 2 2" xfId="10842"/>
    <cellStyle name="PSHeading 3" xfId="10843"/>
    <cellStyle name="PSHeading 4" xfId="10844"/>
    <cellStyle name="PSInt" xfId="10845"/>
    <cellStyle name="PSInt 2" xfId="10846"/>
    <cellStyle name="PSInt 2 2" xfId="10847"/>
    <cellStyle name="PSInt 3" xfId="10848"/>
    <cellStyle name="PSInt 4" xfId="10849"/>
    <cellStyle name="PSSpacer" xfId="10850"/>
    <cellStyle name="PSSpacer 2" xfId="10851"/>
    <cellStyle name="PSSpacer 2 2" xfId="10852"/>
    <cellStyle name="PSSpacer 3" xfId="10853"/>
    <cellStyle name="PSSpacer 4" xfId="10854"/>
    <cellStyle name="purple - Style8" xfId="10855"/>
    <cellStyle name="purple - Style8 2" xfId="10856"/>
    <cellStyle name="purple - Style8 2 2" xfId="10857"/>
    <cellStyle name="purple - Style8 3" xfId="10858"/>
    <cellStyle name="purple - Style8_ACCOUNTS" xfId="10859"/>
    <cellStyle name="RED" xfId="10860"/>
    <cellStyle name="Red - Style7" xfId="10861"/>
    <cellStyle name="Red - Style7 2" xfId="10862"/>
    <cellStyle name="Red - Style7 2 2" xfId="10863"/>
    <cellStyle name="Red - Style7 3" xfId="10864"/>
    <cellStyle name="Red - Style7_ACCOUNTS" xfId="10865"/>
    <cellStyle name="RED 10" xfId="10866"/>
    <cellStyle name="RED 11" xfId="10867"/>
    <cellStyle name="RED 12" xfId="10868"/>
    <cellStyle name="RED 13" xfId="10869"/>
    <cellStyle name="RED 14" xfId="10870"/>
    <cellStyle name="RED 15" xfId="10871"/>
    <cellStyle name="RED 16" xfId="10872"/>
    <cellStyle name="RED 17" xfId="10873"/>
    <cellStyle name="RED 18" xfId="10874"/>
    <cellStyle name="RED 19" xfId="10875"/>
    <cellStyle name="RED 2" xfId="10876"/>
    <cellStyle name="RED 2 2" xfId="10877"/>
    <cellStyle name="RED 20" xfId="10878"/>
    <cellStyle name="RED 21" xfId="10879"/>
    <cellStyle name="RED 22" xfId="10880"/>
    <cellStyle name="RED 23" xfId="10881"/>
    <cellStyle name="RED 24" xfId="10882"/>
    <cellStyle name="RED 3" xfId="10883"/>
    <cellStyle name="RED 3 2" xfId="10884"/>
    <cellStyle name="RED 4" xfId="10885"/>
    <cellStyle name="RED 4 2" xfId="10886"/>
    <cellStyle name="RED 5" xfId="10887"/>
    <cellStyle name="RED 5 2" xfId="10888"/>
    <cellStyle name="RED 6" xfId="10889"/>
    <cellStyle name="RED 6 2" xfId="10890"/>
    <cellStyle name="RED 7" xfId="10891"/>
    <cellStyle name="RED 8" xfId="10892"/>
    <cellStyle name="RED 9" xfId="10893"/>
    <cellStyle name="RED_04 07E Wild Horse Wind Expansion (C) (2)" xfId="10894"/>
    <cellStyle name="Report" xfId="10895"/>
    <cellStyle name="Report - Style5" xfId="10896"/>
    <cellStyle name="Report - Style6" xfId="10897"/>
    <cellStyle name="Report - Style7" xfId="10898"/>
    <cellStyle name="Report - Style7 2" xfId="10899"/>
    <cellStyle name="Report - Style7 3" xfId="10900"/>
    <cellStyle name="Report - Style7 4" xfId="10901"/>
    <cellStyle name="Report - Style7 5" xfId="10902"/>
    <cellStyle name="Report - Style8" xfId="10903"/>
    <cellStyle name="Report - Style8 2" xfId="10904"/>
    <cellStyle name="Report - Style8 3" xfId="10905"/>
    <cellStyle name="Report - Style8 4" xfId="10906"/>
    <cellStyle name="Report - Style8 5" xfId="10907"/>
    <cellStyle name="Report 2" xfId="10908"/>
    <cellStyle name="Report 2 2" xfId="10909"/>
    <cellStyle name="Report 2 3" xfId="10910"/>
    <cellStyle name="Report 3" xfId="10911"/>
    <cellStyle name="Report 4" xfId="10912"/>
    <cellStyle name="Report 4 2" xfId="10913"/>
    <cellStyle name="Report 5" xfId="10914"/>
    <cellStyle name="Report 6" xfId="10915"/>
    <cellStyle name="Report Bar" xfId="10916"/>
    <cellStyle name="Report Bar 2" xfId="10917"/>
    <cellStyle name="Report Bar 2 2" xfId="10918"/>
    <cellStyle name="Report Bar 2 2 2" xfId="10919"/>
    <cellStyle name="Report Bar 2 2 3" xfId="10920"/>
    <cellStyle name="Report Bar 2 2 4" xfId="10921"/>
    <cellStyle name="Report Bar 2 3" xfId="10922"/>
    <cellStyle name="Report Bar 2 4" xfId="10923"/>
    <cellStyle name="Report Bar 2 5" xfId="10924"/>
    <cellStyle name="Report Bar 3" xfId="10925"/>
    <cellStyle name="Report Bar 3 2" xfId="10926"/>
    <cellStyle name="Report Bar 3 3" xfId="10927"/>
    <cellStyle name="Report Bar 3 4" xfId="10928"/>
    <cellStyle name="Report Bar 4" xfId="10929"/>
    <cellStyle name="Report Bar 4 2" xfId="10930"/>
    <cellStyle name="Report Bar 4 3" xfId="10931"/>
    <cellStyle name="Report Bar 4 4" xfId="10932"/>
    <cellStyle name="Report Bar 4 5" xfId="10933"/>
    <cellStyle name="Report Bar 5" xfId="10934"/>
    <cellStyle name="Report Bar_AURORA Total New" xfId="10935"/>
    <cellStyle name="Report Heading" xfId="10936"/>
    <cellStyle name="Report Heading 2" xfId="10937"/>
    <cellStyle name="Report Heading 2 2" xfId="10938"/>
    <cellStyle name="Report Heading 3" xfId="10939"/>
    <cellStyle name="Report Heading_Electric Rev Req Model (2009 GRC) Rebuttal" xfId="10940"/>
    <cellStyle name="Report Percent" xfId="10941"/>
    <cellStyle name="Report Percent 2" xfId="10942"/>
    <cellStyle name="Report Percent 2 2" xfId="10943"/>
    <cellStyle name="Report Percent 2 2 2" xfId="10944"/>
    <cellStyle name="Report Percent 2 3" xfId="10945"/>
    <cellStyle name="Report Percent 3" xfId="10946"/>
    <cellStyle name="Report Percent 3 2" xfId="10947"/>
    <cellStyle name="Report Percent 3 2 2" xfId="10948"/>
    <cellStyle name="Report Percent 3 3" xfId="10949"/>
    <cellStyle name="Report Percent 3 3 2" xfId="10950"/>
    <cellStyle name="Report Percent 3 4" xfId="10951"/>
    <cellStyle name="Report Percent 3 4 2" xfId="10952"/>
    <cellStyle name="Report Percent 4" xfId="10953"/>
    <cellStyle name="Report Percent 4 2" xfId="10954"/>
    <cellStyle name="Report Percent 5" xfId="10955"/>
    <cellStyle name="Report Percent 6" xfId="10956"/>
    <cellStyle name="Report Percent 6 2" xfId="10957"/>
    <cellStyle name="Report Percent 7" xfId="10958"/>
    <cellStyle name="Report Percent 7 2" xfId="10959"/>
    <cellStyle name="Report Percent 8" xfId="10960"/>
    <cellStyle name="Report Percent_ACCOUNTS" xfId="10961"/>
    <cellStyle name="Report Unit Cost" xfId="10962"/>
    <cellStyle name="Report Unit Cost 2" xfId="10963"/>
    <cellStyle name="Report Unit Cost 2 2" xfId="10964"/>
    <cellStyle name="Report Unit Cost 2 2 2" xfId="10965"/>
    <cellStyle name="Report Unit Cost 2 3" xfId="10966"/>
    <cellStyle name="Report Unit Cost 3" xfId="10967"/>
    <cellStyle name="Report Unit Cost 3 2" xfId="10968"/>
    <cellStyle name="Report Unit Cost 3 2 2" xfId="10969"/>
    <cellStyle name="Report Unit Cost 3 3" xfId="10970"/>
    <cellStyle name="Report Unit Cost 3 3 2" xfId="10971"/>
    <cellStyle name="Report Unit Cost 3 4" xfId="10972"/>
    <cellStyle name="Report Unit Cost 3 4 2" xfId="10973"/>
    <cellStyle name="Report Unit Cost 4" xfId="10974"/>
    <cellStyle name="Report Unit Cost 4 2" xfId="10975"/>
    <cellStyle name="Report Unit Cost 5" xfId="10976"/>
    <cellStyle name="Report Unit Cost 5 2" xfId="10977"/>
    <cellStyle name="Report Unit Cost 6" xfId="10978"/>
    <cellStyle name="Report Unit Cost 7" xfId="10979"/>
    <cellStyle name="Report Unit Cost 7 2" xfId="10980"/>
    <cellStyle name="Report Unit Cost 8" xfId="10981"/>
    <cellStyle name="Report Unit Cost 8 2" xfId="10982"/>
    <cellStyle name="Report Unit Cost 9" xfId="10983"/>
    <cellStyle name="Report Unit Cost_ACCOUNTS" xfId="10984"/>
    <cellStyle name="Report_Adj Bench DR 3 for Initial Briefs (Electric)" xfId="10985"/>
    <cellStyle name="Reports" xfId="10986"/>
    <cellStyle name="Reports 2" xfId="10987"/>
    <cellStyle name="Reports 2 2" xfId="10988"/>
    <cellStyle name="Reports 3" xfId="10989"/>
    <cellStyle name="Reports Total" xfId="10990"/>
    <cellStyle name="Reports Total 2" xfId="10991"/>
    <cellStyle name="Reports Total 2 2" xfId="10992"/>
    <cellStyle name="Reports Total 2 2 2" xfId="10993"/>
    <cellStyle name="Reports Total 2 2 3" xfId="10994"/>
    <cellStyle name="Reports Total 2 2 4" xfId="10995"/>
    <cellStyle name="Reports Total 2 2 5" xfId="10996"/>
    <cellStyle name="Reports Total 2 3" xfId="10997"/>
    <cellStyle name="Reports Total 2 4" xfId="10998"/>
    <cellStyle name="Reports Total 2 5" xfId="10999"/>
    <cellStyle name="Reports Total 2 6" xfId="11000"/>
    <cellStyle name="Reports Total 3" xfId="11001"/>
    <cellStyle name="Reports Total 3 2" xfId="11002"/>
    <cellStyle name="Reports Total 3 3" xfId="11003"/>
    <cellStyle name="Reports Total 3 4" xfId="11004"/>
    <cellStyle name="Reports Total 3 5" xfId="11005"/>
    <cellStyle name="Reports Total 4" xfId="11006"/>
    <cellStyle name="Reports Total 4 2" xfId="11007"/>
    <cellStyle name="Reports Total 4 3" xfId="11008"/>
    <cellStyle name="Reports Total 4 4" xfId="11009"/>
    <cellStyle name="Reports Total 4 5" xfId="11010"/>
    <cellStyle name="Reports Total 5" xfId="11011"/>
    <cellStyle name="Reports Total_AURORA Total New" xfId="11012"/>
    <cellStyle name="Reports Unit Cost Total" xfId="11013"/>
    <cellStyle name="Reports Unit Cost Total 2" xfId="11014"/>
    <cellStyle name="Reports Unit Cost Total 2 2" xfId="11015"/>
    <cellStyle name="Reports Unit Cost Total 2 3" xfId="11016"/>
    <cellStyle name="Reports Unit Cost Total 2 4" xfId="11017"/>
    <cellStyle name="Reports Unit Cost Total 2 5" xfId="11018"/>
    <cellStyle name="Reports Unit Cost Total 3" xfId="11019"/>
    <cellStyle name="Reports Unit Cost Total 3 2" xfId="11020"/>
    <cellStyle name="Reports Unit Cost Total 4" xfId="11021"/>
    <cellStyle name="Reports_14.21G &amp; 16.28E Incentive Pay" xfId="11022"/>
    <cellStyle name="RevList" xfId="11023"/>
    <cellStyle name="RevList 2" xfId="11024"/>
    <cellStyle name="RevList 2 2" xfId="11025"/>
    <cellStyle name="RevList 3" xfId="11026"/>
    <cellStyle name="round100" xfId="11027"/>
    <cellStyle name="round100 2" xfId="11028"/>
    <cellStyle name="round100 2 2" xfId="11029"/>
    <cellStyle name="round100 2 2 2" xfId="11030"/>
    <cellStyle name="round100 2 3" xfId="11031"/>
    <cellStyle name="round100 3" xfId="11032"/>
    <cellStyle name="round100 3 2" xfId="11033"/>
    <cellStyle name="round100 3 2 2" xfId="11034"/>
    <cellStyle name="round100 3 3" xfId="11035"/>
    <cellStyle name="round100 3 3 2" xfId="11036"/>
    <cellStyle name="round100 3 4" xfId="11037"/>
    <cellStyle name="round100 3 4 2" xfId="11038"/>
    <cellStyle name="round100 4" xfId="11039"/>
    <cellStyle name="round100 4 2" xfId="11040"/>
    <cellStyle name="round100 5" xfId="11041"/>
    <cellStyle name="round100 6" xfId="11042"/>
    <cellStyle name="round100 6 2" xfId="11043"/>
    <cellStyle name="round100 7" xfId="11044"/>
    <cellStyle name="round100 7 2" xfId="11045"/>
    <cellStyle name="round100 8" xfId="11046"/>
    <cellStyle name="SAPBEXaggData" xfId="11047"/>
    <cellStyle name="SAPBEXaggData 2" xfId="11048"/>
    <cellStyle name="SAPBEXaggData 2 2" xfId="11049"/>
    <cellStyle name="SAPBEXaggData 2 3" xfId="11050"/>
    <cellStyle name="SAPBEXaggData 2 4" xfId="11051"/>
    <cellStyle name="SAPBEXaggData 2 5" xfId="11052"/>
    <cellStyle name="SAPBEXaggData 3" xfId="11053"/>
    <cellStyle name="SAPBEXaggDataEmph" xfId="11054"/>
    <cellStyle name="SAPBEXaggDataEmph 2" xfId="11055"/>
    <cellStyle name="SAPBEXaggDataEmph 2 2" xfId="11056"/>
    <cellStyle name="SAPBEXaggDataEmph 2 3" xfId="11057"/>
    <cellStyle name="SAPBEXaggDataEmph 2 4" xfId="11058"/>
    <cellStyle name="SAPBEXaggDataEmph 2 5" xfId="11059"/>
    <cellStyle name="SAPBEXaggDataEmph 3" xfId="11060"/>
    <cellStyle name="SAPBEXaggItem" xfId="11061"/>
    <cellStyle name="SAPBEXaggItem 2" xfId="11062"/>
    <cellStyle name="SAPBEXaggItem 2 2" xfId="11063"/>
    <cellStyle name="SAPBEXaggItem 2 3" xfId="11064"/>
    <cellStyle name="SAPBEXaggItem 2 4" xfId="11065"/>
    <cellStyle name="SAPBEXaggItem 2 5" xfId="11066"/>
    <cellStyle name="SAPBEXaggItem 3" xfId="11067"/>
    <cellStyle name="SAPBEXaggItemX" xfId="11068"/>
    <cellStyle name="SAPBEXaggItemX 2" xfId="11069"/>
    <cellStyle name="SAPBEXaggItemX 2 2" xfId="11070"/>
    <cellStyle name="SAPBEXaggItemX 2 3" xfId="11071"/>
    <cellStyle name="SAPBEXaggItemX 2 4" xfId="11072"/>
    <cellStyle name="SAPBEXaggItemX 2 5" xfId="11073"/>
    <cellStyle name="SAPBEXaggItemX 3" xfId="11074"/>
    <cellStyle name="SAPBEXchaText" xfId="11075"/>
    <cellStyle name="SAPBEXchaText 2" xfId="11076"/>
    <cellStyle name="SAPBEXchaText 2 2" xfId="11077"/>
    <cellStyle name="SAPBEXchaText 2 2 2" xfId="11078"/>
    <cellStyle name="SAPBEXchaText 2 2 2 2" xfId="11079"/>
    <cellStyle name="SAPBEXchaText 2 2 2 3" xfId="11080"/>
    <cellStyle name="SAPBEXchaText 2 2 2 4" xfId="11081"/>
    <cellStyle name="SAPBEXchaText 2 2 2 5" xfId="11082"/>
    <cellStyle name="SAPBEXchaText 2 2 3" xfId="11083"/>
    <cellStyle name="SAPBEXchaText 2 2 4" xfId="11084"/>
    <cellStyle name="SAPBEXchaText 2 2 5" xfId="11085"/>
    <cellStyle name="SAPBEXchaText 2 2 6" xfId="11086"/>
    <cellStyle name="SAPBEXchaText 2 3" xfId="11087"/>
    <cellStyle name="SAPBEXchaText 2 3 2" xfId="11088"/>
    <cellStyle name="SAPBEXchaText 2 3 3" xfId="11089"/>
    <cellStyle name="SAPBEXchaText 2 3 4" xfId="11090"/>
    <cellStyle name="SAPBEXchaText 2 3 5" xfId="11091"/>
    <cellStyle name="SAPBEXchaText 2 4" xfId="11092"/>
    <cellStyle name="SAPBEXchaText 2 5" xfId="11093"/>
    <cellStyle name="SAPBEXchaText 2 6" xfId="11094"/>
    <cellStyle name="SAPBEXchaText 2 7" xfId="11095"/>
    <cellStyle name="SAPBEXchaText 3" xfId="11096"/>
    <cellStyle name="SAPBEXchaText 3 2" xfId="11097"/>
    <cellStyle name="SAPBEXchaText 3 2 2" xfId="11098"/>
    <cellStyle name="SAPBEXchaText 3 2 2 2" xfId="11099"/>
    <cellStyle name="SAPBEXchaText 3 2 2 3" xfId="11100"/>
    <cellStyle name="SAPBEXchaText 3 2 2 4" xfId="11101"/>
    <cellStyle name="SAPBEXchaText 3 2 2 5" xfId="11102"/>
    <cellStyle name="SAPBEXchaText 3 2 3" xfId="11103"/>
    <cellStyle name="SAPBEXchaText 3 2 4" xfId="11104"/>
    <cellStyle name="SAPBEXchaText 3 2 5" xfId="11105"/>
    <cellStyle name="SAPBEXchaText 3 2 6" xfId="11106"/>
    <cellStyle name="SAPBEXchaText 3 3" xfId="11107"/>
    <cellStyle name="SAPBEXchaText 3 3 2" xfId="11108"/>
    <cellStyle name="SAPBEXchaText 3 3 2 2" xfId="11109"/>
    <cellStyle name="SAPBEXchaText 3 3 2 3" xfId="11110"/>
    <cellStyle name="SAPBEXchaText 3 3 2 4" xfId="11111"/>
    <cellStyle name="SAPBEXchaText 3 3 2 5" xfId="11112"/>
    <cellStyle name="SAPBEXchaText 3 3 3" xfId="11113"/>
    <cellStyle name="SAPBEXchaText 3 3 4" xfId="11114"/>
    <cellStyle name="SAPBEXchaText 3 3 5" xfId="11115"/>
    <cellStyle name="SAPBEXchaText 3 3 6" xfId="11116"/>
    <cellStyle name="SAPBEXchaText 3 4" xfId="11117"/>
    <cellStyle name="SAPBEXchaText 3 4 2" xfId="11118"/>
    <cellStyle name="SAPBEXchaText 3 4 2 2" xfId="11119"/>
    <cellStyle name="SAPBEXchaText 3 4 2 3" xfId="11120"/>
    <cellStyle name="SAPBEXchaText 3 4 2 4" xfId="11121"/>
    <cellStyle name="SAPBEXchaText 3 4 2 5" xfId="11122"/>
    <cellStyle name="SAPBEXchaText 3 4 3" xfId="11123"/>
    <cellStyle name="SAPBEXchaText 3 4 4" xfId="11124"/>
    <cellStyle name="SAPBEXchaText 3 4 5" xfId="11125"/>
    <cellStyle name="SAPBEXchaText 3 4 6" xfId="11126"/>
    <cellStyle name="SAPBEXchaText 3 5" xfId="11127"/>
    <cellStyle name="SAPBEXchaText 3 6" xfId="11128"/>
    <cellStyle name="SAPBEXchaText 3 7" xfId="11129"/>
    <cellStyle name="SAPBEXchaText 3 8" xfId="11130"/>
    <cellStyle name="SAPBEXchaText 4" xfId="11131"/>
    <cellStyle name="SAPBEXchaText 4 2" xfId="11132"/>
    <cellStyle name="SAPBEXchaText 4 2 2" xfId="11133"/>
    <cellStyle name="SAPBEXchaText 4 2 3" xfId="11134"/>
    <cellStyle name="SAPBEXchaText 4 2 4" xfId="11135"/>
    <cellStyle name="SAPBEXchaText 4 2 5" xfId="11136"/>
    <cellStyle name="SAPBEXchaText 4 3" xfId="11137"/>
    <cellStyle name="SAPBEXchaText 4 4" xfId="11138"/>
    <cellStyle name="SAPBEXchaText 4 5" xfId="11139"/>
    <cellStyle name="SAPBEXchaText 4 6" xfId="11140"/>
    <cellStyle name="SAPBEXchaText 5" xfId="11141"/>
    <cellStyle name="SAPBEXchaText 5 2" xfId="11142"/>
    <cellStyle name="SAPBEXchaText 5 3" xfId="11143"/>
    <cellStyle name="SAPBEXchaText 5 4" xfId="11144"/>
    <cellStyle name="SAPBEXchaText 5 5" xfId="11145"/>
    <cellStyle name="SAPBEXchaText 6" xfId="11146"/>
    <cellStyle name="SAPBEXchaText 7" xfId="11147"/>
    <cellStyle name="SAPBEXchaText 8" xfId="11148"/>
    <cellStyle name="SAPBEXchaText 9" xfId="11149"/>
    <cellStyle name="SAPBEXexcBad7" xfId="11150"/>
    <cellStyle name="SAPBEXexcBad7 2" xfId="11151"/>
    <cellStyle name="SAPBEXexcBad7 2 2" xfId="11152"/>
    <cellStyle name="SAPBEXexcBad7 2 3" xfId="11153"/>
    <cellStyle name="SAPBEXexcBad7 2 4" xfId="11154"/>
    <cellStyle name="SAPBEXexcBad7 2 5" xfId="11155"/>
    <cellStyle name="SAPBEXexcBad7 3" xfId="11156"/>
    <cellStyle name="SAPBEXexcBad8" xfId="11157"/>
    <cellStyle name="SAPBEXexcBad8 2" xfId="11158"/>
    <cellStyle name="SAPBEXexcBad8 2 2" xfId="11159"/>
    <cellStyle name="SAPBEXexcBad8 2 3" xfId="11160"/>
    <cellStyle name="SAPBEXexcBad8 2 4" xfId="11161"/>
    <cellStyle name="SAPBEXexcBad8 2 5" xfId="11162"/>
    <cellStyle name="SAPBEXexcBad8 3" xfId="11163"/>
    <cellStyle name="SAPBEXexcBad9" xfId="11164"/>
    <cellStyle name="SAPBEXexcBad9 2" xfId="11165"/>
    <cellStyle name="SAPBEXexcBad9 2 2" xfId="11166"/>
    <cellStyle name="SAPBEXexcBad9 2 3" xfId="11167"/>
    <cellStyle name="SAPBEXexcBad9 2 4" xfId="11168"/>
    <cellStyle name="SAPBEXexcBad9 2 5" xfId="11169"/>
    <cellStyle name="SAPBEXexcBad9 3" xfId="11170"/>
    <cellStyle name="SAPBEXexcCritical4" xfId="11171"/>
    <cellStyle name="SAPBEXexcCritical4 2" xfId="11172"/>
    <cellStyle name="SAPBEXexcCritical4 2 2" xfId="11173"/>
    <cellStyle name="SAPBEXexcCritical4 2 3" xfId="11174"/>
    <cellStyle name="SAPBEXexcCritical4 2 4" xfId="11175"/>
    <cellStyle name="SAPBEXexcCritical4 2 5" xfId="11176"/>
    <cellStyle name="SAPBEXexcCritical4 3" xfId="11177"/>
    <cellStyle name="SAPBEXexcCritical5" xfId="11178"/>
    <cellStyle name="SAPBEXexcCritical5 2" xfId="11179"/>
    <cellStyle name="SAPBEXexcCritical5 2 2" xfId="11180"/>
    <cellStyle name="SAPBEXexcCritical5 2 3" xfId="11181"/>
    <cellStyle name="SAPBEXexcCritical5 2 4" xfId="11182"/>
    <cellStyle name="SAPBEXexcCritical5 2 5" xfId="11183"/>
    <cellStyle name="SAPBEXexcCritical5 3" xfId="11184"/>
    <cellStyle name="SAPBEXexcCritical6" xfId="11185"/>
    <cellStyle name="SAPBEXexcCritical6 2" xfId="11186"/>
    <cellStyle name="SAPBEXexcCritical6 2 2" xfId="11187"/>
    <cellStyle name="SAPBEXexcCritical6 2 3" xfId="11188"/>
    <cellStyle name="SAPBEXexcCritical6 2 4" xfId="11189"/>
    <cellStyle name="SAPBEXexcCritical6 2 5" xfId="11190"/>
    <cellStyle name="SAPBEXexcCritical6 3" xfId="11191"/>
    <cellStyle name="SAPBEXexcGood1" xfId="11192"/>
    <cellStyle name="SAPBEXexcGood1 2" xfId="11193"/>
    <cellStyle name="SAPBEXexcGood1 2 2" xfId="11194"/>
    <cellStyle name="SAPBEXexcGood1 2 3" xfId="11195"/>
    <cellStyle name="SAPBEXexcGood1 2 4" xfId="11196"/>
    <cellStyle name="SAPBEXexcGood1 2 5" xfId="11197"/>
    <cellStyle name="SAPBEXexcGood1 3" xfId="11198"/>
    <cellStyle name="SAPBEXexcGood2" xfId="11199"/>
    <cellStyle name="SAPBEXexcGood2 2" xfId="11200"/>
    <cellStyle name="SAPBEXexcGood2 2 2" xfId="11201"/>
    <cellStyle name="SAPBEXexcGood2 2 3" xfId="11202"/>
    <cellStyle name="SAPBEXexcGood2 2 4" xfId="11203"/>
    <cellStyle name="SAPBEXexcGood2 2 5" xfId="11204"/>
    <cellStyle name="SAPBEXexcGood2 3" xfId="11205"/>
    <cellStyle name="SAPBEXexcGood3" xfId="11206"/>
    <cellStyle name="SAPBEXexcGood3 2" xfId="11207"/>
    <cellStyle name="SAPBEXexcGood3 2 2" xfId="11208"/>
    <cellStyle name="SAPBEXexcGood3 2 3" xfId="11209"/>
    <cellStyle name="SAPBEXexcGood3 2 4" xfId="11210"/>
    <cellStyle name="SAPBEXexcGood3 2 5" xfId="11211"/>
    <cellStyle name="SAPBEXexcGood3 3" xfId="11212"/>
    <cellStyle name="SAPBEXfilterDrill" xfId="11213"/>
    <cellStyle name="SAPBEXfilterDrill 2" xfId="11214"/>
    <cellStyle name="SAPBEXfilterDrill 2 2" xfId="11215"/>
    <cellStyle name="SAPBEXfilterDrill 2 3" xfId="11216"/>
    <cellStyle name="SAPBEXfilterDrill 2 4" xfId="11217"/>
    <cellStyle name="SAPBEXfilterDrill 2 5" xfId="11218"/>
    <cellStyle name="SAPBEXfilterDrill 3" xfId="11219"/>
    <cellStyle name="SAPBEXfilterDrill 4" xfId="11220"/>
    <cellStyle name="SAPBEXfilterItem" xfId="11221"/>
    <cellStyle name="SAPBEXfilterItem 2" xfId="11222"/>
    <cellStyle name="SAPBEXfilterItem 2 2" xfId="11223"/>
    <cellStyle name="SAPBEXfilterItem 2 3" xfId="11224"/>
    <cellStyle name="SAPBEXfilterItem 2 4" xfId="11225"/>
    <cellStyle name="SAPBEXfilterItem 2 5" xfId="11226"/>
    <cellStyle name="SAPBEXfilterItem 3" xfId="11227"/>
    <cellStyle name="SAPBEXfilterText" xfId="11228"/>
    <cellStyle name="SAPBEXfilterText 2" xfId="11229"/>
    <cellStyle name="SAPBEXfilterText 2 2" xfId="11230"/>
    <cellStyle name="SAPBEXfilterText 3" xfId="11231"/>
    <cellStyle name="SAPBEXformats" xfId="11232"/>
    <cellStyle name="SAPBEXformats 2" xfId="11233"/>
    <cellStyle name="SAPBEXformats 2 2" xfId="11234"/>
    <cellStyle name="SAPBEXformats 2 2 2" xfId="11235"/>
    <cellStyle name="SAPBEXformats 2 2 3" xfId="11236"/>
    <cellStyle name="SAPBEXformats 2 2 4" xfId="11237"/>
    <cellStyle name="SAPBEXformats 2 2 5" xfId="11238"/>
    <cellStyle name="SAPBEXformats 2 3" xfId="11239"/>
    <cellStyle name="SAPBEXformats 2 4" xfId="11240"/>
    <cellStyle name="SAPBEXformats 2 5" xfId="11241"/>
    <cellStyle name="SAPBEXformats 2 6" xfId="11242"/>
    <cellStyle name="SAPBEXformats 3" xfId="11243"/>
    <cellStyle name="SAPBEXformats 3 2" xfId="11244"/>
    <cellStyle name="SAPBEXformats 3 3" xfId="11245"/>
    <cellStyle name="SAPBEXformats 3 4" xfId="11246"/>
    <cellStyle name="SAPBEXformats 3 5" xfId="11247"/>
    <cellStyle name="SAPBEXformats 4" xfId="11248"/>
    <cellStyle name="SAPBEXheaderItem" xfId="11249"/>
    <cellStyle name="SAPBEXheaderItem 2" xfId="11250"/>
    <cellStyle name="SAPBEXheaderItem 2 2" xfId="11251"/>
    <cellStyle name="SAPBEXheaderItem 2 3" xfId="11252"/>
    <cellStyle name="SAPBEXheaderItem 2 4" xfId="11253"/>
    <cellStyle name="SAPBEXheaderItem 2 5" xfId="11254"/>
    <cellStyle name="SAPBEXheaderItem 3" xfId="11255"/>
    <cellStyle name="SAPBEXheaderItem 4" xfId="11256"/>
    <cellStyle name="SAPBEXheaderText" xfId="11257"/>
    <cellStyle name="SAPBEXheaderText 2" xfId="11258"/>
    <cellStyle name="SAPBEXheaderText 2 2" xfId="11259"/>
    <cellStyle name="SAPBEXheaderText 2 3" xfId="11260"/>
    <cellStyle name="SAPBEXheaderText 2 4" xfId="11261"/>
    <cellStyle name="SAPBEXheaderText 2 5" xfId="11262"/>
    <cellStyle name="SAPBEXheaderText 3" xfId="11263"/>
    <cellStyle name="SAPBEXheaderText 4" xfId="11264"/>
    <cellStyle name="SAPBEXHLevel0" xfId="11265"/>
    <cellStyle name="SAPBEXHLevel0 2" xfId="11266"/>
    <cellStyle name="SAPBEXHLevel0 2 2" xfId="11267"/>
    <cellStyle name="SAPBEXHLevel0 2 2 2" xfId="11268"/>
    <cellStyle name="SAPBEXHLevel0 2 2 3" xfId="11269"/>
    <cellStyle name="SAPBEXHLevel0 2 2 4" xfId="11270"/>
    <cellStyle name="SAPBEXHLevel0 2 2 5" xfId="11271"/>
    <cellStyle name="SAPBEXHLevel0 2 3" xfId="11272"/>
    <cellStyle name="SAPBEXHLevel0 2 4" xfId="11273"/>
    <cellStyle name="SAPBEXHLevel0 2 5" xfId="11274"/>
    <cellStyle name="SAPBEXHLevel0 2 6" xfId="11275"/>
    <cellStyle name="SAPBEXHLevel0 3" xfId="11276"/>
    <cellStyle name="SAPBEXHLevel0 3 2" xfId="11277"/>
    <cellStyle name="SAPBEXHLevel0 3 3" xfId="11278"/>
    <cellStyle name="SAPBEXHLevel0 3 4" xfId="11279"/>
    <cellStyle name="SAPBEXHLevel0 3 5" xfId="11280"/>
    <cellStyle name="SAPBEXHLevel0 4" xfId="11281"/>
    <cellStyle name="SAPBEXHLevel0X" xfId="11282"/>
    <cellStyle name="SAPBEXHLevel0X 2" xfId="11283"/>
    <cellStyle name="SAPBEXHLevel0X 2 2" xfId="11284"/>
    <cellStyle name="SAPBEXHLevel0X 2 2 2" xfId="11285"/>
    <cellStyle name="SAPBEXHLevel0X 2 2 2 2" xfId="11286"/>
    <cellStyle name="SAPBEXHLevel0X 2 2 2 3" xfId="11287"/>
    <cellStyle name="SAPBEXHLevel0X 2 2 2 4" xfId="11288"/>
    <cellStyle name="SAPBEXHLevel0X 2 2 2 5" xfId="11289"/>
    <cellStyle name="SAPBEXHLevel0X 2 2 3" xfId="11290"/>
    <cellStyle name="SAPBEXHLevel0X 2 2 4" xfId="11291"/>
    <cellStyle name="SAPBEXHLevel0X 2 2 5" xfId="11292"/>
    <cellStyle name="SAPBEXHLevel0X 2 2 6" xfId="11293"/>
    <cellStyle name="SAPBEXHLevel0X 2 3" xfId="11294"/>
    <cellStyle name="SAPBEXHLevel0X 2 3 2" xfId="11295"/>
    <cellStyle name="SAPBEXHLevel0X 2 3 3" xfId="11296"/>
    <cellStyle name="SAPBEXHLevel0X 2 3 4" xfId="11297"/>
    <cellStyle name="SAPBEXHLevel0X 2 3 5" xfId="11298"/>
    <cellStyle name="SAPBEXHLevel0X 2 4" xfId="11299"/>
    <cellStyle name="SAPBEXHLevel0X 2 5" xfId="11300"/>
    <cellStyle name="SAPBEXHLevel0X 2 6" xfId="11301"/>
    <cellStyle name="SAPBEXHLevel0X 2 7" xfId="11302"/>
    <cellStyle name="SAPBEXHLevel0X 3" xfId="11303"/>
    <cellStyle name="SAPBEXHLevel0X 3 2" xfId="11304"/>
    <cellStyle name="SAPBEXHLevel0X 3 2 2" xfId="11305"/>
    <cellStyle name="SAPBEXHLevel0X 3 2 2 2" xfId="11306"/>
    <cellStyle name="SAPBEXHLevel0X 3 2 2 3" xfId="11307"/>
    <cellStyle name="SAPBEXHLevel0X 3 2 2 4" xfId="11308"/>
    <cellStyle name="SAPBEXHLevel0X 3 2 2 5" xfId="11309"/>
    <cellStyle name="SAPBEXHLevel0X 3 2 3" xfId="11310"/>
    <cellStyle name="SAPBEXHLevel0X 3 2 4" xfId="11311"/>
    <cellStyle name="SAPBEXHLevel0X 3 2 5" xfId="11312"/>
    <cellStyle name="SAPBEXHLevel0X 3 2 6" xfId="11313"/>
    <cellStyle name="SAPBEXHLevel0X 3 3" xfId="11314"/>
    <cellStyle name="SAPBEXHLevel0X 3 3 2" xfId="11315"/>
    <cellStyle name="SAPBEXHLevel0X 3 3 2 2" xfId="11316"/>
    <cellStyle name="SAPBEXHLevel0X 3 3 2 3" xfId="11317"/>
    <cellStyle name="SAPBEXHLevel0X 3 3 2 4" xfId="11318"/>
    <cellStyle name="SAPBEXHLevel0X 3 3 2 5" xfId="11319"/>
    <cellStyle name="SAPBEXHLevel0X 3 3 3" xfId="11320"/>
    <cellStyle name="SAPBEXHLevel0X 3 3 4" xfId="11321"/>
    <cellStyle name="SAPBEXHLevel0X 3 3 5" xfId="11322"/>
    <cellStyle name="SAPBEXHLevel0X 3 3 6" xfId="11323"/>
    <cellStyle name="SAPBEXHLevel0X 3 4" xfId="11324"/>
    <cellStyle name="SAPBEXHLevel0X 3 4 2" xfId="11325"/>
    <cellStyle name="SAPBEXHLevel0X 3 4 2 2" xfId="11326"/>
    <cellStyle name="SAPBEXHLevel0X 3 4 2 3" xfId="11327"/>
    <cellStyle name="SAPBEXHLevel0X 3 4 2 4" xfId="11328"/>
    <cellStyle name="SAPBEXHLevel0X 3 4 2 5" xfId="11329"/>
    <cellStyle name="SAPBEXHLevel0X 3 4 3" xfId="11330"/>
    <cellStyle name="SAPBEXHLevel0X 3 4 4" xfId="11331"/>
    <cellStyle name="SAPBEXHLevel0X 3 4 5" xfId="11332"/>
    <cellStyle name="SAPBEXHLevel0X 3 4 6" xfId="11333"/>
    <cellStyle name="SAPBEXHLevel0X 3 5" xfId="11334"/>
    <cellStyle name="SAPBEXHLevel0X 3 6" xfId="11335"/>
    <cellStyle name="SAPBEXHLevel0X 3 7" xfId="11336"/>
    <cellStyle name="SAPBEXHLevel0X 3 8" xfId="11337"/>
    <cellStyle name="SAPBEXHLevel0X 4" xfId="11338"/>
    <cellStyle name="SAPBEXHLevel0X 4 2" xfId="11339"/>
    <cellStyle name="SAPBEXHLevel0X 4 2 2" xfId="11340"/>
    <cellStyle name="SAPBEXHLevel0X 4 2 3" xfId="11341"/>
    <cellStyle name="SAPBEXHLevel0X 4 2 4" xfId="11342"/>
    <cellStyle name="SAPBEXHLevel0X 4 2 5" xfId="11343"/>
    <cellStyle name="SAPBEXHLevel0X 4 3" xfId="11344"/>
    <cellStyle name="SAPBEXHLevel0X 4 4" xfId="11345"/>
    <cellStyle name="SAPBEXHLevel0X 4 5" xfId="11346"/>
    <cellStyle name="SAPBEXHLevel0X 4 6" xfId="11347"/>
    <cellStyle name="SAPBEXHLevel0X 5" xfId="11348"/>
    <cellStyle name="SAPBEXHLevel0X 5 2" xfId="11349"/>
    <cellStyle name="SAPBEXHLevel0X 5 3" xfId="11350"/>
    <cellStyle name="SAPBEXHLevel0X 5 4" xfId="11351"/>
    <cellStyle name="SAPBEXHLevel0X 5 5" xfId="11352"/>
    <cellStyle name="SAPBEXHLevel0X 6" xfId="11353"/>
    <cellStyle name="SAPBEXHLevel0X 7" xfId="11354"/>
    <cellStyle name="SAPBEXHLevel0X 8" xfId="11355"/>
    <cellStyle name="SAPBEXHLevel1" xfId="11356"/>
    <cellStyle name="SAPBEXHLevel1 2" xfId="11357"/>
    <cellStyle name="SAPBEXHLevel1 2 2" xfId="11358"/>
    <cellStyle name="SAPBEXHLevel1 2 2 2" xfId="11359"/>
    <cellStyle name="SAPBEXHLevel1 2 2 3" xfId="11360"/>
    <cellStyle name="SAPBEXHLevel1 2 2 4" xfId="11361"/>
    <cellStyle name="SAPBEXHLevel1 2 2 5" xfId="11362"/>
    <cellStyle name="SAPBEXHLevel1 2 3" xfId="11363"/>
    <cellStyle name="SAPBEXHLevel1 2 4" xfId="11364"/>
    <cellStyle name="SAPBEXHLevel1 2 5" xfId="11365"/>
    <cellStyle name="SAPBEXHLevel1 2 6" xfId="11366"/>
    <cellStyle name="SAPBEXHLevel1 3" xfId="11367"/>
    <cellStyle name="SAPBEXHLevel1 3 2" xfId="11368"/>
    <cellStyle name="SAPBEXHLevel1 3 3" xfId="11369"/>
    <cellStyle name="SAPBEXHLevel1 3 4" xfId="11370"/>
    <cellStyle name="SAPBEXHLevel1 3 5" xfId="11371"/>
    <cellStyle name="SAPBEXHLevel1 4" xfId="11372"/>
    <cellStyle name="SAPBEXHLevel1X" xfId="11373"/>
    <cellStyle name="SAPBEXHLevel1X 2" xfId="11374"/>
    <cellStyle name="SAPBEXHLevel1X 2 2" xfId="11375"/>
    <cellStyle name="SAPBEXHLevel1X 2 2 2" xfId="11376"/>
    <cellStyle name="SAPBEXHLevel1X 2 2 3" xfId="11377"/>
    <cellStyle name="SAPBEXHLevel1X 2 2 4" xfId="11378"/>
    <cellStyle name="SAPBEXHLevel1X 2 2 5" xfId="11379"/>
    <cellStyle name="SAPBEXHLevel1X 2 3" xfId="11380"/>
    <cellStyle name="SAPBEXHLevel1X 2 4" xfId="11381"/>
    <cellStyle name="SAPBEXHLevel1X 2 5" xfId="11382"/>
    <cellStyle name="SAPBEXHLevel1X 2 6" xfId="11383"/>
    <cellStyle name="SAPBEXHLevel1X 3" xfId="11384"/>
    <cellStyle name="SAPBEXHLevel1X 3 2" xfId="11385"/>
    <cellStyle name="SAPBEXHLevel1X 3 3" xfId="11386"/>
    <cellStyle name="SAPBEXHLevel1X 3 4" xfId="11387"/>
    <cellStyle name="SAPBEXHLevel1X 3 5" xfId="11388"/>
    <cellStyle name="SAPBEXHLevel1X 4" xfId="11389"/>
    <cellStyle name="SAPBEXHLevel2" xfId="11390"/>
    <cellStyle name="SAPBEXHLevel2 2" xfId="11391"/>
    <cellStyle name="SAPBEXHLevel2 2 2" xfId="11392"/>
    <cellStyle name="SAPBEXHLevel2 2 2 2" xfId="11393"/>
    <cellStyle name="SAPBEXHLevel2 2 2 3" xfId="11394"/>
    <cellStyle name="SAPBEXHLevel2 2 2 4" xfId="11395"/>
    <cellStyle name="SAPBEXHLevel2 2 2 5" xfId="11396"/>
    <cellStyle name="SAPBEXHLevel2 2 3" xfId="11397"/>
    <cellStyle name="SAPBEXHLevel2 2 4" xfId="11398"/>
    <cellStyle name="SAPBEXHLevel2 2 5" xfId="11399"/>
    <cellStyle name="SAPBEXHLevel2 2 6" xfId="11400"/>
    <cellStyle name="SAPBEXHLevel2 3" xfId="11401"/>
    <cellStyle name="SAPBEXHLevel2 3 2" xfId="11402"/>
    <cellStyle name="SAPBEXHLevel2 3 3" xfId="11403"/>
    <cellStyle name="SAPBEXHLevel2 3 4" xfId="11404"/>
    <cellStyle name="SAPBEXHLevel2 3 5" xfId="11405"/>
    <cellStyle name="SAPBEXHLevel2 4" xfId="11406"/>
    <cellStyle name="SAPBEXHLevel2X" xfId="11407"/>
    <cellStyle name="SAPBEXHLevel2X 2" xfId="11408"/>
    <cellStyle name="SAPBEXHLevel2X 2 2" xfId="11409"/>
    <cellStyle name="SAPBEXHLevel2X 2 2 2" xfId="11410"/>
    <cellStyle name="SAPBEXHLevel2X 2 2 3" xfId="11411"/>
    <cellStyle name="SAPBEXHLevel2X 2 2 4" xfId="11412"/>
    <cellStyle name="SAPBEXHLevel2X 2 2 5" xfId="11413"/>
    <cellStyle name="SAPBEXHLevel2X 2 3" xfId="11414"/>
    <cellStyle name="SAPBEXHLevel2X 2 4" xfId="11415"/>
    <cellStyle name="SAPBEXHLevel2X 2 5" xfId="11416"/>
    <cellStyle name="SAPBEXHLevel2X 2 6" xfId="11417"/>
    <cellStyle name="SAPBEXHLevel2X 3" xfId="11418"/>
    <cellStyle name="SAPBEXHLevel2X 3 2" xfId="11419"/>
    <cellStyle name="SAPBEXHLevel2X 3 3" xfId="11420"/>
    <cellStyle name="SAPBEXHLevel2X 3 4" xfId="11421"/>
    <cellStyle name="SAPBEXHLevel2X 3 5" xfId="11422"/>
    <cellStyle name="SAPBEXHLevel2X 4" xfId="11423"/>
    <cellStyle name="SAPBEXHLevel3" xfId="11424"/>
    <cellStyle name="SAPBEXHLevel3 2" xfId="11425"/>
    <cellStyle name="SAPBEXHLevel3 2 2" xfId="11426"/>
    <cellStyle name="SAPBEXHLevel3 2 2 2" xfId="11427"/>
    <cellStyle name="SAPBEXHLevel3 2 2 3" xfId="11428"/>
    <cellStyle name="SAPBEXHLevel3 2 2 4" xfId="11429"/>
    <cellStyle name="SAPBEXHLevel3 2 2 5" xfId="11430"/>
    <cellStyle name="SAPBEXHLevel3 2 3" xfId="11431"/>
    <cellStyle name="SAPBEXHLevel3 2 4" xfId="11432"/>
    <cellStyle name="SAPBEXHLevel3 2 5" xfId="11433"/>
    <cellStyle name="SAPBEXHLevel3 2 6" xfId="11434"/>
    <cellStyle name="SAPBEXHLevel3 3" xfId="11435"/>
    <cellStyle name="SAPBEXHLevel3 3 2" xfId="11436"/>
    <cellStyle name="SAPBEXHLevel3 3 3" xfId="11437"/>
    <cellStyle name="SAPBEXHLevel3 3 4" xfId="11438"/>
    <cellStyle name="SAPBEXHLevel3 3 5" xfId="11439"/>
    <cellStyle name="SAPBEXHLevel3 4" xfId="11440"/>
    <cellStyle name="SAPBEXHLevel3X" xfId="11441"/>
    <cellStyle name="SAPBEXHLevel3X 2" xfId="11442"/>
    <cellStyle name="SAPBEXHLevel3X 2 2" xfId="11443"/>
    <cellStyle name="SAPBEXHLevel3X 2 2 2" xfId="11444"/>
    <cellStyle name="SAPBEXHLevel3X 2 2 3" xfId="11445"/>
    <cellStyle name="SAPBEXHLevel3X 2 2 4" xfId="11446"/>
    <cellStyle name="SAPBEXHLevel3X 2 2 5" xfId="11447"/>
    <cellStyle name="SAPBEXHLevel3X 2 3" xfId="11448"/>
    <cellStyle name="SAPBEXHLevel3X 2 4" xfId="11449"/>
    <cellStyle name="SAPBEXHLevel3X 2 5" xfId="11450"/>
    <cellStyle name="SAPBEXHLevel3X 2 6" xfId="11451"/>
    <cellStyle name="SAPBEXHLevel3X 3" xfId="11452"/>
    <cellStyle name="SAPBEXHLevel3X 3 2" xfId="11453"/>
    <cellStyle name="SAPBEXHLevel3X 3 3" xfId="11454"/>
    <cellStyle name="SAPBEXHLevel3X 3 4" xfId="11455"/>
    <cellStyle name="SAPBEXHLevel3X 3 5" xfId="11456"/>
    <cellStyle name="SAPBEXHLevel3X 4" xfId="11457"/>
    <cellStyle name="SAPBEXinputData" xfId="11458"/>
    <cellStyle name="SAPBEXinputData 2" xfId="11459"/>
    <cellStyle name="SAPBEXinputData 2 2" xfId="11460"/>
    <cellStyle name="SAPBEXinputData 2 2 2" xfId="11461"/>
    <cellStyle name="SAPBEXinputData 2 2 3" xfId="11462"/>
    <cellStyle name="SAPBEXinputData 2 2 4" xfId="11463"/>
    <cellStyle name="SAPBEXinputData 2 2 5" xfId="11464"/>
    <cellStyle name="SAPBEXinputData 2 3" xfId="11465"/>
    <cellStyle name="SAPBEXinputData 2 4" xfId="11466"/>
    <cellStyle name="SAPBEXinputData 2 5" xfId="11467"/>
    <cellStyle name="SAPBEXinputData 2 6" xfId="11468"/>
    <cellStyle name="SAPBEXinputData 3" xfId="11469"/>
    <cellStyle name="SAPBEXinputData 3 2" xfId="11470"/>
    <cellStyle name="SAPBEXinputData 3 3" xfId="11471"/>
    <cellStyle name="SAPBEXinputData 3 4" xfId="11472"/>
    <cellStyle name="SAPBEXinputData 3 5" xfId="11473"/>
    <cellStyle name="SAPBEXItemHeader" xfId="11474"/>
    <cellStyle name="SAPBEXresData" xfId="11475"/>
    <cellStyle name="SAPBEXresData 2" xfId="11476"/>
    <cellStyle name="SAPBEXresData 2 2" xfId="11477"/>
    <cellStyle name="SAPBEXresData 2 3" xfId="11478"/>
    <cellStyle name="SAPBEXresData 2 4" xfId="11479"/>
    <cellStyle name="SAPBEXresData 2 5" xfId="11480"/>
    <cellStyle name="SAPBEXresData 3" xfId="11481"/>
    <cellStyle name="SAPBEXresDataEmph" xfId="11482"/>
    <cellStyle name="SAPBEXresDataEmph 2" xfId="11483"/>
    <cellStyle name="SAPBEXresDataEmph 2 2" xfId="11484"/>
    <cellStyle name="SAPBEXresDataEmph 2 3" xfId="11485"/>
    <cellStyle name="SAPBEXresDataEmph 2 4" xfId="11486"/>
    <cellStyle name="SAPBEXresDataEmph 2 5" xfId="11487"/>
    <cellStyle name="SAPBEXresDataEmph 3" xfId="11488"/>
    <cellStyle name="SAPBEXresItem" xfId="11489"/>
    <cellStyle name="SAPBEXresItem 2" xfId="11490"/>
    <cellStyle name="SAPBEXresItem 2 2" xfId="11491"/>
    <cellStyle name="SAPBEXresItem 2 3" xfId="11492"/>
    <cellStyle name="SAPBEXresItem 2 4" xfId="11493"/>
    <cellStyle name="SAPBEXresItem 2 5" xfId="11494"/>
    <cellStyle name="SAPBEXresItem 3" xfId="11495"/>
    <cellStyle name="SAPBEXresItemX" xfId="11496"/>
    <cellStyle name="SAPBEXresItemX 2" xfId="11497"/>
    <cellStyle name="SAPBEXresItemX 2 2" xfId="11498"/>
    <cellStyle name="SAPBEXresItemX 2 3" xfId="11499"/>
    <cellStyle name="SAPBEXresItemX 2 4" xfId="11500"/>
    <cellStyle name="SAPBEXresItemX 2 5" xfId="11501"/>
    <cellStyle name="SAPBEXresItemX 3" xfId="11502"/>
    <cellStyle name="SAPBEXstdData" xfId="11503"/>
    <cellStyle name="SAPBEXstdData 2" xfId="11504"/>
    <cellStyle name="SAPBEXstdData 2 2" xfId="11505"/>
    <cellStyle name="SAPBEXstdData 2 3" xfId="11506"/>
    <cellStyle name="SAPBEXstdData 2 4" xfId="11507"/>
    <cellStyle name="SAPBEXstdData 2 5" xfId="11508"/>
    <cellStyle name="SAPBEXstdData 3" xfId="11509"/>
    <cellStyle name="SAPBEXstdData 3 2" xfId="11510"/>
    <cellStyle name="SAPBEXstdData 3 3" xfId="11511"/>
    <cellStyle name="SAPBEXstdData 3 4" xfId="11512"/>
    <cellStyle name="SAPBEXstdData 3 5" xfId="11513"/>
    <cellStyle name="SAPBEXstdData 4" xfId="11514"/>
    <cellStyle name="SAPBEXstdDataEmph" xfId="11515"/>
    <cellStyle name="SAPBEXstdDataEmph 2" xfId="11516"/>
    <cellStyle name="SAPBEXstdDataEmph 2 2" xfId="11517"/>
    <cellStyle name="SAPBEXstdDataEmph 2 3" xfId="11518"/>
    <cellStyle name="SAPBEXstdDataEmph 2 4" xfId="11519"/>
    <cellStyle name="SAPBEXstdDataEmph 2 5" xfId="11520"/>
    <cellStyle name="SAPBEXstdDataEmph 3" xfId="11521"/>
    <cellStyle name="SAPBEXstdItem" xfId="11522"/>
    <cellStyle name="SAPBEXstdItem 2" xfId="11523"/>
    <cellStyle name="SAPBEXstdItem 2 2" xfId="11524"/>
    <cellStyle name="SAPBEXstdItem 2 2 2" xfId="11525"/>
    <cellStyle name="SAPBEXstdItem 2 2 2 2" xfId="11526"/>
    <cellStyle name="SAPBEXstdItem 2 2 2 3" xfId="11527"/>
    <cellStyle name="SAPBEXstdItem 2 2 2 4" xfId="11528"/>
    <cellStyle name="SAPBEXstdItem 2 2 2 5" xfId="11529"/>
    <cellStyle name="SAPBEXstdItem 2 2 3" xfId="11530"/>
    <cellStyle name="SAPBEXstdItem 2 2 4" xfId="11531"/>
    <cellStyle name="SAPBEXstdItem 2 2 5" xfId="11532"/>
    <cellStyle name="SAPBEXstdItem 2 2 6" xfId="11533"/>
    <cellStyle name="SAPBEXstdItem 2 3" xfId="11534"/>
    <cellStyle name="SAPBEXstdItem 2 3 2" xfId="11535"/>
    <cellStyle name="SAPBEXstdItem 2 3 3" xfId="11536"/>
    <cellStyle name="SAPBEXstdItem 2 3 4" xfId="11537"/>
    <cellStyle name="SAPBEXstdItem 2 3 5" xfId="11538"/>
    <cellStyle name="SAPBEXstdItem 2 4" xfId="11539"/>
    <cellStyle name="SAPBEXstdItem 2 5" xfId="11540"/>
    <cellStyle name="SAPBEXstdItem 2 6" xfId="11541"/>
    <cellStyle name="SAPBEXstdItem 2 7" xfId="11542"/>
    <cellStyle name="SAPBEXstdItem 3" xfId="11543"/>
    <cellStyle name="SAPBEXstdItem 3 2" xfId="11544"/>
    <cellStyle name="SAPBEXstdItem 3 2 2" xfId="11545"/>
    <cellStyle name="SAPBEXstdItem 3 2 2 2" xfId="11546"/>
    <cellStyle name="SAPBEXstdItem 3 2 2 3" xfId="11547"/>
    <cellStyle name="SAPBEXstdItem 3 2 2 4" xfId="11548"/>
    <cellStyle name="SAPBEXstdItem 3 2 2 5" xfId="11549"/>
    <cellStyle name="SAPBEXstdItem 3 2 3" xfId="11550"/>
    <cellStyle name="SAPBEXstdItem 3 2 4" xfId="11551"/>
    <cellStyle name="SAPBEXstdItem 3 2 5" xfId="11552"/>
    <cellStyle name="SAPBEXstdItem 3 2 6" xfId="11553"/>
    <cellStyle name="SAPBEXstdItem 3 3" xfId="11554"/>
    <cellStyle name="SAPBEXstdItem 3 3 2" xfId="11555"/>
    <cellStyle name="SAPBEXstdItem 3 3 2 2" xfId="11556"/>
    <cellStyle name="SAPBEXstdItem 3 3 2 3" xfId="11557"/>
    <cellStyle name="SAPBEXstdItem 3 3 2 4" xfId="11558"/>
    <cellStyle name="SAPBEXstdItem 3 3 2 5" xfId="11559"/>
    <cellStyle name="SAPBEXstdItem 3 3 3" xfId="11560"/>
    <cellStyle name="SAPBEXstdItem 3 3 4" xfId="11561"/>
    <cellStyle name="SAPBEXstdItem 3 3 5" xfId="11562"/>
    <cellStyle name="SAPBEXstdItem 3 3 6" xfId="11563"/>
    <cellStyle name="SAPBEXstdItem 3 4" xfId="11564"/>
    <cellStyle name="SAPBEXstdItem 3 4 2" xfId="11565"/>
    <cellStyle name="SAPBEXstdItem 3 4 2 2" xfId="11566"/>
    <cellStyle name="SAPBEXstdItem 3 4 2 3" xfId="11567"/>
    <cellStyle name="SAPBEXstdItem 3 4 2 4" xfId="11568"/>
    <cellStyle name="SAPBEXstdItem 3 4 2 5" xfId="11569"/>
    <cellStyle name="SAPBEXstdItem 3 4 3" xfId="11570"/>
    <cellStyle name="SAPBEXstdItem 3 4 4" xfId="11571"/>
    <cellStyle name="SAPBEXstdItem 3 4 5" xfId="11572"/>
    <cellStyle name="SAPBEXstdItem 3 4 6" xfId="11573"/>
    <cellStyle name="SAPBEXstdItem 3 5" xfId="11574"/>
    <cellStyle name="SAPBEXstdItem 3 6" xfId="11575"/>
    <cellStyle name="SAPBEXstdItem 3 7" xfId="11576"/>
    <cellStyle name="SAPBEXstdItem 3 8" xfId="11577"/>
    <cellStyle name="SAPBEXstdItem 4" xfId="11578"/>
    <cellStyle name="SAPBEXstdItem 4 2" xfId="11579"/>
    <cellStyle name="SAPBEXstdItem 4 2 2" xfId="11580"/>
    <cellStyle name="SAPBEXstdItem 4 2 3" xfId="11581"/>
    <cellStyle name="SAPBEXstdItem 4 2 4" xfId="11582"/>
    <cellStyle name="SAPBEXstdItem 4 2 5" xfId="11583"/>
    <cellStyle name="SAPBEXstdItem 4 3" xfId="11584"/>
    <cellStyle name="SAPBEXstdItem 4 4" xfId="11585"/>
    <cellStyle name="SAPBEXstdItem 4 5" xfId="11586"/>
    <cellStyle name="SAPBEXstdItem 4 6" xfId="11587"/>
    <cellStyle name="SAPBEXstdItem 5" xfId="11588"/>
    <cellStyle name="SAPBEXstdItem 5 2" xfId="11589"/>
    <cellStyle name="SAPBEXstdItem 5 3" xfId="11590"/>
    <cellStyle name="SAPBEXstdItem 5 4" xfId="11591"/>
    <cellStyle name="SAPBEXstdItem 5 5" xfId="11592"/>
    <cellStyle name="SAPBEXstdItem 6" xfId="11593"/>
    <cellStyle name="SAPBEXstdItem 7" xfId="11594"/>
    <cellStyle name="SAPBEXstdItem 8" xfId="11595"/>
    <cellStyle name="SAPBEXstdItemX" xfId="11596"/>
    <cellStyle name="SAPBEXstdItemX 2" xfId="11597"/>
    <cellStyle name="SAPBEXstdItemX 2 2" xfId="11598"/>
    <cellStyle name="SAPBEXstdItemX 2 2 2" xfId="11599"/>
    <cellStyle name="SAPBEXstdItemX 2 2 2 2" xfId="11600"/>
    <cellStyle name="SAPBEXstdItemX 2 2 2 3" xfId="11601"/>
    <cellStyle name="SAPBEXstdItemX 2 2 2 4" xfId="11602"/>
    <cellStyle name="SAPBEXstdItemX 2 2 2 5" xfId="11603"/>
    <cellStyle name="SAPBEXstdItemX 2 2 3" xfId="11604"/>
    <cellStyle name="SAPBEXstdItemX 2 2 4" xfId="11605"/>
    <cellStyle name="SAPBEXstdItemX 2 2 5" xfId="11606"/>
    <cellStyle name="SAPBEXstdItemX 2 2 6" xfId="11607"/>
    <cellStyle name="SAPBEXstdItemX 2 3" xfId="11608"/>
    <cellStyle name="SAPBEXstdItemX 2 3 2" xfId="11609"/>
    <cellStyle name="SAPBEXstdItemX 2 3 3" xfId="11610"/>
    <cellStyle name="SAPBEXstdItemX 2 3 4" xfId="11611"/>
    <cellStyle name="SAPBEXstdItemX 2 3 5" xfId="11612"/>
    <cellStyle name="SAPBEXstdItemX 2 4" xfId="11613"/>
    <cellStyle name="SAPBEXstdItemX 2 5" xfId="11614"/>
    <cellStyle name="SAPBEXstdItemX 2 6" xfId="11615"/>
    <cellStyle name="SAPBEXstdItemX 2 7" xfId="11616"/>
    <cellStyle name="SAPBEXstdItemX 3" xfId="11617"/>
    <cellStyle name="SAPBEXstdItemX 3 2" xfId="11618"/>
    <cellStyle name="SAPBEXstdItemX 3 2 2" xfId="11619"/>
    <cellStyle name="SAPBEXstdItemX 3 2 2 2" xfId="11620"/>
    <cellStyle name="SAPBEXstdItemX 3 2 2 3" xfId="11621"/>
    <cellStyle name="SAPBEXstdItemX 3 2 2 4" xfId="11622"/>
    <cellStyle name="SAPBEXstdItemX 3 2 2 5" xfId="11623"/>
    <cellStyle name="SAPBEXstdItemX 3 2 3" xfId="11624"/>
    <cellStyle name="SAPBEXstdItemX 3 2 4" xfId="11625"/>
    <cellStyle name="SAPBEXstdItemX 3 2 5" xfId="11626"/>
    <cellStyle name="SAPBEXstdItemX 3 2 6" xfId="11627"/>
    <cellStyle name="SAPBEXstdItemX 3 3" xfId="11628"/>
    <cellStyle name="SAPBEXstdItemX 3 3 2" xfId="11629"/>
    <cellStyle name="SAPBEXstdItemX 3 3 2 2" xfId="11630"/>
    <cellStyle name="SAPBEXstdItemX 3 3 2 3" xfId="11631"/>
    <cellStyle name="SAPBEXstdItemX 3 3 2 4" xfId="11632"/>
    <cellStyle name="SAPBEXstdItemX 3 3 2 5" xfId="11633"/>
    <cellStyle name="SAPBEXstdItemX 3 3 3" xfId="11634"/>
    <cellStyle name="SAPBEXstdItemX 3 3 4" xfId="11635"/>
    <cellStyle name="SAPBEXstdItemX 3 3 5" xfId="11636"/>
    <cellStyle name="SAPBEXstdItemX 3 3 6" xfId="11637"/>
    <cellStyle name="SAPBEXstdItemX 3 4" xfId="11638"/>
    <cellStyle name="SAPBEXstdItemX 3 4 2" xfId="11639"/>
    <cellStyle name="SAPBEXstdItemX 3 4 2 2" xfId="11640"/>
    <cellStyle name="SAPBEXstdItemX 3 4 2 3" xfId="11641"/>
    <cellStyle name="SAPBEXstdItemX 3 4 2 4" xfId="11642"/>
    <cellStyle name="SAPBEXstdItemX 3 4 2 5" xfId="11643"/>
    <cellStyle name="SAPBEXstdItemX 3 4 3" xfId="11644"/>
    <cellStyle name="SAPBEXstdItemX 3 4 4" xfId="11645"/>
    <cellStyle name="SAPBEXstdItemX 3 4 5" xfId="11646"/>
    <cellStyle name="SAPBEXstdItemX 3 4 6" xfId="11647"/>
    <cellStyle name="SAPBEXstdItemX 3 5" xfId="11648"/>
    <cellStyle name="SAPBEXstdItemX 3 6" xfId="11649"/>
    <cellStyle name="SAPBEXstdItemX 3 7" xfId="11650"/>
    <cellStyle name="SAPBEXstdItemX 3 8" xfId="11651"/>
    <cellStyle name="SAPBEXstdItemX 4" xfId="11652"/>
    <cellStyle name="SAPBEXstdItemX 4 2" xfId="11653"/>
    <cellStyle name="SAPBEXstdItemX 4 2 2" xfId="11654"/>
    <cellStyle name="SAPBEXstdItemX 4 2 3" xfId="11655"/>
    <cellStyle name="SAPBEXstdItemX 4 2 4" xfId="11656"/>
    <cellStyle name="SAPBEXstdItemX 4 2 5" xfId="11657"/>
    <cellStyle name="SAPBEXstdItemX 4 3" xfId="11658"/>
    <cellStyle name="SAPBEXstdItemX 4 4" xfId="11659"/>
    <cellStyle name="SAPBEXstdItemX 4 5" xfId="11660"/>
    <cellStyle name="SAPBEXstdItemX 4 6" xfId="11661"/>
    <cellStyle name="SAPBEXstdItemX 5" xfId="11662"/>
    <cellStyle name="SAPBEXstdItemX 5 2" xfId="11663"/>
    <cellStyle name="SAPBEXstdItemX 5 3" xfId="11664"/>
    <cellStyle name="SAPBEXstdItemX 5 4" xfId="11665"/>
    <cellStyle name="SAPBEXstdItemX 5 5" xfId="11666"/>
    <cellStyle name="SAPBEXstdItemX 6" xfId="11667"/>
    <cellStyle name="SAPBEXstdItemX 7" xfId="11668"/>
    <cellStyle name="SAPBEXstdItemX 8" xfId="11669"/>
    <cellStyle name="SAPBEXtitle" xfId="11670"/>
    <cellStyle name="SAPBEXtitle 2" xfId="11671"/>
    <cellStyle name="SAPBEXtitle 2 2" xfId="11672"/>
    <cellStyle name="SAPBEXtitle 3" xfId="11673"/>
    <cellStyle name="SAPBEXunassignedItem" xfId="11674"/>
    <cellStyle name="SAPBEXundefined" xfId="11675"/>
    <cellStyle name="SAPBEXundefined 2" xfId="11676"/>
    <cellStyle name="SAPBEXundefined 2 2" xfId="11677"/>
    <cellStyle name="SAPBEXundefined 2 3" xfId="11678"/>
    <cellStyle name="SAPBEXundefined 2 4" xfId="11679"/>
    <cellStyle name="SAPBEXundefined 2 5" xfId="11680"/>
    <cellStyle name="SAPBEXundefined 3" xfId="11681"/>
    <cellStyle name="shade" xfId="11682"/>
    <cellStyle name="shade 2" xfId="11683"/>
    <cellStyle name="shade 2 2" xfId="11684"/>
    <cellStyle name="shade 2 2 2" xfId="11685"/>
    <cellStyle name="shade 2 3" xfId="11686"/>
    <cellStyle name="shade 3" xfId="11687"/>
    <cellStyle name="shade 3 2" xfId="11688"/>
    <cellStyle name="shade 3 2 2" xfId="11689"/>
    <cellStyle name="shade 3 3" xfId="11690"/>
    <cellStyle name="shade 3 3 2" xfId="11691"/>
    <cellStyle name="shade 3 4" xfId="11692"/>
    <cellStyle name="shade 3 4 2" xfId="11693"/>
    <cellStyle name="shade 4" xfId="11694"/>
    <cellStyle name="shade 4 2" xfId="11695"/>
    <cellStyle name="shade 5" xfId="11696"/>
    <cellStyle name="shade 6" xfId="11697"/>
    <cellStyle name="shade 6 2" xfId="11698"/>
    <cellStyle name="shade 7" xfId="11699"/>
    <cellStyle name="shade 7 2" xfId="11700"/>
    <cellStyle name="shade 8" xfId="11701"/>
    <cellStyle name="shade_ACCOUNTS" xfId="11702"/>
    <cellStyle name="Sheet Title" xfId="11703"/>
    <cellStyle name="StmtTtl1" xfId="11704"/>
    <cellStyle name="StmtTtl1 2" xfId="11705"/>
    <cellStyle name="StmtTtl1 2 2" xfId="11706"/>
    <cellStyle name="StmtTtl1 2 2 2" xfId="11707"/>
    <cellStyle name="StmtTtl1 2 3" xfId="11708"/>
    <cellStyle name="StmtTtl1 2 4" xfId="11709"/>
    <cellStyle name="StmtTtl1 3" xfId="11710"/>
    <cellStyle name="StmtTtl1 3 2" xfId="11711"/>
    <cellStyle name="StmtTtl1 3 2 2" xfId="11712"/>
    <cellStyle name="StmtTtl1 3 3" xfId="11713"/>
    <cellStyle name="StmtTtl1 3 4" xfId="11714"/>
    <cellStyle name="StmtTtl1 4" xfId="11715"/>
    <cellStyle name="StmtTtl1 4 2" xfId="11716"/>
    <cellStyle name="StmtTtl1 4 2 2" xfId="11717"/>
    <cellStyle name="StmtTtl1 4 3" xfId="11718"/>
    <cellStyle name="StmtTtl1 4 4" xfId="11719"/>
    <cellStyle name="StmtTtl1 5" xfId="11720"/>
    <cellStyle name="StmtTtl1 5 2" xfId="11721"/>
    <cellStyle name="StmtTtl1 6" xfId="11722"/>
    <cellStyle name="StmtTtl1 6 2" xfId="11723"/>
    <cellStyle name="StmtTtl1 7" xfId="11724"/>
    <cellStyle name="StmtTtl1 8" xfId="11725"/>
    <cellStyle name="StmtTtl1_(C) WHE Proforma with ITC cash grant 10 Yr Amort_for deferral_102809" xfId="11726"/>
    <cellStyle name="StmtTtl2" xfId="11727"/>
    <cellStyle name="StmtTtl2 2" xfId="11728"/>
    <cellStyle name="StmtTtl2 2 2" xfId="11729"/>
    <cellStyle name="StmtTtl2 2 3" xfId="11730"/>
    <cellStyle name="StmtTtl2 2 4" xfId="11731"/>
    <cellStyle name="StmtTtl2 2 5" xfId="11732"/>
    <cellStyle name="StmtTtl2 3" xfId="11733"/>
    <cellStyle name="StmtTtl2 3 2" xfId="11734"/>
    <cellStyle name="StmtTtl2 3 2 2" xfId="11735"/>
    <cellStyle name="StmtTtl2 3 2 3" xfId="11736"/>
    <cellStyle name="StmtTtl2 3 2 4" xfId="11737"/>
    <cellStyle name="StmtTtl2 3 2 5" xfId="11738"/>
    <cellStyle name="StmtTtl2 4" xfId="11739"/>
    <cellStyle name="StmtTtl2 4 2" xfId="11740"/>
    <cellStyle name="StmtTtl2 4 3" xfId="11741"/>
    <cellStyle name="StmtTtl2 4 4" xfId="11742"/>
    <cellStyle name="StmtTtl2 4 5" xfId="11743"/>
    <cellStyle name="StmtTtl2 5" xfId="11744"/>
    <cellStyle name="StmtTtl2 6" xfId="11745"/>
    <cellStyle name="StmtTtl2 7" xfId="11746"/>
    <cellStyle name="StmtTtl2 8" xfId="11747"/>
    <cellStyle name="StmtTtl2 9" xfId="11748"/>
    <cellStyle name="StmtTtl2_4.32E Depreciation Study Robs file" xfId="11749"/>
    <cellStyle name="STYL1 - Style1" xfId="11750"/>
    <cellStyle name="STYL1 - Style1 2" xfId="11751"/>
    <cellStyle name="STYL1 - Style1 2 2" xfId="11752"/>
    <cellStyle name="STYL1 - Style1 3" xfId="11753"/>
    <cellStyle name="Style 1" xfId="11754"/>
    <cellStyle name="Style 1 10" xfId="11755"/>
    <cellStyle name="Style 1 10 2" xfId="11756"/>
    <cellStyle name="Style 1 11" xfId="11757"/>
    <cellStyle name="Style 1 12" xfId="11758"/>
    <cellStyle name="Style 1 12 2" xfId="11759"/>
    <cellStyle name="Style 1 13" xfId="11760"/>
    <cellStyle name="Style 1 14" xfId="11761"/>
    <cellStyle name="Style 1 15" xfId="11762"/>
    <cellStyle name="Style 1 2" xfId="11763"/>
    <cellStyle name="Style 1 2 2" xfId="11764"/>
    <cellStyle name="Style 1 2 2 2" xfId="11765"/>
    <cellStyle name="Style 1 2 2 2 2" xfId="11766"/>
    <cellStyle name="Style 1 2 2 3" xfId="11767"/>
    <cellStyle name="Style 1 2 3" xfId="11768"/>
    <cellStyle name="Style 1 2 3 2" xfId="11769"/>
    <cellStyle name="Style 1 2 4" xfId="11770"/>
    <cellStyle name="Style 1 2 4 2" xfId="11771"/>
    <cellStyle name="Style 1 2 4 3" xfId="11772"/>
    <cellStyle name="Style 1 2 5" xfId="11773"/>
    <cellStyle name="Style 1 2 5 2" xfId="11774"/>
    <cellStyle name="Style 1 2 6" xfId="11775"/>
    <cellStyle name="Style 1 2 7" xfId="11776"/>
    <cellStyle name="Style 1 2_4 31E Reg Asset  Liab and EXH D" xfId="11777"/>
    <cellStyle name="Style 1 3" xfId="11778"/>
    <cellStyle name="Style 1 3 2" xfId="11779"/>
    <cellStyle name="Style 1 3 2 2" xfId="11780"/>
    <cellStyle name="Style 1 3 2 2 2" xfId="11781"/>
    <cellStyle name="Style 1 3 2 3" xfId="11782"/>
    <cellStyle name="Style 1 3 3" xfId="11783"/>
    <cellStyle name="Style 1 3 3 2" xfId="11784"/>
    <cellStyle name="Style 1 3 3 2 2" xfId="11785"/>
    <cellStyle name="Style 1 3 4" xfId="11786"/>
    <cellStyle name="Style 1 3 4 2" xfId="11787"/>
    <cellStyle name="Style 1 3 5" xfId="11788"/>
    <cellStyle name="Style 1 4" xfId="11789"/>
    <cellStyle name="Style 1 4 2" xfId="11790"/>
    <cellStyle name="Style 1 4 2 2" xfId="11791"/>
    <cellStyle name="Style 1 4 3" xfId="11792"/>
    <cellStyle name="Style 1 4 3 2" xfId="11793"/>
    <cellStyle name="Style 1 4 4" xfId="11794"/>
    <cellStyle name="Style 1 5" xfId="11795"/>
    <cellStyle name="Style 1 5 2" xfId="11796"/>
    <cellStyle name="Style 1 5 2 2" xfId="11797"/>
    <cellStyle name="Style 1 5 3" xfId="11798"/>
    <cellStyle name="Style 1 5 3 2" xfId="11799"/>
    <cellStyle name="Style 1 5 4" xfId="11800"/>
    <cellStyle name="Style 1 5 4 2" xfId="11801"/>
    <cellStyle name="Style 1 6" xfId="11802"/>
    <cellStyle name="Style 1 6 2" xfId="11803"/>
    <cellStyle name="Style 1 6 2 2" xfId="11804"/>
    <cellStyle name="Style 1 6 2 2 2" xfId="11805"/>
    <cellStyle name="Style 1 6 2 3" xfId="11806"/>
    <cellStyle name="Style 1 6 3" xfId="11807"/>
    <cellStyle name="Style 1 6 3 2" xfId="11808"/>
    <cellStyle name="Style 1 6 3 2 2" xfId="11809"/>
    <cellStyle name="Style 1 6 4" xfId="11810"/>
    <cellStyle name="Style 1 6 4 2" xfId="11811"/>
    <cellStyle name="Style 1 6 4 2 2" xfId="11812"/>
    <cellStyle name="Style 1 6 5" xfId="11813"/>
    <cellStyle name="Style 1 6 5 2" xfId="11814"/>
    <cellStyle name="Style 1 6 5 2 2" xfId="11815"/>
    <cellStyle name="Style 1 6 6" xfId="11816"/>
    <cellStyle name="Style 1 6 6 2" xfId="11817"/>
    <cellStyle name="Style 1 6 7" xfId="11818"/>
    <cellStyle name="Style 1 7" xfId="11819"/>
    <cellStyle name="Style 1 7 2" xfId="11820"/>
    <cellStyle name="Style 1 7 3" xfId="11821"/>
    <cellStyle name="Style 1 8" xfId="11822"/>
    <cellStyle name="Style 1 8 2" xfId="11823"/>
    <cellStyle name="Style 1 9" xfId="11824"/>
    <cellStyle name="Style 1 9 2" xfId="11825"/>
    <cellStyle name="Style 1_ Price Inputs" xfId="11826"/>
    <cellStyle name="Style 21" xfId="11827"/>
    <cellStyle name="Style 22" xfId="11828"/>
    <cellStyle name="Style 23" xfId="11829"/>
    <cellStyle name="Style 24" xfId="11830"/>
    <cellStyle name="Style 25" xfId="11831"/>
    <cellStyle name="Style 26" xfId="11832"/>
    <cellStyle name="Style 27" xfId="11833"/>
    <cellStyle name="Style 28" xfId="11834"/>
    <cellStyle name="Style 29" xfId="11835"/>
    <cellStyle name="Style 29 2" xfId="11836"/>
    <cellStyle name="Style 30" xfId="11837"/>
    <cellStyle name="Style 30 2" xfId="11838"/>
    <cellStyle name="Style 31" xfId="11839"/>
    <cellStyle name="Style 32" xfId="11840"/>
    <cellStyle name="Style 33" xfId="11841"/>
    <cellStyle name="Style 33 2" xfId="11842"/>
    <cellStyle name="Style 34" xfId="11843"/>
    <cellStyle name="Style 34 2" xfId="11844"/>
    <cellStyle name="Style 35" xfId="11845"/>
    <cellStyle name="Style 35 2" xfId="11846"/>
    <cellStyle name="Style 36" xfId="11847"/>
    <cellStyle name="Style 36 2" xfId="11848"/>
    <cellStyle name="Style 39" xfId="11849"/>
    <cellStyle name="Style 39 2" xfId="11850"/>
    <cellStyle name="STYLE1" xfId="11851"/>
    <cellStyle name="STYLE2" xfId="11852"/>
    <cellStyle name="STYLE3" xfId="11853"/>
    <cellStyle name="sub-tl - Style3" xfId="11854"/>
    <cellStyle name="subtot - Style5" xfId="11855"/>
    <cellStyle name="Subtotal" xfId="11856"/>
    <cellStyle name="Sub-total" xfId="11857"/>
    <cellStyle name="Subtotal 2" xfId="11858"/>
    <cellStyle name="Sub-total 2" xfId="11859"/>
    <cellStyle name="Subtotal 2 2" xfId="11860"/>
    <cellStyle name="Sub-total 2 2" xfId="11861"/>
    <cellStyle name="Subtotal 2 3" xfId="11862"/>
    <cellStyle name="Sub-total 2 3" xfId="11863"/>
    <cellStyle name="Subtotal 3" xfId="11864"/>
    <cellStyle name="Sub-total 3" xfId="11865"/>
    <cellStyle name="Subtotal 3 2" xfId="11866"/>
    <cellStyle name="Sub-total 3 2" xfId="11867"/>
    <cellStyle name="Subtotal 3 3" xfId="11868"/>
    <cellStyle name="Sub-total 3 3" xfId="11869"/>
    <cellStyle name="Subtotal 4" xfId="11870"/>
    <cellStyle name="Sub-total 4" xfId="11871"/>
    <cellStyle name="Subtotal 4 2" xfId="11872"/>
    <cellStyle name="Sub-total 4 2" xfId="11873"/>
    <cellStyle name="Subtotal 4 3" xfId="11874"/>
    <cellStyle name="Sub-total 4 3" xfId="11875"/>
    <cellStyle name="Subtotal 5" xfId="11876"/>
    <cellStyle name="Sub-total 5" xfId="11877"/>
    <cellStyle name="Subtotal 5 2" xfId="11878"/>
    <cellStyle name="Sub-total 5 2" xfId="11879"/>
    <cellStyle name="Subtotal 5 3" xfId="11880"/>
    <cellStyle name="Sub-total 5 3" xfId="11881"/>
    <cellStyle name="Subtotal 6" xfId="11882"/>
    <cellStyle name="Sub-total 6" xfId="11883"/>
    <cellStyle name="Subtotal 6 2" xfId="11884"/>
    <cellStyle name="Sub-total 6 2" xfId="11885"/>
    <cellStyle name="Subtotal 6 3" xfId="11886"/>
    <cellStyle name="Sub-total 6 3" xfId="11887"/>
    <cellStyle name="Subtotal 7" xfId="11888"/>
    <cellStyle name="Sub-total 7" xfId="11889"/>
    <cellStyle name="taples Plaza" xfId="11890"/>
    <cellStyle name="Test" xfId="11891"/>
    <cellStyle name="Tickmark" xfId="11892"/>
    <cellStyle name="Title 2" xfId="11893"/>
    <cellStyle name="Title 2 2" xfId="11894"/>
    <cellStyle name="Title 2 2 2" xfId="11895"/>
    <cellStyle name="Title 2 2 3" xfId="11896"/>
    <cellStyle name="Title 2 2 3 2" xfId="11897"/>
    <cellStyle name="Title 2 3" xfId="11898"/>
    <cellStyle name="Title 2 4" xfId="11899"/>
    <cellStyle name="Title 2 4 2" xfId="11900"/>
    <cellStyle name="Title 2 5" xfId="11901"/>
    <cellStyle name="Title 3" xfId="11902"/>
    <cellStyle name="Title 3 2" xfId="11903"/>
    <cellStyle name="Title 3 3" xfId="11904"/>
    <cellStyle name="Title 3 3 2" xfId="11905"/>
    <cellStyle name="Title 3 4" xfId="11906"/>
    <cellStyle name="Title 4" xfId="11907"/>
    <cellStyle name="Title 4 2" xfId="11908"/>
    <cellStyle name="Title 5" xfId="11909"/>
    <cellStyle name="Title 6" xfId="11910"/>
    <cellStyle name="Title 6 2" xfId="11911"/>
    <cellStyle name="Title 7" xfId="11912"/>
    <cellStyle name="Title 8" xfId="11913"/>
    <cellStyle name="Title 9" xfId="11914"/>
    <cellStyle name="Title: - Style3" xfId="11915"/>
    <cellStyle name="Title: - Style4" xfId="11916"/>
    <cellStyle name="Title: Major" xfId="11917"/>
    <cellStyle name="Title: Major 2" xfId="11918"/>
    <cellStyle name="Title: Major 3" xfId="11919"/>
    <cellStyle name="Title: Major 3 2" xfId="11920"/>
    <cellStyle name="Title: Major 4" xfId="11921"/>
    <cellStyle name="Title: Minor" xfId="11922"/>
    <cellStyle name="Title: Minor 2" xfId="11923"/>
    <cellStyle name="Title: Minor 2 2" xfId="11924"/>
    <cellStyle name="Title: Minor 3" xfId="11925"/>
    <cellStyle name="Title: Minor_Electric Rev Req Model (2009 GRC) Rebuttal" xfId="11926"/>
    <cellStyle name="Title: Worksheet" xfId="11927"/>
    <cellStyle name="Title: Worksheet 2" xfId="11928"/>
    <cellStyle name="Title: Worksheet 2 2" xfId="11929"/>
    <cellStyle name="Title: Worksheet 3" xfId="11930"/>
    <cellStyle name="Total 2" xfId="11931"/>
    <cellStyle name="Total 2 2" xfId="11932"/>
    <cellStyle name="Total 2 2 2" xfId="11933"/>
    <cellStyle name="Total 2 2 2 2" xfId="11934"/>
    <cellStyle name="Total 2 2 2 3" xfId="11935"/>
    <cellStyle name="Total 2 2 2 4" xfId="11936"/>
    <cellStyle name="Total 2 2 2 5" xfId="11937"/>
    <cellStyle name="Total 2 2 3" xfId="11938"/>
    <cellStyle name="Total 2 2 3 2" xfId="11939"/>
    <cellStyle name="Total 2 3" xfId="11940"/>
    <cellStyle name="Total 2 3 2" xfId="11941"/>
    <cellStyle name="Total 2 3 2 2" xfId="11942"/>
    <cellStyle name="Total 2 3 2 3" xfId="11943"/>
    <cellStyle name="Total 2 3 2 4" xfId="11944"/>
    <cellStyle name="Total 2 3 2 5" xfId="11945"/>
    <cellStyle name="Total 2 3 3" xfId="11946"/>
    <cellStyle name="Total 2 3 3 2" xfId="11947"/>
    <cellStyle name="Total 2 3 3 3" xfId="11948"/>
    <cellStyle name="Total 2 3 3 4" xfId="11949"/>
    <cellStyle name="Total 2 3 3 5" xfId="11950"/>
    <cellStyle name="Total 2 3 4" xfId="11951"/>
    <cellStyle name="Total 2 3 4 2" xfId="11952"/>
    <cellStyle name="Total 2 3 4 3" xfId="11953"/>
    <cellStyle name="Total 2 3 4 4" xfId="11954"/>
    <cellStyle name="Total 2 3 4 5" xfId="11955"/>
    <cellStyle name="Total 2 3 5" xfId="11956"/>
    <cellStyle name="Total 2 3 6" xfId="11957"/>
    <cellStyle name="Total 2 3 7" xfId="11958"/>
    <cellStyle name="Total 2 3 8" xfId="11959"/>
    <cellStyle name="Total 2 4" xfId="11960"/>
    <cellStyle name="Total 2 4 2" xfId="11961"/>
    <cellStyle name="Total 2 5" xfId="11962"/>
    <cellStyle name="Total 3" xfId="11963"/>
    <cellStyle name="Total 3 2" xfId="11964"/>
    <cellStyle name="Total 3 2 2" xfId="11965"/>
    <cellStyle name="Total 3 2 3" xfId="11966"/>
    <cellStyle name="Total 3 2 4" xfId="11967"/>
    <cellStyle name="Total 3 2 5" xfId="11968"/>
    <cellStyle name="Total 3 3" xfId="11969"/>
    <cellStyle name="Total 3 3 2" xfId="11970"/>
    <cellStyle name="Total 3 3 3" xfId="11971"/>
    <cellStyle name="Total 3 3 4" xfId="11972"/>
    <cellStyle name="Total 3 3 5" xfId="11973"/>
    <cellStyle name="Total 3 4" xfId="11974"/>
    <cellStyle name="Total 3 4 2" xfId="11975"/>
    <cellStyle name="Total 3 4 3" xfId="11976"/>
    <cellStyle name="Total 3 4 4" xfId="11977"/>
    <cellStyle name="Total 3 4 5" xfId="11978"/>
    <cellStyle name="Total 4" xfId="11979"/>
    <cellStyle name="Total 4 2" xfId="11980"/>
    <cellStyle name="Total 4 2 2" xfId="11981"/>
    <cellStyle name="Total 4 2 3" xfId="11982"/>
    <cellStyle name="Total 4 2 4" xfId="11983"/>
    <cellStyle name="Total 4 2 5" xfId="11984"/>
    <cellStyle name="Total 4 2 6" xfId="11985"/>
    <cellStyle name="Total 4 2 7" xfId="11986"/>
    <cellStyle name="Total 5" xfId="11987"/>
    <cellStyle name="Total 5 2" xfId="11988"/>
    <cellStyle name="Total 5 3" xfId="11989"/>
    <cellStyle name="Total 5 4" xfId="11990"/>
    <cellStyle name="Total 5 5" xfId="11991"/>
    <cellStyle name="Total 5 6" xfId="11992"/>
    <cellStyle name="Total 5 7" xfId="11993"/>
    <cellStyle name="Total 6" xfId="11994"/>
    <cellStyle name="Total 7" xfId="11995"/>
    <cellStyle name="Total 8" xfId="11996"/>
    <cellStyle name="Total 9" xfId="11997"/>
    <cellStyle name="Total 9 2" xfId="11998"/>
    <cellStyle name="Total4 - Style4" xfId="11999"/>
    <cellStyle name="Total4 - Style4 2" xfId="12000"/>
    <cellStyle name="Total4 - Style4 2 2" xfId="12001"/>
    <cellStyle name="Total4 - Style4 2 3" xfId="12002"/>
    <cellStyle name="Total4 - Style4 2 4" xfId="12003"/>
    <cellStyle name="Total4 - Style4 2 5" xfId="12004"/>
    <cellStyle name="Total4 - Style4 2 6" xfId="12005"/>
    <cellStyle name="Total4 - Style4 2 7" xfId="12006"/>
    <cellStyle name="Total4 - Style4 3" xfId="12007"/>
    <cellStyle name="Total4 - Style4_ACCOUNTS" xfId="12008"/>
    <cellStyle name="Warning Text 2" xfId="12009"/>
    <cellStyle name="Warning Text 2 2" xfId="12010"/>
    <cellStyle name="Warning Text 2 2 2" xfId="12011"/>
    <cellStyle name="Warning Text 2 2 3" xfId="12012"/>
    <cellStyle name="Warning Text 2 2 3 2" xfId="12013"/>
    <cellStyle name="Warning Text 2 3" xfId="12014"/>
    <cellStyle name="Warning Text 2 4" xfId="12015"/>
    <cellStyle name="Warning Text 2 4 2" xfId="12016"/>
    <cellStyle name="Warning Text 2 5" xfId="12017"/>
    <cellStyle name="Warning Text 3" xfId="12018"/>
    <cellStyle name="Warning Text 3 2" xfId="12019"/>
    <cellStyle name="Warning Text 3 3" xfId="12020"/>
    <cellStyle name="Warning Text 3 3 2" xfId="12021"/>
    <cellStyle name="Warning Text 3 4" xfId="12022"/>
    <cellStyle name="Warning Text 4" xfId="12023"/>
    <cellStyle name="Warning Text 4 2" xfId="12024"/>
    <cellStyle name="Warning Text 5" xfId="12025"/>
    <cellStyle name="Warning Text 6" xfId="12026"/>
    <cellStyle name="Warning Text 6 2" xfId="12027"/>
    <cellStyle name="Warning Text 7" xfId="12028"/>
    <cellStyle name="Warning Text 8" xfId="12029"/>
    <cellStyle name="Warning Text 9" xfId="120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Expedited%20Rate%20Case%20Filings/Rebuttal/Workpapers/KJB-13%20-%20wps%20-%20Revised%20JRD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3 2011 GRC ERF"/>
      <sheetName val="COC"/>
      <sheetName val="PC #60"/>
      <sheetName val="Restating Print Macros"/>
      <sheetName val="Module13"/>
      <sheetName val="Module14"/>
      <sheetName val="Module15"/>
      <sheetName val="Module1"/>
      <sheetName val="KJB-5 Adj. 19"/>
      <sheetName val="4.01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view="pageLayout" topLeftCell="C1" zoomScaleNormal="88" zoomScaleSheetLayoutView="85" workbookViewId="0">
      <selection activeCell="M34" sqref="M34"/>
    </sheetView>
  </sheetViews>
  <sheetFormatPr defaultRowHeight="15"/>
  <cols>
    <col min="1" max="1" width="6" style="42" bestFit="1" customWidth="1"/>
    <col min="2" max="2" width="41.1640625" style="42" bestFit="1" customWidth="1"/>
    <col min="3" max="3" width="17.83203125" style="42" customWidth="1"/>
    <col min="4" max="4" width="17" style="42" bestFit="1" customWidth="1"/>
    <col min="5" max="5" width="18.5" style="42" bestFit="1" customWidth="1"/>
    <col min="6" max="6" width="18" style="42" bestFit="1" customWidth="1"/>
    <col min="7" max="7" width="16.5" style="42" customWidth="1"/>
    <col min="8" max="8" width="17.6640625" style="42" bestFit="1" customWidth="1"/>
    <col min="9" max="9" width="16.1640625" style="1" bestFit="1" customWidth="1"/>
    <col min="10" max="10" width="18.33203125" style="1" bestFit="1" customWidth="1"/>
    <col min="11" max="11" width="3.83203125" style="42" customWidth="1"/>
    <col min="12" max="13" width="18.33203125" style="1" bestFit="1" customWidth="1"/>
    <col min="14" max="14" width="21.5" style="1" bestFit="1" customWidth="1"/>
    <col min="15" max="16384" width="9.33203125" style="42"/>
  </cols>
  <sheetData>
    <row r="1" spans="1:14">
      <c r="A1" s="41" t="s">
        <v>82</v>
      </c>
      <c r="B1" s="36"/>
      <c r="C1" s="40"/>
      <c r="D1" s="38"/>
      <c r="E1" s="36"/>
      <c r="F1" s="39"/>
      <c r="G1" s="39"/>
      <c r="H1" s="36"/>
      <c r="I1" s="36"/>
      <c r="J1" s="36"/>
      <c r="L1" s="36"/>
      <c r="M1" s="36"/>
      <c r="N1" s="36"/>
    </row>
    <row r="2" spans="1:14">
      <c r="A2" s="41" t="s">
        <v>81</v>
      </c>
      <c r="B2" s="36"/>
      <c r="C2" s="40"/>
      <c r="D2" s="38"/>
      <c r="E2" s="36"/>
      <c r="F2" s="39"/>
      <c r="G2" s="39"/>
      <c r="H2" s="36"/>
      <c r="I2" s="36"/>
      <c r="J2" s="36"/>
      <c r="L2" s="36"/>
      <c r="M2" s="36"/>
      <c r="N2" s="36"/>
    </row>
    <row r="3" spans="1:14">
      <c r="A3" s="38" t="s">
        <v>80</v>
      </c>
      <c r="B3" s="36"/>
      <c r="C3" s="36"/>
      <c r="D3" s="38"/>
      <c r="E3" s="36"/>
      <c r="F3" s="36"/>
      <c r="G3" s="36"/>
      <c r="H3" s="36"/>
      <c r="I3" s="36"/>
      <c r="J3" s="36"/>
      <c r="L3" s="36"/>
      <c r="M3" s="36"/>
      <c r="N3" s="36"/>
    </row>
    <row r="4" spans="1:14" ht="18.75">
      <c r="A4" s="37"/>
      <c r="B4" s="36"/>
      <c r="C4" s="36"/>
      <c r="D4" s="38"/>
      <c r="E4" s="36"/>
      <c r="F4" s="36"/>
      <c r="G4" s="36"/>
      <c r="H4" s="36"/>
      <c r="I4" s="36"/>
      <c r="J4" s="36"/>
      <c r="L4" s="36"/>
      <c r="M4" s="36"/>
      <c r="N4" s="36"/>
    </row>
    <row r="5" spans="1:14" ht="18.75">
      <c r="A5" s="37"/>
      <c r="B5" s="36"/>
      <c r="C5" s="73" t="s">
        <v>79</v>
      </c>
      <c r="D5" s="74"/>
      <c r="E5" s="74"/>
      <c r="F5" s="74"/>
      <c r="G5" s="74"/>
      <c r="H5" s="75"/>
      <c r="I5" s="36"/>
      <c r="J5" s="36"/>
      <c r="L5" s="36"/>
      <c r="M5" s="36"/>
      <c r="N5" s="36"/>
    </row>
    <row r="6" spans="1:14" ht="18.75">
      <c r="A6" s="37"/>
      <c r="B6" s="36"/>
      <c r="C6" s="73" t="s">
        <v>78</v>
      </c>
      <c r="D6" s="74"/>
      <c r="E6" s="75"/>
      <c r="F6" s="73" t="s">
        <v>77</v>
      </c>
      <c r="G6" s="74"/>
      <c r="H6" s="75"/>
      <c r="L6" s="33" t="s">
        <v>76</v>
      </c>
      <c r="N6" s="33" t="s">
        <v>75</v>
      </c>
    </row>
    <row r="7" spans="1:14">
      <c r="A7" s="35"/>
      <c r="B7" s="35"/>
      <c r="C7" s="33" t="s">
        <v>74</v>
      </c>
      <c r="D7" s="33"/>
      <c r="E7" s="33" t="s">
        <v>73</v>
      </c>
      <c r="F7" s="33"/>
      <c r="G7" s="33"/>
      <c r="H7" s="33"/>
      <c r="I7" s="33"/>
      <c r="J7" s="33"/>
      <c r="L7" s="33" t="s">
        <v>72</v>
      </c>
      <c r="M7" s="33" t="s">
        <v>71</v>
      </c>
      <c r="N7" s="33" t="s">
        <v>70</v>
      </c>
    </row>
    <row r="8" spans="1:14">
      <c r="A8" s="33" t="s">
        <v>69</v>
      </c>
      <c r="B8" s="35"/>
      <c r="C8" s="33" t="s">
        <v>67</v>
      </c>
      <c r="D8" s="33" t="s">
        <v>68</v>
      </c>
      <c r="E8" s="33" t="s">
        <v>67</v>
      </c>
      <c r="F8" s="34" t="s">
        <v>66</v>
      </c>
      <c r="G8" s="34" t="s">
        <v>65</v>
      </c>
      <c r="H8" s="33" t="s">
        <v>64</v>
      </c>
      <c r="I8" s="33" t="s">
        <v>63</v>
      </c>
      <c r="J8" s="33" t="s">
        <v>60</v>
      </c>
      <c r="L8" s="33" t="s">
        <v>62</v>
      </c>
      <c r="M8" s="33" t="s">
        <v>61</v>
      </c>
      <c r="N8" s="33" t="s">
        <v>60</v>
      </c>
    </row>
    <row r="9" spans="1:14">
      <c r="A9" s="31" t="s">
        <v>59</v>
      </c>
      <c r="B9" s="32"/>
      <c r="C9" s="31" t="s">
        <v>57</v>
      </c>
      <c r="D9" s="31" t="s">
        <v>58</v>
      </c>
      <c r="E9" s="31" t="s">
        <v>57</v>
      </c>
      <c r="F9" s="31" t="s">
        <v>56</v>
      </c>
      <c r="G9" s="31" t="s">
        <v>55</v>
      </c>
      <c r="H9" s="31" t="s">
        <v>54</v>
      </c>
      <c r="I9" s="31" t="s">
        <v>53</v>
      </c>
      <c r="J9" s="31" t="s">
        <v>50</v>
      </c>
      <c r="L9" s="31" t="s">
        <v>52</v>
      </c>
      <c r="M9" s="31" t="s">
        <v>51</v>
      </c>
      <c r="N9" s="31" t="s">
        <v>50</v>
      </c>
    </row>
    <row r="10" spans="1:14">
      <c r="A10" s="4"/>
      <c r="B10" s="4"/>
      <c r="C10" s="5" t="s">
        <v>49</v>
      </c>
      <c r="D10" s="5" t="s">
        <v>48</v>
      </c>
      <c r="E10" s="5" t="s">
        <v>47</v>
      </c>
      <c r="F10" s="5" t="s">
        <v>46</v>
      </c>
      <c r="G10" s="5" t="s">
        <v>45</v>
      </c>
      <c r="H10" s="5" t="s">
        <v>44</v>
      </c>
      <c r="I10" s="5" t="s">
        <v>43</v>
      </c>
      <c r="J10" s="5" t="s">
        <v>42</v>
      </c>
      <c r="L10" s="5" t="s">
        <v>100</v>
      </c>
      <c r="M10" s="5" t="s">
        <v>101</v>
      </c>
      <c r="N10" s="5" t="s">
        <v>102</v>
      </c>
    </row>
    <row r="11" spans="1:14">
      <c r="A11" s="5">
        <v>1</v>
      </c>
      <c r="B11" s="30" t="s">
        <v>41</v>
      </c>
      <c r="C11" s="4"/>
      <c r="D11" s="4"/>
      <c r="E11" s="4"/>
      <c r="F11" s="4"/>
      <c r="G11" s="4"/>
      <c r="H11" s="4"/>
      <c r="I11" s="9"/>
      <c r="J11" s="9"/>
      <c r="L11" s="9"/>
      <c r="M11" s="9"/>
      <c r="N11" s="9"/>
    </row>
    <row r="12" spans="1:14">
      <c r="A12" s="5">
        <f t="shared" ref="A12:A55" si="0">+A11+1</f>
        <v>2</v>
      </c>
      <c r="B12" s="16" t="s">
        <v>40</v>
      </c>
      <c r="C12" s="8">
        <v>2120008163.8</v>
      </c>
      <c r="D12" s="8">
        <v>-102488582.61000004</v>
      </c>
      <c r="E12" s="17">
        <f>SUM(C12:D12)</f>
        <v>2017519581.1899998</v>
      </c>
      <c r="F12" s="43">
        <v>1422570376.4551451</v>
      </c>
      <c r="G12" s="43">
        <v>18722054.094966758</v>
      </c>
      <c r="H12" s="43">
        <f>E12-F12-G12</f>
        <v>576227150.63988793</v>
      </c>
      <c r="I12" s="13">
        <v>68007263.360112071</v>
      </c>
      <c r="J12" s="13">
        <f>SUM(H12:I12)</f>
        <v>644234414</v>
      </c>
      <c r="L12" s="13">
        <v>915681.97256374161</v>
      </c>
      <c r="M12" s="13"/>
      <c r="N12" s="13">
        <f>SUM(J12:M12)</f>
        <v>645150095.97256374</v>
      </c>
    </row>
    <row r="13" spans="1:14">
      <c r="A13" s="5">
        <f t="shared" si="0"/>
        <v>3</v>
      </c>
      <c r="B13" s="16" t="s">
        <v>39</v>
      </c>
      <c r="C13" s="21">
        <v>360542.36</v>
      </c>
      <c r="D13" s="21">
        <v>-1399</v>
      </c>
      <c r="E13" s="6">
        <f>SUM(C13:D13)</f>
        <v>359143.36</v>
      </c>
      <c r="F13" s="44">
        <v>0</v>
      </c>
      <c r="G13" s="44"/>
      <c r="H13" s="44">
        <f>E13-F13-G13</f>
        <v>359143.36</v>
      </c>
      <c r="I13" s="19">
        <v>0</v>
      </c>
      <c r="J13" s="19">
        <f>SUM(H13:I13)</f>
        <v>359143.36</v>
      </c>
      <c r="K13" s="45"/>
      <c r="L13" s="19"/>
      <c r="M13" s="19"/>
      <c r="N13" s="19">
        <f>SUM(J13:M13)</f>
        <v>359143.36</v>
      </c>
    </row>
    <row r="14" spans="1:14">
      <c r="A14" s="5">
        <f t="shared" si="0"/>
        <v>4</v>
      </c>
      <c r="B14" s="16" t="s">
        <v>38</v>
      </c>
      <c r="C14" s="21">
        <v>123650359.95</v>
      </c>
      <c r="D14" s="21">
        <v>0</v>
      </c>
      <c r="E14" s="6">
        <f>SUM(C14:D14)</f>
        <v>123650359.95</v>
      </c>
      <c r="F14" s="44">
        <v>123650359.95</v>
      </c>
      <c r="G14" s="44"/>
      <c r="H14" s="44">
        <f>E14-F14-G14</f>
        <v>0</v>
      </c>
      <c r="I14" s="19">
        <v>0</v>
      </c>
      <c r="J14" s="19">
        <f>SUM(H14:I14)</f>
        <v>0</v>
      </c>
      <c r="K14" s="46"/>
      <c r="L14" s="19"/>
      <c r="M14" s="19"/>
      <c r="N14" s="19">
        <f>SUM(J14:M14)</f>
        <v>0</v>
      </c>
    </row>
    <row r="15" spans="1:14">
      <c r="A15" s="5">
        <f t="shared" si="0"/>
        <v>5</v>
      </c>
      <c r="B15" s="16" t="s">
        <v>37</v>
      </c>
      <c r="C15" s="29">
        <v>56068110.82</v>
      </c>
      <c r="D15" s="29">
        <v>-39907243.847231902</v>
      </c>
      <c r="E15" s="28">
        <f>SUM(C15:D15)</f>
        <v>16160866.972768098</v>
      </c>
      <c r="F15" s="47">
        <v>-18437377.760000005</v>
      </c>
      <c r="G15" s="47"/>
      <c r="H15" s="47">
        <f>E15-F15-G15</f>
        <v>34598244.732768103</v>
      </c>
      <c r="I15" s="20">
        <v>0</v>
      </c>
      <c r="J15" s="20">
        <f>SUM(H15:I15)</f>
        <v>34598244.732768103</v>
      </c>
      <c r="K15" s="45"/>
      <c r="L15" s="20"/>
      <c r="M15" s="20"/>
      <c r="N15" s="20">
        <f>SUM(J15:M15)</f>
        <v>34598244.732768103</v>
      </c>
    </row>
    <row r="16" spans="1:14">
      <c r="A16" s="5">
        <f t="shared" si="0"/>
        <v>6</v>
      </c>
      <c r="B16" s="16" t="s">
        <v>36</v>
      </c>
      <c r="C16" s="26">
        <f t="shared" ref="C16:J16" si="1">SUM(C12:C15)</f>
        <v>2300087176.9299998</v>
      </c>
      <c r="D16" s="26">
        <f t="shared" si="1"/>
        <v>-142397225.45723194</v>
      </c>
      <c r="E16" s="26">
        <f t="shared" si="1"/>
        <v>2157689951.4727678</v>
      </c>
      <c r="F16" s="44">
        <f t="shared" si="1"/>
        <v>1527783358.6451452</v>
      </c>
      <c r="G16" s="44">
        <f t="shared" si="1"/>
        <v>18722054.094966758</v>
      </c>
      <c r="H16" s="44">
        <f t="shared" si="1"/>
        <v>611184538.732656</v>
      </c>
      <c r="I16" s="48">
        <f t="shared" si="1"/>
        <v>68007263.360112071</v>
      </c>
      <c r="J16" s="48">
        <f t="shared" si="1"/>
        <v>679191802.09276807</v>
      </c>
      <c r="K16" s="48"/>
      <c r="L16" s="48">
        <f>SUM(L12:L15)</f>
        <v>915681.97256374161</v>
      </c>
      <c r="M16" s="48"/>
      <c r="N16" s="48">
        <f>SUM(N12:N15)</f>
        <v>680107484.06533182</v>
      </c>
    </row>
    <row r="17" spans="1:14">
      <c r="A17" s="5">
        <f t="shared" si="0"/>
        <v>7</v>
      </c>
      <c r="B17" s="4"/>
      <c r="C17" s="21"/>
      <c r="D17" s="21"/>
      <c r="E17" s="21"/>
      <c r="F17" s="44"/>
      <c r="G17" s="44"/>
      <c r="H17" s="44"/>
      <c r="I17" s="24"/>
      <c r="J17" s="24"/>
      <c r="K17" s="45"/>
      <c r="L17" s="24"/>
      <c r="M17" s="24"/>
      <c r="N17" s="24"/>
    </row>
    <row r="18" spans="1:14">
      <c r="A18" s="5">
        <f t="shared" si="0"/>
        <v>8</v>
      </c>
      <c r="B18" s="25" t="s">
        <v>35</v>
      </c>
      <c r="C18" s="21"/>
      <c r="D18" s="21"/>
      <c r="E18" s="6"/>
      <c r="F18" s="44"/>
      <c r="G18" s="44"/>
      <c r="H18" s="44"/>
      <c r="I18" s="24"/>
      <c r="J18" s="24"/>
      <c r="K18" s="49"/>
      <c r="L18" s="24"/>
      <c r="M18" s="24"/>
      <c r="N18" s="24"/>
    </row>
    <row r="19" spans="1:14">
      <c r="A19" s="5">
        <f t="shared" si="0"/>
        <v>9</v>
      </c>
      <c r="B19" s="4"/>
      <c r="C19" s="21"/>
      <c r="D19" s="21"/>
      <c r="E19" s="21"/>
      <c r="F19" s="44"/>
      <c r="G19" s="44"/>
      <c r="H19" s="44"/>
      <c r="I19" s="24"/>
      <c r="J19" s="24"/>
      <c r="K19" s="49"/>
      <c r="L19" s="24"/>
      <c r="M19" s="24"/>
      <c r="N19" s="24"/>
    </row>
    <row r="20" spans="1:14">
      <c r="A20" s="5">
        <f t="shared" si="0"/>
        <v>10</v>
      </c>
      <c r="B20" s="30" t="s">
        <v>34</v>
      </c>
      <c r="C20" s="21"/>
      <c r="D20" s="21"/>
      <c r="E20" s="6"/>
      <c r="F20" s="44"/>
      <c r="G20" s="44"/>
      <c r="H20" s="44"/>
      <c r="I20" s="24"/>
      <c r="J20" s="24"/>
      <c r="K20" s="49"/>
      <c r="L20" s="24"/>
      <c r="M20" s="24"/>
      <c r="N20" s="24"/>
    </row>
    <row r="21" spans="1:14">
      <c r="A21" s="5">
        <f t="shared" si="0"/>
        <v>11</v>
      </c>
      <c r="B21" s="16" t="s">
        <v>33</v>
      </c>
      <c r="C21" s="21">
        <v>218160727.799999</v>
      </c>
      <c r="D21" s="21">
        <v>0</v>
      </c>
      <c r="E21" s="6">
        <f>SUM(C21:D21)</f>
        <v>218160727.799999</v>
      </c>
      <c r="F21" s="44">
        <v>218160727.91999999</v>
      </c>
      <c r="G21" s="44"/>
      <c r="H21" s="44">
        <f>ROUND(E21-F21-G21,0)</f>
        <v>0</v>
      </c>
      <c r="I21" s="24"/>
      <c r="J21" s="19">
        <f>SUM(H21:I21)</f>
        <v>0</v>
      </c>
      <c r="K21" s="49"/>
      <c r="L21" s="19"/>
      <c r="M21" s="19"/>
      <c r="N21" s="19">
        <f>SUM(J21:M21)</f>
        <v>0</v>
      </c>
    </row>
    <row r="22" spans="1:14">
      <c r="A22" s="5">
        <f t="shared" si="0"/>
        <v>12</v>
      </c>
      <c r="B22" s="16" t="s">
        <v>32</v>
      </c>
      <c r="C22" s="21">
        <v>717639197.38999999</v>
      </c>
      <c r="D22" s="21">
        <v>-2586725.58</v>
      </c>
      <c r="E22" s="6">
        <f>SUM(C22:D22)</f>
        <v>715052471.80999994</v>
      </c>
      <c r="F22" s="44">
        <v>715052471.81000006</v>
      </c>
      <c r="G22" s="44"/>
      <c r="H22" s="44">
        <f>ROUND(E22-F22-G22,0)</f>
        <v>0</v>
      </c>
      <c r="I22" s="24"/>
      <c r="J22" s="19">
        <f>SUM(H22:I22)</f>
        <v>0</v>
      </c>
      <c r="K22" s="50"/>
      <c r="L22" s="19"/>
      <c r="M22" s="19"/>
      <c r="N22" s="19">
        <f>SUM(J22:M22)</f>
        <v>0</v>
      </c>
    </row>
    <row r="23" spans="1:14">
      <c r="A23" s="5">
        <f t="shared" si="0"/>
        <v>13</v>
      </c>
      <c r="B23" s="16" t="s">
        <v>31</v>
      </c>
      <c r="C23" s="21">
        <v>84269117.239999995</v>
      </c>
      <c r="D23" s="21">
        <v>0</v>
      </c>
      <c r="E23" s="6">
        <f>SUM(C23:D23)</f>
        <v>84269117.239999995</v>
      </c>
      <c r="F23" s="44">
        <v>84269117.239999995</v>
      </c>
      <c r="G23" s="44"/>
      <c r="H23" s="44">
        <f>E23-F23-G23</f>
        <v>0</v>
      </c>
      <c r="I23" s="19"/>
      <c r="J23" s="19">
        <f>SUM(H23:I23)</f>
        <v>0</v>
      </c>
      <c r="K23" s="49"/>
      <c r="L23" s="19"/>
      <c r="M23" s="19"/>
      <c r="N23" s="19">
        <f>SUM(J23:M23)</f>
        <v>0</v>
      </c>
    </row>
    <row r="24" spans="1:14">
      <c r="A24" s="5">
        <f t="shared" si="0"/>
        <v>14</v>
      </c>
      <c r="B24" s="4" t="s">
        <v>30</v>
      </c>
      <c r="C24" s="29">
        <v>-72809410.769999996</v>
      </c>
      <c r="D24" s="21">
        <v>72809410.769999996</v>
      </c>
      <c r="E24" s="28">
        <f>SUM(C24:D24)</f>
        <v>0</v>
      </c>
      <c r="F24" s="44">
        <v>0</v>
      </c>
      <c r="G24" s="44"/>
      <c r="H24" s="44">
        <f>E24-F24-G24</f>
        <v>0</v>
      </c>
      <c r="I24" s="27"/>
      <c r="J24" s="19">
        <f>SUM(H24:I24)</f>
        <v>0</v>
      </c>
      <c r="K24" s="49"/>
      <c r="L24" s="19"/>
      <c r="M24" s="19"/>
      <c r="N24" s="19">
        <f>SUM(J24:M24)</f>
        <v>0</v>
      </c>
    </row>
    <row r="25" spans="1:14">
      <c r="A25" s="5">
        <f t="shared" si="0"/>
        <v>15</v>
      </c>
      <c r="B25" s="16" t="s">
        <v>29</v>
      </c>
      <c r="C25" s="26">
        <f t="shared" ref="C25:H25" si="2">SUM(C21:C24)</f>
        <v>947259631.65999901</v>
      </c>
      <c r="D25" s="26">
        <f t="shared" si="2"/>
        <v>70222685.189999998</v>
      </c>
      <c r="E25" s="26">
        <f t="shared" si="2"/>
        <v>1017482316.849999</v>
      </c>
      <c r="F25" s="51">
        <f t="shared" si="2"/>
        <v>1017482316.97</v>
      </c>
      <c r="G25" s="51">
        <f t="shared" si="2"/>
        <v>0</v>
      </c>
      <c r="H25" s="51">
        <f t="shared" si="2"/>
        <v>0</v>
      </c>
      <c r="I25" s="52">
        <f>I23</f>
        <v>0</v>
      </c>
      <c r="J25" s="52">
        <f>J23</f>
        <v>0</v>
      </c>
      <c r="K25" s="49"/>
      <c r="L25" s="52">
        <f>L23</f>
        <v>0</v>
      </c>
      <c r="M25" s="52"/>
      <c r="N25" s="52">
        <f>N23</f>
        <v>0</v>
      </c>
    </row>
    <row r="26" spans="1:14">
      <c r="A26" s="5">
        <f t="shared" si="0"/>
        <v>16</v>
      </c>
      <c r="B26" s="16"/>
      <c r="C26" s="21"/>
      <c r="D26" s="21"/>
      <c r="E26" s="21"/>
      <c r="F26" s="44"/>
      <c r="G26" s="44"/>
      <c r="H26" s="44"/>
      <c r="I26" s="53"/>
      <c r="J26" s="53"/>
      <c r="K26" s="49"/>
      <c r="L26" s="53"/>
      <c r="M26" s="53"/>
      <c r="N26" s="53"/>
    </row>
    <row r="27" spans="1:14">
      <c r="A27" s="5">
        <f t="shared" si="0"/>
        <v>17</v>
      </c>
      <c r="B27" s="25" t="s">
        <v>28</v>
      </c>
      <c r="C27" s="21">
        <v>117133188.139999</v>
      </c>
      <c r="D27" s="21">
        <v>0</v>
      </c>
      <c r="E27" s="6">
        <f t="shared" ref="E27:E41" si="3">SUM(C27:D27)</f>
        <v>117133188.139999</v>
      </c>
      <c r="F27" s="44">
        <v>117133188.14</v>
      </c>
      <c r="G27" s="44"/>
      <c r="H27" s="44">
        <f>ROUND(E27-F27-G27,0)</f>
        <v>0</v>
      </c>
      <c r="I27" s="24"/>
      <c r="J27" s="19">
        <f t="shared" ref="J27:J41" si="4">SUM(H27:I27)</f>
        <v>0</v>
      </c>
      <c r="K27" s="49"/>
      <c r="L27" s="19"/>
      <c r="M27" s="19"/>
      <c r="N27" s="19">
        <f t="shared" ref="N27:N41" si="5">SUM(J27:M27)</f>
        <v>0</v>
      </c>
    </row>
    <row r="28" spans="1:14">
      <c r="A28" s="5">
        <f t="shared" si="0"/>
        <v>18</v>
      </c>
      <c r="B28" s="16" t="s">
        <v>27</v>
      </c>
      <c r="C28" s="21">
        <v>13719587.470000001</v>
      </c>
      <c r="D28" s="21">
        <v>0</v>
      </c>
      <c r="E28" s="6">
        <f t="shared" si="3"/>
        <v>13719587.470000001</v>
      </c>
      <c r="F28" s="44">
        <v>1103237.8</v>
      </c>
      <c r="G28" s="44"/>
      <c r="H28" s="44">
        <f t="shared" ref="H28:H41" si="6">E28-F28-G28</f>
        <v>12616349.67</v>
      </c>
      <c r="I28" s="19"/>
      <c r="J28" s="19">
        <f t="shared" si="4"/>
        <v>12616349.67</v>
      </c>
      <c r="K28" s="49"/>
      <c r="L28" s="19"/>
      <c r="M28" s="19"/>
      <c r="N28" s="19">
        <f t="shared" si="5"/>
        <v>12616349.67</v>
      </c>
    </row>
    <row r="29" spans="1:14">
      <c r="A29" s="5">
        <f t="shared" si="0"/>
        <v>19</v>
      </c>
      <c r="B29" s="16" t="s">
        <v>26</v>
      </c>
      <c r="C29" s="21">
        <v>81255580.009999901</v>
      </c>
      <c r="D29" s="21">
        <v>0</v>
      </c>
      <c r="E29" s="6">
        <f t="shared" si="3"/>
        <v>81255580.009999901</v>
      </c>
      <c r="F29" s="44">
        <v>0</v>
      </c>
      <c r="G29" s="44"/>
      <c r="H29" s="44">
        <f t="shared" si="6"/>
        <v>81255580.009999901</v>
      </c>
      <c r="I29" s="22"/>
      <c r="J29" s="19">
        <f t="shared" si="4"/>
        <v>81255580.009999901</v>
      </c>
      <c r="K29" s="49"/>
      <c r="L29" s="19"/>
      <c r="M29" s="19"/>
      <c r="N29" s="19">
        <f t="shared" si="5"/>
        <v>81255580.009999901</v>
      </c>
    </row>
    <row r="30" spans="1:14">
      <c r="A30" s="5">
        <f t="shared" si="0"/>
        <v>20</v>
      </c>
      <c r="B30" s="16" t="s">
        <v>25</v>
      </c>
      <c r="C30" s="21">
        <v>48756164.934348002</v>
      </c>
      <c r="D30" s="21">
        <v>-1060168.9582640072</v>
      </c>
      <c r="E30" s="6">
        <f t="shared" si="3"/>
        <v>47695995.976083994</v>
      </c>
      <c r="F30" s="44">
        <v>7232347.7938979575</v>
      </c>
      <c r="G30" s="44">
        <v>95182.923018810994</v>
      </c>
      <c r="H30" s="44">
        <f t="shared" si="6"/>
        <v>40368465.259167224</v>
      </c>
      <c r="I30" s="22"/>
      <c r="J30" s="19">
        <f t="shared" si="4"/>
        <v>40368465.259167224</v>
      </c>
      <c r="K30" s="49"/>
      <c r="L30" s="19"/>
      <c r="M30" s="19"/>
      <c r="N30" s="19">
        <f t="shared" si="5"/>
        <v>40368465.259167224</v>
      </c>
    </row>
    <row r="31" spans="1:14">
      <c r="A31" s="5">
        <f t="shared" si="0"/>
        <v>21</v>
      </c>
      <c r="B31" s="16" t="s">
        <v>24</v>
      </c>
      <c r="C31" s="21">
        <v>15570220.724729</v>
      </c>
      <c r="D31" s="21">
        <v>-11083431.83</v>
      </c>
      <c r="E31" s="6">
        <f t="shared" si="3"/>
        <v>4486788.8947289996</v>
      </c>
      <c r="F31" s="44">
        <v>0</v>
      </c>
      <c r="G31" s="44"/>
      <c r="H31" s="44">
        <f t="shared" si="6"/>
        <v>4486788.8947289996</v>
      </c>
      <c r="I31" s="22">
        <v>345748.92692280974</v>
      </c>
      <c r="J31" s="19">
        <f t="shared" si="4"/>
        <v>4832537.8216518089</v>
      </c>
      <c r="K31" s="49"/>
      <c r="L31" s="19">
        <v>4655.3271485140622</v>
      </c>
      <c r="M31" s="19"/>
      <c r="N31" s="19">
        <f t="shared" si="5"/>
        <v>4837193.1488003228</v>
      </c>
    </row>
    <row r="32" spans="1:14">
      <c r="A32" s="5">
        <f t="shared" si="0"/>
        <v>22</v>
      </c>
      <c r="B32" s="16" t="s">
        <v>23</v>
      </c>
      <c r="C32" s="21">
        <v>85049595.829999998</v>
      </c>
      <c r="D32" s="21">
        <v>-85047211.599999994</v>
      </c>
      <c r="E32" s="6">
        <f t="shared" si="3"/>
        <v>2384.2300000041723</v>
      </c>
      <c r="F32" s="44">
        <v>0</v>
      </c>
      <c r="G32" s="44"/>
      <c r="H32" s="44">
        <f t="shared" si="6"/>
        <v>2384.2300000041723</v>
      </c>
      <c r="I32" s="22"/>
      <c r="J32" s="19">
        <f t="shared" si="4"/>
        <v>2384.2300000041723</v>
      </c>
      <c r="K32" s="49"/>
      <c r="L32" s="19"/>
      <c r="M32" s="19"/>
      <c r="N32" s="19">
        <f t="shared" si="5"/>
        <v>2384.2300000041723</v>
      </c>
    </row>
    <row r="33" spans="1:14">
      <c r="A33" s="5">
        <f t="shared" si="0"/>
        <v>23</v>
      </c>
      <c r="B33" s="16" t="s">
        <v>22</v>
      </c>
      <c r="C33" s="21">
        <v>99574019.982620895</v>
      </c>
      <c r="D33" s="21">
        <v>-48304.809758719523</v>
      </c>
      <c r="E33" s="6">
        <f t="shared" si="3"/>
        <v>99525715.172862172</v>
      </c>
      <c r="F33" s="44">
        <v>12300313.354633577</v>
      </c>
      <c r="G33" s="44">
        <v>37444.108189933519</v>
      </c>
      <c r="H33" s="44">
        <f t="shared" si="6"/>
        <v>87187957.710038662</v>
      </c>
      <c r="I33" s="22">
        <v>136014.52672022415</v>
      </c>
      <c r="J33" s="19">
        <f t="shared" si="4"/>
        <v>87323972.236758888</v>
      </c>
      <c r="K33" s="49"/>
      <c r="L33" s="19">
        <v>1831.3639451274832</v>
      </c>
      <c r="M33" s="19"/>
      <c r="N33" s="19">
        <f t="shared" si="5"/>
        <v>87325803.600704014</v>
      </c>
    </row>
    <row r="34" spans="1:14">
      <c r="A34" s="5">
        <f t="shared" si="0"/>
        <v>24</v>
      </c>
      <c r="B34" s="16" t="s">
        <v>21</v>
      </c>
      <c r="C34" s="21">
        <v>211288588.26953799</v>
      </c>
      <c r="D34" s="21">
        <v>0</v>
      </c>
      <c r="E34" s="6">
        <f t="shared" si="3"/>
        <v>211288588.26953799</v>
      </c>
      <c r="F34" s="44">
        <v>77310515.469999999</v>
      </c>
      <c r="G34" s="44"/>
      <c r="H34" s="44">
        <f t="shared" si="6"/>
        <v>133978072.79953799</v>
      </c>
      <c r="I34" s="22">
        <v>2549351.2549159452</v>
      </c>
      <c r="J34" s="19">
        <f t="shared" si="4"/>
        <v>136527424.05445394</v>
      </c>
      <c r="K34" s="54"/>
      <c r="L34" s="19"/>
      <c r="M34" s="19">
        <v>3783910.383618474</v>
      </c>
      <c r="N34" s="19">
        <f t="shared" si="5"/>
        <v>140311334.43807241</v>
      </c>
    </row>
    <row r="35" spans="1:14">
      <c r="A35" s="5">
        <f t="shared" si="0"/>
        <v>25</v>
      </c>
      <c r="B35" s="16" t="s">
        <v>20</v>
      </c>
      <c r="C35" s="21">
        <v>40063865.101039</v>
      </c>
      <c r="D35" s="21">
        <v>0</v>
      </c>
      <c r="E35" s="6">
        <f t="shared" si="3"/>
        <v>40063865.101039</v>
      </c>
      <c r="F35" s="44">
        <v>11804795.070000006</v>
      </c>
      <c r="G35" s="44"/>
      <c r="H35" s="44">
        <f t="shared" si="6"/>
        <v>28259070.031038992</v>
      </c>
      <c r="I35" s="22"/>
      <c r="J35" s="19">
        <f t="shared" si="4"/>
        <v>28259070.031038992</v>
      </c>
      <c r="K35" s="49"/>
      <c r="L35" s="19"/>
      <c r="M35" s="19"/>
      <c r="N35" s="19">
        <f t="shared" si="5"/>
        <v>28259070.031038992</v>
      </c>
    </row>
    <row r="36" spans="1:14">
      <c r="A36" s="5">
        <f t="shared" si="0"/>
        <v>26</v>
      </c>
      <c r="B36" s="23" t="s">
        <v>19</v>
      </c>
      <c r="C36" s="21">
        <v>17837765.52</v>
      </c>
      <c r="D36" s="21">
        <v>0</v>
      </c>
      <c r="E36" s="6">
        <f t="shared" si="3"/>
        <v>17837765.52</v>
      </c>
      <c r="F36" s="44">
        <v>1615336.08</v>
      </c>
      <c r="G36" s="44"/>
      <c r="H36" s="44">
        <f t="shared" si="6"/>
        <v>16222429.439999999</v>
      </c>
      <c r="I36" s="22"/>
      <c r="J36" s="19">
        <f t="shared" si="4"/>
        <v>16222429.439999999</v>
      </c>
      <c r="K36" s="49"/>
      <c r="L36" s="19"/>
      <c r="M36" s="19"/>
      <c r="N36" s="19">
        <f t="shared" si="5"/>
        <v>16222429.439999999</v>
      </c>
    </row>
    <row r="37" spans="1:14">
      <c r="A37" s="5">
        <f t="shared" si="0"/>
        <v>27</v>
      </c>
      <c r="B37" s="16" t="s">
        <v>18</v>
      </c>
      <c r="C37" s="21">
        <v>65549105.5</v>
      </c>
      <c r="D37" s="21">
        <v>-60686951.089999996</v>
      </c>
      <c r="E37" s="6">
        <f t="shared" si="3"/>
        <v>4862154.4100000039</v>
      </c>
      <c r="F37" s="44">
        <v>6278234.4199999999</v>
      </c>
      <c r="G37" s="44"/>
      <c r="H37" s="44">
        <f t="shared" si="6"/>
        <v>-1416080.0099999961</v>
      </c>
      <c r="I37" s="22"/>
      <c r="J37" s="19">
        <f t="shared" si="4"/>
        <v>-1416080.0099999961</v>
      </c>
      <c r="K37" s="49"/>
      <c r="L37" s="19"/>
      <c r="M37" s="19"/>
      <c r="N37" s="19">
        <f t="shared" si="5"/>
        <v>-1416080.0099999961</v>
      </c>
    </row>
    <row r="38" spans="1:14">
      <c r="A38" s="5">
        <f t="shared" si="0"/>
        <v>28</v>
      </c>
      <c r="B38" s="16" t="s">
        <v>17</v>
      </c>
      <c r="C38" s="21">
        <v>20062310.43</v>
      </c>
      <c r="D38" s="21">
        <v>-20062310.43</v>
      </c>
      <c r="E38" s="6">
        <f t="shared" si="3"/>
        <v>0</v>
      </c>
      <c r="F38" s="44">
        <v>0</v>
      </c>
      <c r="G38" s="44"/>
      <c r="H38" s="44">
        <f t="shared" si="6"/>
        <v>0</v>
      </c>
      <c r="I38" s="22"/>
      <c r="J38" s="19">
        <f t="shared" si="4"/>
        <v>0</v>
      </c>
      <c r="K38" s="49"/>
      <c r="L38" s="19"/>
      <c r="M38" s="19"/>
      <c r="N38" s="19">
        <f t="shared" si="5"/>
        <v>0</v>
      </c>
    </row>
    <row r="39" spans="1:14">
      <c r="A39" s="5">
        <f t="shared" si="0"/>
        <v>29</v>
      </c>
      <c r="B39" s="16" t="s">
        <v>16</v>
      </c>
      <c r="C39" s="21">
        <v>207386995.19761899</v>
      </c>
      <c r="D39" s="21">
        <v>-80005519.917446077</v>
      </c>
      <c r="E39" s="6">
        <f t="shared" si="3"/>
        <v>127381475.28017291</v>
      </c>
      <c r="F39" s="44">
        <v>75191822.873122424</v>
      </c>
      <c r="G39" s="44">
        <v>23386765.75298724</v>
      </c>
      <c r="H39" s="44">
        <f t="shared" si="6"/>
        <v>28802886.654063251</v>
      </c>
      <c r="I39" s="22">
        <v>2620795.9081086391</v>
      </c>
      <c r="J39" s="19">
        <f t="shared" si="4"/>
        <v>31423682.562171891</v>
      </c>
      <c r="K39" s="49"/>
      <c r="L39" s="19">
        <v>35287.636176688909</v>
      </c>
      <c r="M39" s="19"/>
      <c r="N39" s="19">
        <f t="shared" si="5"/>
        <v>31458970.198348582</v>
      </c>
    </row>
    <row r="40" spans="1:14">
      <c r="A40" s="5">
        <f t="shared" si="0"/>
        <v>30</v>
      </c>
      <c r="B40" s="16" t="s">
        <v>15</v>
      </c>
      <c r="C40" s="21">
        <v>133244</v>
      </c>
      <c r="D40" s="21">
        <v>8368537.4462751672</v>
      </c>
      <c r="E40" s="6">
        <f t="shared" si="3"/>
        <v>8501781.4462751672</v>
      </c>
      <c r="F40" s="44">
        <v>43393801</v>
      </c>
      <c r="G40" s="44">
        <v>-1679068.5412302297</v>
      </c>
      <c r="H40" s="44">
        <f t="shared" si="6"/>
        <v>-33212951.012494601</v>
      </c>
      <c r="I40" s="22">
        <v>21824397.262747735</v>
      </c>
      <c r="J40" s="19">
        <f t="shared" si="4"/>
        <v>-11388553.749746867</v>
      </c>
      <c r="K40" s="49"/>
      <c r="L40" s="19">
        <v>305867.99634138431</v>
      </c>
      <c r="M40" s="19">
        <f>-M34*0.35</f>
        <v>-1324368.6342664659</v>
      </c>
      <c r="N40" s="19">
        <f t="shared" si="5"/>
        <v>-12407054.387671947</v>
      </c>
    </row>
    <row r="41" spans="1:14">
      <c r="A41" s="5">
        <f t="shared" si="0"/>
        <v>31</v>
      </c>
      <c r="B41" s="4" t="s">
        <v>14</v>
      </c>
      <c r="C41" s="21">
        <v>61579635.468000002</v>
      </c>
      <c r="D41" s="21">
        <v>7021808.6504999995</v>
      </c>
      <c r="E41" s="6">
        <f t="shared" si="3"/>
        <v>68601444.118499994</v>
      </c>
      <c r="F41" s="44">
        <v>0</v>
      </c>
      <c r="G41" s="47"/>
      <c r="H41" s="44">
        <f t="shared" si="6"/>
        <v>68601444.118499994</v>
      </c>
      <c r="I41" s="20"/>
      <c r="J41" s="19">
        <f t="shared" si="4"/>
        <v>68601444.118499994</v>
      </c>
      <c r="K41" s="49"/>
      <c r="L41" s="19"/>
      <c r="M41" s="19"/>
      <c r="N41" s="19">
        <f t="shared" si="5"/>
        <v>68601444.118499994</v>
      </c>
    </row>
    <row r="42" spans="1:14">
      <c r="A42" s="5">
        <f t="shared" si="0"/>
        <v>32</v>
      </c>
      <c r="B42" s="16" t="s">
        <v>13</v>
      </c>
      <c r="C42" s="18">
        <f t="shared" ref="C42:H42" si="7">SUM(C25:C41)</f>
        <v>2032219498.2378919</v>
      </c>
      <c r="D42" s="18">
        <f t="shared" si="7"/>
        <v>-172380867.34869361</v>
      </c>
      <c r="E42" s="18">
        <f t="shared" si="7"/>
        <v>1859838630.8891978</v>
      </c>
      <c r="F42" s="56">
        <f t="shared" si="7"/>
        <v>1370845908.9716539</v>
      </c>
      <c r="G42" s="56">
        <f t="shared" si="7"/>
        <v>21840324.242965758</v>
      </c>
      <c r="H42" s="56">
        <f t="shared" si="7"/>
        <v>467152397.79458034</v>
      </c>
      <c r="I42" s="52">
        <f>SUM(I28:I41)</f>
        <v>27476307.879415352</v>
      </c>
      <c r="J42" s="52">
        <f>SUM(J28:J41)</f>
        <v>494628705.67399579</v>
      </c>
      <c r="K42" s="49"/>
      <c r="L42" s="52">
        <f>SUM(L28:L41)</f>
        <v>347642.32361171476</v>
      </c>
      <c r="M42" s="52">
        <f>SUM(M28:M41)</f>
        <v>2459541.7493520081</v>
      </c>
      <c r="N42" s="52">
        <f>SUM(N28:N41)</f>
        <v>497435889.74695957</v>
      </c>
    </row>
    <row r="43" spans="1:14">
      <c r="A43" s="5">
        <f t="shared" si="0"/>
        <v>33</v>
      </c>
      <c r="B43" s="4"/>
      <c r="C43" s="8"/>
      <c r="D43" s="8"/>
      <c r="E43" s="8"/>
      <c r="F43" s="57"/>
      <c r="G43" s="57"/>
      <c r="H43" s="57"/>
      <c r="I43" s="9"/>
      <c r="J43" s="9"/>
      <c r="K43" s="49"/>
      <c r="L43" s="9"/>
      <c r="M43" s="9"/>
      <c r="N43" s="9"/>
    </row>
    <row r="44" spans="1:14">
      <c r="A44" s="5">
        <f t="shared" si="0"/>
        <v>34</v>
      </c>
      <c r="B44" s="4" t="s">
        <v>12</v>
      </c>
      <c r="C44" s="17">
        <f t="shared" ref="C44:H44" si="8">C16-C42</f>
        <v>267867678.69210792</v>
      </c>
      <c r="D44" s="17">
        <f t="shared" si="8"/>
        <v>29983641.89146167</v>
      </c>
      <c r="E44" s="17">
        <f t="shared" si="8"/>
        <v>297851320.58357</v>
      </c>
      <c r="F44" s="17">
        <f t="shared" si="8"/>
        <v>156937449.67349124</v>
      </c>
      <c r="G44" s="17">
        <f t="shared" si="8"/>
        <v>-3118270.1479989998</v>
      </c>
      <c r="H44" s="17">
        <f t="shared" si="8"/>
        <v>144032140.93807566</v>
      </c>
      <c r="I44" s="13">
        <f>I16-I25-I42</f>
        <v>40530955.480696723</v>
      </c>
      <c r="J44" s="13">
        <f>J16-J25-J42</f>
        <v>184563096.41877228</v>
      </c>
      <c r="K44" s="13"/>
      <c r="L44" s="13">
        <f>L16-L25-L42</f>
        <v>568039.64895202685</v>
      </c>
      <c r="M44" s="13">
        <f>M16-M25-M42</f>
        <v>-2459541.7493520081</v>
      </c>
      <c r="N44" s="13">
        <f>SUM(J44:M44)</f>
        <v>182671594.31837231</v>
      </c>
    </row>
    <row r="45" spans="1:14">
      <c r="A45" s="5">
        <f t="shared" si="0"/>
        <v>35</v>
      </c>
      <c r="B45" s="16"/>
      <c r="C45" s="15"/>
      <c r="D45" s="15"/>
      <c r="E45" s="15"/>
      <c r="F45" s="43"/>
      <c r="G45" s="43"/>
      <c r="H45" s="43"/>
      <c r="I45" s="14"/>
      <c r="J45" s="14"/>
      <c r="K45" s="49"/>
      <c r="L45" s="14"/>
      <c r="M45" s="14"/>
      <c r="N45" s="14"/>
    </row>
    <row r="46" spans="1:14">
      <c r="A46" s="5">
        <f t="shared" si="0"/>
        <v>36</v>
      </c>
      <c r="B46" s="4" t="s">
        <v>11</v>
      </c>
      <c r="C46" s="8">
        <f>C58</f>
        <v>4962312346.317709</v>
      </c>
      <c r="D46" s="8">
        <v>0</v>
      </c>
      <c r="E46" s="8">
        <f>SUM(C46:D46)</f>
        <v>4962312346.317709</v>
      </c>
      <c r="F46" s="8">
        <f>F58</f>
        <v>2340320708.7896008</v>
      </c>
      <c r="G46" s="8">
        <f>G58</f>
        <v>0</v>
      </c>
      <c r="H46" s="8">
        <f>H58</f>
        <v>2621991641.5281091</v>
      </c>
      <c r="I46" s="13">
        <f>I58</f>
        <v>0</v>
      </c>
      <c r="J46" s="13">
        <f>J58</f>
        <v>2621991641.5281091</v>
      </c>
      <c r="K46" s="58"/>
      <c r="L46" s="13"/>
      <c r="M46" s="13"/>
      <c r="N46" s="13">
        <f>SUM(J46:M46)</f>
        <v>2621991641.5281091</v>
      </c>
    </row>
    <row r="47" spans="1:14">
      <c r="A47" s="5">
        <f t="shared" si="0"/>
        <v>37</v>
      </c>
      <c r="B47" s="4"/>
      <c r="C47" s="8"/>
      <c r="D47" s="8"/>
      <c r="E47" s="4"/>
      <c r="F47" s="57"/>
      <c r="G47" s="57"/>
      <c r="H47" s="57"/>
      <c r="I47" s="9"/>
      <c r="J47" s="9"/>
      <c r="K47" s="49"/>
      <c r="L47" s="9"/>
      <c r="M47" s="9"/>
      <c r="N47" s="9"/>
    </row>
    <row r="48" spans="1:14">
      <c r="A48" s="5">
        <f t="shared" si="0"/>
        <v>38</v>
      </c>
      <c r="B48" s="4" t="s">
        <v>10</v>
      </c>
      <c r="C48" s="10">
        <f>C44/C46</f>
        <v>5.3980414773946973E-2</v>
      </c>
      <c r="D48" s="10"/>
      <c r="E48" s="10">
        <f>E44/E46</f>
        <v>6.0022686964594438E-2</v>
      </c>
      <c r="F48" s="10">
        <f>F44/F46</f>
        <v>6.7058095535401346E-2</v>
      </c>
      <c r="G48" s="12" t="s">
        <v>9</v>
      </c>
      <c r="H48" s="10">
        <f>H44/H46</f>
        <v>5.4932341757631634E-2</v>
      </c>
      <c r="I48" s="11" t="s">
        <v>9</v>
      </c>
      <c r="J48" s="10">
        <f>J44/J46</f>
        <v>7.0390421348257251E-2</v>
      </c>
      <c r="K48" s="59"/>
      <c r="L48" s="10"/>
      <c r="M48" s="10"/>
      <c r="N48" s="10">
        <f>N44/N46</f>
        <v>6.9669022366490252E-2</v>
      </c>
    </row>
    <row r="49" spans="1:14">
      <c r="A49" s="5">
        <f t="shared" si="0"/>
        <v>39</v>
      </c>
      <c r="B49" s="4"/>
      <c r="C49" s="4"/>
      <c r="D49" s="4"/>
      <c r="E49" s="4"/>
      <c r="F49" s="57"/>
      <c r="G49" s="57"/>
      <c r="H49" s="57"/>
      <c r="I49" s="9"/>
      <c r="J49" s="9"/>
      <c r="K49" s="49"/>
      <c r="L49" s="9"/>
      <c r="M49" s="9"/>
      <c r="N49" s="9"/>
    </row>
    <row r="50" spans="1:14">
      <c r="A50" s="5">
        <f t="shared" si="0"/>
        <v>40</v>
      </c>
      <c r="B50" s="4" t="s">
        <v>8</v>
      </c>
      <c r="C50" s="4"/>
      <c r="D50" s="4"/>
      <c r="E50" s="4"/>
      <c r="F50" s="57"/>
      <c r="G50" s="57"/>
      <c r="H50" s="57"/>
      <c r="I50" s="9"/>
      <c r="J50" s="9"/>
      <c r="K50" s="49"/>
      <c r="L50" s="9"/>
      <c r="M50" s="9"/>
      <c r="N50" s="9"/>
    </row>
    <row r="51" spans="1:14">
      <c r="A51" s="5">
        <f t="shared" si="0"/>
        <v>41</v>
      </c>
      <c r="B51" s="7" t="s">
        <v>7</v>
      </c>
      <c r="C51" s="8">
        <v>8371335804.5255947</v>
      </c>
      <c r="D51" s="8">
        <v>0</v>
      </c>
      <c r="E51" s="8">
        <f>+D51+C51</f>
        <v>8371335804.5255947</v>
      </c>
      <c r="F51" s="43">
        <v>3812207289.8215003</v>
      </c>
      <c r="G51" s="43">
        <v>0</v>
      </c>
      <c r="H51" s="43">
        <f t="shared" ref="H51:H57" si="9">E51-F51-G51</f>
        <v>4559128514.7040939</v>
      </c>
      <c r="I51" s="43"/>
      <c r="J51" s="43">
        <f t="shared" ref="J51:J57" si="10">SUM(H51:I51)</f>
        <v>4559128514.7040939</v>
      </c>
      <c r="K51" s="49"/>
      <c r="L51" s="43"/>
      <c r="M51" s="43"/>
      <c r="N51" s="43">
        <f t="shared" ref="N51:N57" si="11">SUM(J51:M51)</f>
        <v>4559128514.7040939</v>
      </c>
    </row>
    <row r="52" spans="1:14">
      <c r="A52" s="5">
        <f t="shared" si="0"/>
        <v>42</v>
      </c>
      <c r="B52" s="7" t="s">
        <v>6</v>
      </c>
      <c r="C52" s="6">
        <v>-3014999833.3664646</v>
      </c>
      <c r="D52" s="6">
        <v>0</v>
      </c>
      <c r="E52" s="6">
        <f>+D52+C52</f>
        <v>-3014999833.3664646</v>
      </c>
      <c r="F52" s="43">
        <v>-1448634743.51</v>
      </c>
      <c r="G52" s="6">
        <v>0</v>
      </c>
      <c r="H52" s="6">
        <f t="shared" si="9"/>
        <v>-1566365089.8564646</v>
      </c>
      <c r="I52" s="6"/>
      <c r="J52" s="6">
        <f t="shared" si="10"/>
        <v>-1566365089.8564646</v>
      </c>
      <c r="K52" s="49"/>
      <c r="L52" s="6"/>
      <c r="M52" s="6"/>
      <c r="N52" s="6">
        <f t="shared" si="11"/>
        <v>-1566365089.8564646</v>
      </c>
    </row>
    <row r="53" spans="1:14">
      <c r="A53" s="5">
        <f t="shared" si="0"/>
        <v>43</v>
      </c>
      <c r="B53" s="7" t="s">
        <v>5</v>
      </c>
      <c r="C53" s="6">
        <v>437285426.84999996</v>
      </c>
      <c r="D53" s="6">
        <v>0</v>
      </c>
      <c r="E53" s="6">
        <f>+D53+C53</f>
        <v>437285426.84999996</v>
      </c>
      <c r="F53" s="43">
        <v>378678655.04849988</v>
      </c>
      <c r="G53" s="44">
        <v>0</v>
      </c>
      <c r="H53" s="44">
        <f t="shared" si="9"/>
        <v>58606771.801500082</v>
      </c>
      <c r="I53" s="44"/>
      <c r="J53" s="44">
        <f t="shared" si="10"/>
        <v>58606771.801500082</v>
      </c>
      <c r="K53" s="49"/>
      <c r="L53" s="44"/>
      <c r="M53" s="44"/>
      <c r="N53" s="44">
        <f t="shared" si="11"/>
        <v>58606771.801500082</v>
      </c>
    </row>
    <row r="54" spans="1:14">
      <c r="A54" s="5">
        <f t="shared" si="0"/>
        <v>44</v>
      </c>
      <c r="B54" s="7" t="s">
        <v>4</v>
      </c>
      <c r="C54" s="6">
        <v>-929775901.69819415</v>
      </c>
      <c r="D54" s="6">
        <v>0</v>
      </c>
      <c r="E54" s="6">
        <f>+D54+C54</f>
        <v>-929775901.69819415</v>
      </c>
      <c r="F54" s="43">
        <v>-401930496.5703997</v>
      </c>
      <c r="G54" s="44">
        <v>0</v>
      </c>
      <c r="H54" s="44">
        <f t="shared" si="9"/>
        <v>-527845405.12779444</v>
      </c>
      <c r="I54" s="44"/>
      <c r="J54" s="44">
        <f t="shared" si="10"/>
        <v>-527845405.12779444</v>
      </c>
      <c r="K54" s="49"/>
      <c r="L54" s="44"/>
      <c r="M54" s="44"/>
      <c r="N54" s="44">
        <f t="shared" si="11"/>
        <v>-527845405.12779444</v>
      </c>
    </row>
    <row r="55" spans="1:14" ht="10.5" hidden="1" customHeight="1">
      <c r="A55" s="5">
        <f t="shared" si="0"/>
        <v>45</v>
      </c>
      <c r="B55" s="7" t="s">
        <v>3</v>
      </c>
      <c r="C55" s="6"/>
      <c r="D55" s="6"/>
      <c r="E55" s="6"/>
      <c r="F55" s="44"/>
      <c r="G55" s="44"/>
      <c r="H55" s="44">
        <f t="shared" si="9"/>
        <v>0</v>
      </c>
      <c r="I55" s="44"/>
      <c r="J55" s="44">
        <f t="shared" si="10"/>
        <v>0</v>
      </c>
      <c r="K55" s="49"/>
      <c r="L55" s="44"/>
      <c r="M55" s="44"/>
      <c r="N55" s="44">
        <f t="shared" si="11"/>
        <v>0</v>
      </c>
    </row>
    <row r="56" spans="1:14">
      <c r="A56" s="5">
        <f>+A54+1</f>
        <v>45</v>
      </c>
      <c r="B56" s="7" t="s">
        <v>2</v>
      </c>
      <c r="C56" s="6">
        <v>180394294.60677359</v>
      </c>
      <c r="D56" s="6">
        <v>0</v>
      </c>
      <c r="E56" s="6">
        <f>+D56+C56</f>
        <v>180394294.60677359</v>
      </c>
      <c r="F56" s="44">
        <v>0</v>
      </c>
      <c r="G56" s="44">
        <v>0</v>
      </c>
      <c r="H56" s="44">
        <f t="shared" si="9"/>
        <v>180394294.60677359</v>
      </c>
      <c r="I56" s="44"/>
      <c r="J56" s="44">
        <f t="shared" si="10"/>
        <v>180394294.60677359</v>
      </c>
      <c r="K56" s="49"/>
      <c r="L56" s="44"/>
      <c r="M56" s="44"/>
      <c r="N56" s="44">
        <f t="shared" si="11"/>
        <v>180394294.60677359</v>
      </c>
    </row>
    <row r="57" spans="1:14">
      <c r="A57" s="5">
        <f>+A56+1</f>
        <v>46</v>
      </c>
      <c r="B57" s="7" t="s">
        <v>1</v>
      </c>
      <c r="C57" s="6">
        <v>-81927444.599999994</v>
      </c>
      <c r="D57" s="6">
        <v>0</v>
      </c>
      <c r="E57" s="6">
        <f>+D57+C57</f>
        <v>-81927444.599999994</v>
      </c>
      <c r="F57" s="44">
        <v>0</v>
      </c>
      <c r="G57" s="44">
        <v>0</v>
      </c>
      <c r="H57" s="44">
        <f t="shared" si="9"/>
        <v>-81927444.599999994</v>
      </c>
      <c r="I57" s="44"/>
      <c r="J57" s="44">
        <f t="shared" si="10"/>
        <v>-81927444.599999994</v>
      </c>
      <c r="K57" s="49"/>
      <c r="L57" s="44"/>
      <c r="M57" s="44"/>
      <c r="N57" s="44">
        <f t="shared" si="11"/>
        <v>-81927444.599999994</v>
      </c>
    </row>
    <row r="58" spans="1:14" ht="15.75" thickBot="1">
      <c r="A58" s="5">
        <f>+A57+1</f>
        <v>47</v>
      </c>
      <c r="B58" s="4" t="s">
        <v>0</v>
      </c>
      <c r="C58" s="60">
        <f>SUM(C51:C57)</f>
        <v>4962312346.317709</v>
      </c>
      <c r="D58" s="60">
        <f>SUM(D51:D57)</f>
        <v>0</v>
      </c>
      <c r="E58" s="60">
        <f>SUM(E51:E57)</f>
        <v>4962312346.317709</v>
      </c>
      <c r="F58" s="61">
        <f>SUM(F51:F57)+4</f>
        <v>2340320708.7896008</v>
      </c>
      <c r="G58" s="61">
        <f>SUM(G51:G57)</f>
        <v>0</v>
      </c>
      <c r="H58" s="61">
        <f>SUM(H51:H57)</f>
        <v>2621991641.5281091</v>
      </c>
      <c r="I58" s="61">
        <f>SUM(I51:I57)</f>
        <v>0</v>
      </c>
      <c r="J58" s="61">
        <f>SUM(J51:J57)</f>
        <v>2621991641.5281091</v>
      </c>
      <c r="K58" s="49"/>
      <c r="L58" s="61">
        <f>SUM(L51:L57)</f>
        <v>0</v>
      </c>
      <c r="M58" s="61"/>
      <c r="N58" s="61">
        <f>SUM(N51:N57)</f>
        <v>2621991641.5281091</v>
      </c>
    </row>
    <row r="59" spans="1:14" ht="15.75" thickTop="1">
      <c r="A59" s="3"/>
      <c r="B59" s="3"/>
      <c r="C59" s="3"/>
      <c r="D59" s="3"/>
      <c r="E59" s="3"/>
      <c r="F59" s="62"/>
      <c r="G59" s="62"/>
      <c r="H59" s="62"/>
    </row>
    <row r="62" spans="1:14">
      <c r="J62" s="2"/>
      <c r="L62" s="2"/>
      <c r="M62" s="2"/>
      <c r="N62" s="2"/>
    </row>
  </sheetData>
  <mergeCells count="3">
    <mergeCell ref="C5:H5"/>
    <mergeCell ref="C6:E6"/>
    <mergeCell ref="F6:H6"/>
  </mergeCells>
  <printOptions horizontalCentered="1"/>
  <pageMargins left="0.45" right="0.45" top="0.75" bottom="0.5" header="0.55000000000000004" footer="0.3"/>
  <pageSetup scale="62" orientation="landscape" r:id="rId1"/>
  <headerFooter>
    <oddHeader>&amp;R&amp;"Times New Roman,Regular"&amp;12Exhibit No. ___(KJB-13)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view="pageLayout" zoomScaleNormal="100" workbookViewId="0">
      <selection activeCell="A9" sqref="A9"/>
    </sheetView>
  </sheetViews>
  <sheetFormatPr defaultRowHeight="10.5"/>
  <cols>
    <col min="1" max="1" width="68.33203125" style="1" customWidth="1"/>
    <col min="2" max="2" width="14.5" style="1" bestFit="1" customWidth="1"/>
    <col min="3" max="3" width="15.33203125" style="1" customWidth="1"/>
    <col min="4" max="4" width="15.83203125" style="1" customWidth="1"/>
    <col min="5" max="16384" width="9.33203125" style="1"/>
  </cols>
  <sheetData>
    <row r="1" spans="1:4" ht="15">
      <c r="A1" s="42" t="s">
        <v>99</v>
      </c>
      <c r="B1" s="42"/>
      <c r="C1" s="42"/>
      <c r="D1" s="42"/>
    </row>
    <row r="2" spans="1:4" ht="15">
      <c r="A2" s="42" t="s">
        <v>98</v>
      </c>
      <c r="B2" s="42"/>
      <c r="C2" s="42"/>
      <c r="D2" s="42"/>
    </row>
    <row r="3" spans="1:4" ht="15">
      <c r="A3" s="42"/>
      <c r="B3" s="42"/>
      <c r="C3" s="42"/>
      <c r="D3" s="63"/>
    </row>
    <row r="4" spans="1:4" ht="15">
      <c r="A4" s="42"/>
      <c r="B4" s="42"/>
      <c r="C4" s="42"/>
      <c r="D4" s="42"/>
    </row>
    <row r="5" spans="1:4" ht="15">
      <c r="A5" s="42" t="s">
        <v>97</v>
      </c>
      <c r="B5" s="49"/>
      <c r="C5" s="49"/>
      <c r="D5" s="49">
        <v>31203648</v>
      </c>
    </row>
    <row r="6" spans="1:4" ht="15">
      <c r="A6" s="42"/>
      <c r="B6" s="42"/>
      <c r="C6" s="42"/>
      <c r="D6" s="42"/>
    </row>
    <row r="7" spans="1:4" ht="15">
      <c r="A7" s="42" t="s">
        <v>96</v>
      </c>
      <c r="B7" s="42"/>
      <c r="C7" s="42"/>
      <c r="D7" s="42"/>
    </row>
    <row r="8" spans="1:4" ht="15">
      <c r="A8" s="64" t="s">
        <v>95</v>
      </c>
      <c r="B8" s="49">
        <f>-'KJB-13 P 1.'!L12</f>
        <v>-915681.97256374161</v>
      </c>
      <c r="C8" s="42"/>
      <c r="D8" s="42"/>
    </row>
    <row r="9" spans="1:4" ht="15">
      <c r="A9" s="65" t="s">
        <v>94</v>
      </c>
      <c r="B9" s="66">
        <v>5.084E-3</v>
      </c>
      <c r="C9" s="53">
        <f>-$B$8*B9</f>
        <v>4655.3271485140622</v>
      </c>
      <c r="D9" s="42"/>
    </row>
    <row r="10" spans="1:4" ht="15">
      <c r="A10" s="65" t="s">
        <v>93</v>
      </c>
      <c r="B10" s="66">
        <v>2E-3</v>
      </c>
      <c r="C10" s="53">
        <f>-$B$8*B10</f>
        <v>1831.3639451274832</v>
      </c>
      <c r="D10" s="42"/>
    </row>
    <row r="11" spans="1:4" ht="15">
      <c r="A11" s="65" t="s">
        <v>92</v>
      </c>
      <c r="B11" s="66">
        <v>3.8537000000000002E-2</v>
      </c>
      <c r="C11" s="53">
        <f>-$B$8*B11</f>
        <v>35287.636176688909</v>
      </c>
      <c r="D11" s="42"/>
    </row>
    <row r="12" spans="1:4" ht="15">
      <c r="A12" s="65" t="s">
        <v>91</v>
      </c>
      <c r="B12" s="66">
        <v>0.33403300000000002</v>
      </c>
      <c r="C12" s="53">
        <f>-$B$8*B12</f>
        <v>305867.99634138431</v>
      </c>
      <c r="D12" s="42"/>
    </row>
    <row r="13" spans="1:4" ht="15">
      <c r="A13" s="65" t="s">
        <v>90</v>
      </c>
      <c r="B13" s="66">
        <v>0.35</v>
      </c>
      <c r="C13" s="67">
        <f>$B$8*B13</f>
        <v>-320488.69039730955</v>
      </c>
      <c r="D13" s="42"/>
    </row>
    <row r="14" spans="1:4" ht="15">
      <c r="A14" s="65" t="s">
        <v>89</v>
      </c>
      <c r="B14" s="66"/>
      <c r="C14" s="68">
        <f>SUM(C8:C13)</f>
        <v>27153.633214405214</v>
      </c>
      <c r="D14" s="42"/>
    </row>
    <row r="15" spans="1:4" ht="15">
      <c r="A15" s="64" t="s">
        <v>85</v>
      </c>
      <c r="B15" s="66"/>
      <c r="C15" s="66">
        <v>0.62034599999999995</v>
      </c>
      <c r="D15" s="42"/>
    </row>
    <row r="16" spans="1:4" ht="15">
      <c r="A16" s="64" t="s">
        <v>84</v>
      </c>
      <c r="B16" s="66"/>
      <c r="C16" s="69">
        <f>C14/C15</f>
        <v>43771.755140526766</v>
      </c>
      <c r="D16" s="55">
        <f>C16</f>
        <v>43771.755140526766</v>
      </c>
    </row>
    <row r="17" spans="1:4" ht="15">
      <c r="A17" s="64"/>
      <c r="B17" s="66"/>
      <c r="C17" s="42"/>
      <c r="D17" s="42"/>
    </row>
    <row r="18" spans="1:4" ht="15">
      <c r="A18" s="64" t="s">
        <v>88</v>
      </c>
      <c r="B18" s="66"/>
      <c r="C18" s="53">
        <f>'KJB-13 P 1.'!M34</f>
        <v>3783910.383618474</v>
      </c>
      <c r="D18" s="42"/>
    </row>
    <row r="19" spans="1:4" ht="15">
      <c r="A19" s="64" t="s">
        <v>87</v>
      </c>
      <c r="B19" s="42"/>
      <c r="C19" s="53">
        <f>-C18*0.35</f>
        <v>-1324368.6342664659</v>
      </c>
      <c r="D19" s="42"/>
    </row>
    <row r="20" spans="1:4" ht="15">
      <c r="A20" s="64" t="s">
        <v>86</v>
      </c>
      <c r="B20" s="42"/>
      <c r="C20" s="70">
        <f>C18+C19</f>
        <v>2459541.7493520081</v>
      </c>
      <c r="D20" s="42"/>
    </row>
    <row r="21" spans="1:4" ht="15">
      <c r="A21" s="64" t="s">
        <v>85</v>
      </c>
      <c r="B21" s="42"/>
      <c r="C21" s="66">
        <f>C15</f>
        <v>0.62034599999999995</v>
      </c>
      <c r="D21" s="42"/>
    </row>
    <row r="22" spans="1:4" ht="15">
      <c r="A22" s="64" t="s">
        <v>84</v>
      </c>
      <c r="B22" s="42"/>
      <c r="C22" s="70">
        <f>C20/C21</f>
        <v>3964790.2128038355</v>
      </c>
      <c r="D22" s="53">
        <f>C22</f>
        <v>3964790.2128038355</v>
      </c>
    </row>
    <row r="23" spans="1:4" ht="15">
      <c r="A23" s="42"/>
      <c r="B23" s="42"/>
      <c r="C23" s="42"/>
      <c r="D23" s="71"/>
    </row>
    <row r="24" spans="1:4" ht="15.75" thickBot="1">
      <c r="A24" s="42" t="s">
        <v>83</v>
      </c>
      <c r="B24" s="42"/>
      <c r="C24" s="42"/>
      <c r="D24" s="72">
        <f>SUM(D5:D23)</f>
        <v>35212209.967944361</v>
      </c>
    </row>
    <row r="25" spans="1:4" ht="15.75" thickTop="1">
      <c r="D25" s="49">
        <v>-0.28185079619288445</v>
      </c>
    </row>
  </sheetData>
  <pageMargins left="0.7" right="0.7" top="0.75" bottom="0.75" header="0.3" footer="0.3"/>
  <pageSetup orientation="portrait" r:id="rId1"/>
  <headerFooter>
    <oddHeader>&amp;R&amp;"Times New Roman,Regular"&amp;12Exhibit No. ___(KJB-13)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662277-FEA6-42CC-A911-BFEA3A05F8E2}"/>
</file>

<file path=customXml/itemProps2.xml><?xml version="1.0" encoding="utf-8"?>
<ds:datastoreItem xmlns:ds="http://schemas.openxmlformats.org/officeDocument/2006/customXml" ds:itemID="{4D7D82E1-CF14-460F-BE4F-998242B05310}"/>
</file>

<file path=customXml/itemProps3.xml><?xml version="1.0" encoding="utf-8"?>
<ds:datastoreItem xmlns:ds="http://schemas.openxmlformats.org/officeDocument/2006/customXml" ds:itemID="{C78E6D6F-F521-4D21-B91D-0C901FE79E3A}"/>
</file>

<file path=customXml/itemProps4.xml><?xml version="1.0" encoding="utf-8"?>
<ds:datastoreItem xmlns:ds="http://schemas.openxmlformats.org/officeDocument/2006/customXml" ds:itemID="{70C8B9B1-F291-40A4-BEA1-0F6AE643B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KJB-13 P 1.</vt:lpstr>
      <vt:lpstr>KJB-13 P. 2</vt:lpstr>
      <vt:lpstr>'KJB-13 P 1.'!Print_Area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cp:lastPrinted>2013-05-07T18:42:05Z</cp:lastPrinted>
  <dcterms:created xsi:type="dcterms:W3CDTF">2013-05-07T17:59:59Z</dcterms:created>
  <dcterms:modified xsi:type="dcterms:W3CDTF">2013-05-07T19:09:19Z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