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ug\Documents\"/>
    </mc:Choice>
  </mc:AlternateContent>
  <xr:revisionPtr revIDLastSave="0" documentId="13_ncr:1_{6920ED13-D02C-4203-98E4-8B2BF50839D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definedNames>
    <definedName name="_xlnm.Print_Area" localSheetId="0">Sheet1!$B$1:$I$20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  <c r="G15" i="1"/>
  <c r="E15" i="1"/>
  <c r="D15" i="1"/>
  <c r="F15" i="1" s="1"/>
  <c r="C15" i="1"/>
  <c r="E14" i="1"/>
  <c r="D14" i="1"/>
  <c r="C14" i="1"/>
  <c r="B14" i="1"/>
  <c r="E13" i="1"/>
  <c r="D13" i="1"/>
  <c r="C13" i="1"/>
  <c r="B13" i="1"/>
  <c r="I10" i="1"/>
  <c r="H10" i="1"/>
  <c r="G10" i="1"/>
  <c r="E10" i="1"/>
  <c r="D10" i="1"/>
  <c r="C10" i="1"/>
  <c r="C20" i="1" s="1"/>
  <c r="D20" i="1" s="1"/>
  <c r="E20" i="1" s="1"/>
  <c r="E7" i="1"/>
  <c r="D7" i="1"/>
  <c r="C7" i="1"/>
  <c r="E6" i="1"/>
  <c r="D6" i="1"/>
  <c r="C6" i="1"/>
  <c r="F10" i="1" l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<sst xmlns="http://schemas.openxmlformats.org/spreadsheetml/2006/main" count="26" uniqueCount="25">
  <si>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</si>
  <si>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</si>
  <si>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</si>
  <si>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</si>
  <si>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</si>
  <si>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</si>
  <si>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</si>
  <si>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</si>
  <si>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</si>
  <si>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</si>
  <si>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</si>
  <si>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</si>
  <si>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</si>
  <si>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</si>
  <si>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</si>
  <si>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BALANCE TO</t>
  </si>
  <si>
    <t>RECOVER</t>
  </si>
  <si>
    <t>UW-161232</t>
  </si>
  <si>
    <t>TO DATE</t>
  </si>
  <si>
    <t>TO RECOVER</t>
  </si>
  <si>
    <t>AUTHORIZED</t>
  </si>
  <si>
    <t>1st Quarter Ending March 31, 2019</t>
  </si>
  <si>
    <t>RECOVERED</t>
  </si>
  <si>
    <t>TOTALS</t>
  </si>
  <si>
    <t xml:space="preserve">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</si>
</sst>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43" fontId="1" fillId="0" borderId="0" xfId="2" applyFont="1"/>
    <xf numFmtId="43" fontId="0" fillId="0" borderId="0" xfId="2" applyFont="1" applyAlignment="1">
      <alignment horizontal="center"/>
    </xf>
    <xf numFmtId="0" fontId="8" fillId="0" borderId="0" xfId="0" applyFont="1"/>
    <xf numFmtId="0" fontId="2" fillId="0" borderId="6" xfId="0" applyFont="1" applyBorder="1"/>
    <xf numFmtId="43" fontId="0" fillId="0" borderId="0" xfId="2" applyFont="1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43" fontId="0" fillId="0" borderId="0" xfId="0" applyNumberFormat="1"/>
  </cellXfs>
  <cellStyles count="4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9"/>
      <sheetName val="1STQTR"/>
      <sheetName val="2NDQTR"/>
      <sheetName val="3RDQTR"/>
      <sheetName val="4THQTR"/>
    </sheetNames>
    <sheetDataSet>
      <sheetData sheetId="0">
        <row r="6">
          <cell r="C6">
            <v>43101</v>
          </cell>
          <cell r="D6">
            <v>43132</v>
          </cell>
          <cell r="E6">
            <v>43160</v>
          </cell>
        </row>
        <row r="7">
          <cell r="C7">
            <v>2116118.83</v>
          </cell>
          <cell r="D7">
            <v>2111082.9300000002</v>
          </cell>
          <cell r="E7">
            <v>2106145.0500000003</v>
          </cell>
        </row>
        <row r="10">
          <cell r="C10">
            <v>13681.5</v>
          </cell>
          <cell r="D10">
            <v>13695</v>
          </cell>
          <cell r="E10">
            <v>13721.25</v>
          </cell>
          <cell r="P10">
            <v>755648.02</v>
          </cell>
          <cell r="Q10">
            <v>984385.98</v>
          </cell>
          <cell r="R10">
            <v>1740034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C13">
            <v>18717.400000000001</v>
          </cell>
          <cell r="D13">
            <v>18632.88</v>
          </cell>
          <cell r="E13">
            <v>18655.099999999999</v>
          </cell>
        </row>
        <row r="14">
          <cell r="C14">
            <v>18717.400000000001</v>
          </cell>
          <cell r="D14">
            <v>18632.88</v>
          </cell>
          <cell r="E14">
            <v>18655.099999999999</v>
          </cell>
          <cell r="P14">
            <v>2913493.57</v>
          </cell>
        </row>
        <row r="19">
          <cell r="C19">
            <v>2111082.9300000002</v>
          </cell>
          <cell r="D19">
            <v>2106145.0500000003</v>
          </cell>
          <cell r="E19">
            <v>2101211.2000000002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8"/>
  <sheetViews>
    <sheetView tabSelected="1" topLeftCell="B1" zoomScaleNormal="100" workbookViewId="0">
      <selection activeCell="D34" sqref="D34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0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17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21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+[1]YR2019!C6</f>
        <v>43101</v>
      </c>
      <c r="D6" s="9">
        <f>+[1]YR2019!D6</f>
        <v>43132</v>
      </c>
      <c r="E6" s="9">
        <f>+[1]YR2019!E6</f>
        <v>43160</v>
      </c>
      <c r="F6" s="1" t="s">
        <v>4</v>
      </c>
      <c r="G6" s="19" t="s">
        <v>22</v>
      </c>
      <c r="H6" s="18" t="s">
        <v>15</v>
      </c>
      <c r="I6" s="19" t="s">
        <v>20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+[1]YR2019!C7</f>
        <v>2116118.83</v>
      </c>
      <c r="D7" s="7">
        <f>+[1]YR2019!D7</f>
        <v>2111082.9300000002</v>
      </c>
      <c r="E7" s="7">
        <f>+[1]YR2019!E7</f>
        <v>2106145.0500000003</v>
      </c>
      <c r="F7" s="1" t="s">
        <v>23</v>
      </c>
      <c r="G7" s="19" t="s">
        <v>18</v>
      </c>
      <c r="H7" s="7" t="s">
        <v>16</v>
      </c>
      <c r="I7" s="19" t="s">
        <v>19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21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7">
        <f>+[1]YR2019!C10</f>
        <v>13681.5</v>
      </c>
      <c r="D10" s="7">
        <f>+[1]YR2019!D10</f>
        <v>13695</v>
      </c>
      <c r="E10" s="7">
        <f>+[1]YR2019!E10</f>
        <v>13721.25</v>
      </c>
      <c r="F10" s="4">
        <f>SUM(C10:E10)</f>
        <v>41097.75</v>
      </c>
      <c r="G10" s="7">
        <f>+[1]YR2019!P10</f>
        <v>755648.02</v>
      </c>
      <c r="H10" s="7">
        <f>+[1]YR2019!Q10</f>
        <v>984385.98</v>
      </c>
      <c r="I10" s="7">
        <f>+[1]YR2019!R10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2"/>
      <c r="D11" s="22"/>
      <c r="E11" s="22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3"/>
      <c r="C12" s="22"/>
      <c r="D12" s="22"/>
      <c r="E12" s="22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24" t="str">
        <f>+[1]YR2019!B12</f>
        <v>Treatment Equipment</v>
      </c>
      <c r="C13" s="7">
        <f>+[1]YR2019!C12</f>
        <v>0</v>
      </c>
      <c r="D13" s="7">
        <f>+[1]YR2019!D12</f>
        <v>0</v>
      </c>
      <c r="E13" s="7">
        <f>+[1]YR2019!E12</f>
        <v>0</v>
      </c>
      <c r="F13" s="3"/>
      <c r="G13" s="19" t="s">
        <v>24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5" t="str">
        <f>+[1]YR2019!B13</f>
        <v>CoBank loan fees</v>
      </c>
      <c r="C14" s="7">
        <f>+[1]YR2019!C13</f>
        <v>18717.400000000001</v>
      </c>
      <c r="D14" s="7">
        <f>+[1]YR2019!D13</f>
        <v>18632.88</v>
      </c>
      <c r="E14" s="7">
        <f>+[1]YR2019!E13</f>
        <v>18655.099999999999</v>
      </c>
      <c r="F14" s="3"/>
      <c r="G14" s="19" t="s">
        <v>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+[1]YR2019!C14</f>
        <v>18717.400000000001</v>
      </c>
      <c r="D15" s="13">
        <f>+[1]YR2019!D14</f>
        <v>18632.88</v>
      </c>
      <c r="E15" s="13">
        <f>+[1]YR2019!E14</f>
        <v>18655.099999999999</v>
      </c>
      <c r="F15" s="4">
        <f>SUM(C15:E15)</f>
        <v>56005.38</v>
      </c>
      <c r="G15" s="7">
        <f>+[1]YR2019!P14</f>
        <v>2913493.57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+[1]YR2019!C19</f>
        <v>2111082.9300000002</v>
      </c>
      <c r="D18" s="13">
        <f>+[1]YR2019!D19</f>
        <v>2106145.0500000003</v>
      </c>
      <c r="E18" s="13">
        <f>+[1]YR2019!E19</f>
        <v>2101211.2000000002</v>
      </c>
      <c r="F18" s="4"/>
      <c r="G18" s="26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-1053690.16+C10-C15</f>
        <v>-1058726.0599999998</v>
      </c>
      <c r="D20" s="13">
        <f>+C20+D10-D15</f>
        <v>-1063663.9399999997</v>
      </c>
      <c r="E20" s="13">
        <f>+D20+E10-E15</f>
        <v>-1068597.7899999998</v>
      </c>
      <c r="F20" s="4"/>
      <c r="G20" s="26"/>
      <c r="H20" s="16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2019-04-16T07:00:00+00:00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CE4BAD-E6B9-4EA0-A1D1-779980CA394E}"/>
</file>

<file path=customXml/itemProps2.xml><?xml version="1.0" encoding="utf-8"?>
<ds:datastoreItem xmlns:ds="http://schemas.openxmlformats.org/officeDocument/2006/customXml" ds:itemID="{3C358494-8E25-4325-AF6C-F0A2D532C2E5}"/>
</file>

<file path=customXml/itemProps3.xml><?xml version="1.0" encoding="utf-8"?>
<ds:datastoreItem xmlns:ds="http://schemas.openxmlformats.org/officeDocument/2006/customXml" ds:itemID="{A5DC0CBC-AABF-4BA7-A1D8-DD5B0DE50081}"/>
</file>

<file path=customXml/itemProps4.xml><?xml version="1.0" encoding="utf-8"?>
<ds:datastoreItem xmlns:ds="http://schemas.openxmlformats.org/officeDocument/2006/customXml" ds:itemID="{77563833-ADEA-4AA0-A180-7FC3FC0C6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Rainier View Water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Doug Fisher</cp:lastModifiedBy>
  <cp:lastPrinted>2019-04-16T20:37:32Z</cp:lastPrinted>
  <dcterms:created xsi:type="dcterms:W3CDTF">2015-04-16T15:49:13Z</dcterms:created>
  <dcterms:modified xsi:type="dcterms:W3CDTF">2019-04-16T20:37:38Z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