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metadata.xml" ContentType="application/vnd.openxmlformats-officedocument.spreadsheetml.sheetMetadata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R:\Regulatory_Affairs\2018 Washington General Rate Case\Revenue Requirement\WPs Revised\"/>
    </mc:Choice>
  </mc:AlternateContent>
  <bookViews>
    <workbookView xWindow="0" yWindow="0" windowWidth="23040" windowHeight="9975" tabRatio="837"/>
  </bookViews>
  <sheets>
    <sheet name="Summary" sheetId="9" r:id="rId1"/>
    <sheet name="93018 Summary" sheetId="6" r:id="rId2"/>
    <sheet name="93017 Summary" sheetId="2" r:id="rId3"/>
    <sheet name="Internal Workproduct&gt;&gt;&gt;&gt;&gt;" sheetId="10" r:id="rId4"/>
    <sheet name="2018FYEAR" sheetId="7" r:id="rId5"/>
    <sheet name="2018Activity" sheetId="8" r:id="rId6"/>
    <sheet name="123117" sheetId="5" r:id="rId7"/>
    <sheet name="2017FYEAR" sheetId="4" r:id="rId8"/>
    <sheet name="2017Activity" sheetId="3" r:id="rId9"/>
    <sheet name="123116" sheetId="1" r:id="rId10"/>
  </sheets>
  <externalReferences>
    <externalReference r:id="rId11"/>
    <externalReference r:id="rId12"/>
    <externalReference r:id="rId13"/>
  </externalReferences>
  <definedNames>
    <definedName name="AFUDC_Rate" localSheetId="1">#REF!</definedName>
    <definedName name="AFUDC_Rate">#REF!</definedName>
    <definedName name="AFUDC_Rate_Option" localSheetId="1">#REF!</definedName>
    <definedName name="AFUDC_Rate_Option">#REF!</definedName>
    <definedName name="Bonus_Deprec_Sch" localSheetId="1">#REF!</definedName>
    <definedName name="Bonus_Deprec_Sch">#REF!</definedName>
    <definedName name="Bonus_Deprec_Sch_Option" localSheetId="1">#REF!</definedName>
    <definedName name="Bonus_Deprec_Sch_Option">#REF!</definedName>
    <definedName name="Bonus_Deprec_Sch2" localSheetId="1">#REF!</definedName>
    <definedName name="Bonus_Deprec_Sch2">#REF!</definedName>
    <definedName name="Bonus_Deprec_Sch3" localSheetId="1">#REF!</definedName>
    <definedName name="Bonus_Deprec_Sch3">#REF!</definedName>
    <definedName name="Bonus_Deprec_Year2" localSheetId="1">#REF!</definedName>
    <definedName name="Bonus_Deprec_Year2">#REF!</definedName>
    <definedName name="Bonus_Deprec_Year3" localSheetId="1">#REF!</definedName>
    <definedName name="Bonus_Deprec_Year3">#REF!</definedName>
    <definedName name="Bonus_Deprec_Year4" localSheetId="1">#REF!</definedName>
    <definedName name="Bonus_Deprec_Year4">#REF!</definedName>
    <definedName name="Book_Deprec_Sched" localSheetId="1">#REF!</definedName>
    <definedName name="Book_Deprec_Sched">#REF!</definedName>
    <definedName name="Book_Deprec_Sched_Option" localSheetId="1">#REF!</definedName>
    <definedName name="Book_Deprec_Sched_Option">#REF!</definedName>
    <definedName name="Common_Ratio" localSheetId="1">#REF!</definedName>
    <definedName name="Common_Ratio">#REF!</definedName>
    <definedName name="Common_Ratio_Option" localSheetId="1">#REF!</definedName>
    <definedName name="Common_Ratio_Option">#REF!</definedName>
    <definedName name="CORPTAX_DATAMAPDEFINITIONS_DataMap_1" localSheetId="4" hidden="1">'2018FYEAR'!$D$6:$Y$103</definedName>
    <definedName name="CORPTAX_DATAMAPDEFINITIONS_DataMap_1" hidden="1">'2017FYEAR'!$D$6:$V$103</definedName>
    <definedName name="CORPTAX_DATAMAPDEFINITIONS_DataMap_2" localSheetId="4" hidden="1">'2018FYEAR'!$D$6:$Y$103</definedName>
    <definedName name="CORPTAX_DATAMAPDEFINITIONS_DataMap_2" hidden="1">'2017FYEAR'!$D$6:$V$103</definedName>
    <definedName name="CORPTAX_DATAMAPDEFINITIONS_DataMap_5" localSheetId="4" hidden="1">'2018FYEAR'!$D$6:$Y$103</definedName>
    <definedName name="CORPTAX_DATAMAPDEFINITIONS_DataMap_5" hidden="1">'2017FYEAR'!$D$6:$V$103</definedName>
    <definedName name="Cost_of_Capital_Option_OR" localSheetId="1">#REF!</definedName>
    <definedName name="Cost_of_Capital_Option_OR">#REF!</definedName>
    <definedName name="Cost_of_Capital_Option_WA" localSheetId="1">#REF!</definedName>
    <definedName name="Cost_of_Capital_Option_WA">#REF!</definedName>
    <definedName name="Cost_of_Capital_WA" localSheetId="1">#REF!</definedName>
    <definedName name="Cost_of_Capital_WA">#REF!</definedName>
    <definedName name="CurrentMonthDate" comment="Used in update macro" localSheetId="5">'[1]Assumption Mthly (Input)'!$D$8</definedName>
    <definedName name="CurrentMonthDate" comment="Used in update macro" localSheetId="4">'[1]Assumption Mthly (Input)'!$D$8</definedName>
    <definedName name="CurrentMonthDate" comment="Used in update macro">'[2]Assumption Mthly (Input)'!$D$8</definedName>
    <definedName name="Debt_Rate_Option_OR" localSheetId="1">#REF!</definedName>
    <definedName name="Debt_Rate_Option_OR">#REF!</definedName>
    <definedName name="Debt_Rate_Option_WA" localSheetId="1">#REF!</definedName>
    <definedName name="Debt_Rate_Option_WA">#REF!</definedName>
    <definedName name="Debt_Rate_OR">'[3]Proj Cost &amp; Inputs'!$E$49</definedName>
    <definedName name="Debt_Rate_WA" localSheetId="1">#REF!</definedName>
    <definedName name="Debt_Rate_WA">#REF!</definedName>
    <definedName name="Debt_Ratio" localSheetId="1">#REF!</definedName>
    <definedName name="Debt_Ratio">#REF!</definedName>
    <definedName name="Deprec_Sched" localSheetId="1">#REF!</definedName>
    <definedName name="Deprec_Sched">#REF!</definedName>
    <definedName name="Deprec_Sched_Option" localSheetId="1">#REF!</definedName>
    <definedName name="Deprec_Sched_Option">#REF!</definedName>
    <definedName name="Discount_Rate" localSheetId="1">#REF!</definedName>
    <definedName name="Discount_Rate">#REF!</definedName>
    <definedName name="Discount_Rate_Option_" localSheetId="1">#REF!</definedName>
    <definedName name="Discount_Rate_Option_">#REF!</definedName>
    <definedName name="EntriesInterco" comment="Used in update macro">'[2]ENTRIES INTERCO'!$B$36:$C$39,'[2]ENTRIES INTERCO'!$B$101:$C$104,'[2]ENTRIES INTERCO'!$B$161:$C$172,'[2]ENTRIES INTERCO'!$B$228:$C$231,'[2]ENTRIES INTERCO'!$B$279:$C$282</definedName>
    <definedName name="Final_Year" localSheetId="1">#REF!</definedName>
    <definedName name="Final_Year">#REF!</definedName>
    <definedName name="Final_Year_Option" localSheetId="1">#REF!</definedName>
    <definedName name="Final_Year_Option">#REF!</definedName>
    <definedName name="Final_Year_Regulation" localSheetId="1">#REF!</definedName>
    <definedName name="Final_Year_Regulation">#REF!</definedName>
    <definedName name="Final_Year_Regulation_Option" localSheetId="1">#REF!</definedName>
    <definedName name="Final_Year_Regulation_Option">#REF!</definedName>
    <definedName name="Gross_up_For_Taxes" localSheetId="1">#REF!</definedName>
    <definedName name="Gross_up_For_Taxes">#REF!</definedName>
    <definedName name="Gross_up_for_Taxes_Option" localSheetId="1">#REF!</definedName>
    <definedName name="Gross_up_for_Taxes_Option">#REF!</definedName>
    <definedName name="Inflation" localSheetId="1">#REF!</definedName>
    <definedName name="Inflation">#REF!</definedName>
    <definedName name="Inflation_Option" localSheetId="1">#REF!</definedName>
    <definedName name="Inflation_Option">#REF!</definedName>
    <definedName name="Inflation_Rate" localSheetId="1">#REF!</definedName>
    <definedName name="Inflation_Rate">#REF!</definedName>
    <definedName name="Inflation_Rate_Option" localSheetId="1">#REF!</definedName>
    <definedName name="Inflation_Rate_Option">#REF!</definedName>
    <definedName name="Inflation_Table" localSheetId="1">#REF!</definedName>
    <definedName name="Inflation_Table">#REF!</definedName>
    <definedName name="Inflation_Table_Option" localSheetId="1">#REF!</definedName>
    <definedName name="Inflation_Table_Option">#REF!</definedName>
    <definedName name="IRR" localSheetId="1">#REF!</definedName>
    <definedName name="IRR">#REF!</definedName>
    <definedName name="IRR_Guess" localSheetId="1">#REF!</definedName>
    <definedName name="IRR_Guess">#REF!</definedName>
    <definedName name="IRR_Guess_Option" localSheetId="1">#REF!</definedName>
    <definedName name="IRR_Guess_Option">#REF!</definedName>
    <definedName name="IRR_Option" localSheetId="1">#REF!</definedName>
    <definedName name="IRR_Option">#REF!</definedName>
    <definedName name="Mistpre" comment="used in update macro" localSheetId="5">[1]Mist!$B$3:$I$31,[1]Mist!$A$38:$B$69</definedName>
    <definedName name="Mistpre" comment="used in update macro" localSheetId="4">[1]Mist!$B$3:$I$31,[1]Mist!$A$38:$B$69</definedName>
    <definedName name="Mistpre" comment="used in update macro">'[2]Mist pre-tax'!$B$3:$I$30,'[2]Mist pre-tax'!$A$37:$B$68</definedName>
    <definedName name="Model_Errors" localSheetId="1">#REF!</definedName>
    <definedName name="Model_Errors">#REF!</definedName>
    <definedName name="Model_Errors_Option" localSheetId="1">#REF!</definedName>
    <definedName name="Model_Errors_Option">#REF!</definedName>
    <definedName name="NWNafter" comment="used in update macro" localSheetId="5">'[1]Corp 5000 after-tax'!$B$2:$I$35,'[1]Corp 5000 after-tax'!$A$40:$B$46</definedName>
    <definedName name="NWNafter" comment="used in update macro" localSheetId="4">'[1]Corp 5000 after-tax'!$B$2:$I$35,'[1]Corp 5000 after-tax'!$A$40:$B$46</definedName>
    <definedName name="NWNafter" comment="used in update macro">'[2]Corp 5000 after-tax'!$B$2:$I$34,'[2]Corp 5000 after-tax'!$A$38:$B$64,'[2]Corp 5000 after-tax'!$A$70:$B$76</definedName>
    <definedName name="NWNpre" comment="used in update macro" localSheetId="5">'[1]5000NWN'!$B$3:$I$36,'[1]5000NWN'!$A$40:$B$72,'[1]5000NWN'!$A$78:$B$84,'[1]5000NWN'!$D$68:$E$72</definedName>
    <definedName name="NWNpre" comment="used in update macro" localSheetId="4">'[1]5000NWN'!$B$3:$I$36,'[1]5000NWN'!$A$40:$B$72,'[1]5000NWN'!$A$78:$B$84,'[1]5000NWN'!$D$68:$E$72</definedName>
    <definedName name="NWNpre" comment="used in update macro">'[2]Corp 5000 pre-tax'!$B$2:$I$34,'[2]Corp 5000 pre-tax'!$A$38:$B$68,'[2]Corp 5000 pre-tax'!$A$74:$B$80</definedName>
    <definedName name="OR_Commission_Fee" localSheetId="1">#REF!</definedName>
    <definedName name="OR_Commission_Fee">#REF!</definedName>
    <definedName name="OR_Franchise_Taxes" localSheetId="1">#REF!</definedName>
    <definedName name="OR_Franchise_Taxes">#REF!</definedName>
    <definedName name="P0_All" localSheetId="1">#REF!</definedName>
    <definedName name="P0_All">#REF!</definedName>
    <definedName name="P0_All_Option" localSheetId="1">#REF!</definedName>
    <definedName name="P0_All_Option">#REF!</definedName>
    <definedName name="P1_Inputs" localSheetId="1">#REF!</definedName>
    <definedName name="P1_Inputs">#REF!</definedName>
    <definedName name="P1_Inputs_Option" localSheetId="1">#REF!</definedName>
    <definedName name="P1_Inputs_Option">#REF!</definedName>
    <definedName name="P2_Results" localSheetId="1">#REF!</definedName>
    <definedName name="P2_Results">#REF!</definedName>
    <definedName name="P2_Results_Option" localSheetId="1">#REF!</definedName>
    <definedName name="P2_Results_Option">#REF!</definedName>
    <definedName name="P3_Detail" localSheetId="1">#REF!</definedName>
    <definedName name="P3_Detail">#REF!</definedName>
    <definedName name="P3_Detail_Option" localSheetId="1">#REF!</definedName>
    <definedName name="P3_Detail_Option">#REF!</definedName>
    <definedName name="P4_NonReg_Cash_Flow" localSheetId="1">#REF!</definedName>
    <definedName name="P4_NonReg_Cash_Flow">#REF!</definedName>
    <definedName name="P4_NonReg_Cash_Flow_Option" localSheetId="1">#REF!</definedName>
    <definedName name="P4_NonReg_Cash_Flow_Option">#REF!</definedName>
    <definedName name="P5_NonReg_Fin_Stmts" localSheetId="1">#REF!</definedName>
    <definedName name="P5_NonReg_Fin_Stmts">#REF!</definedName>
    <definedName name="P5_NonReg_Fin_Stmts_Option" localSheetId="1">#REF!</definedName>
    <definedName name="P5_NonReg_Fin_Stmts_Option">#REF!</definedName>
    <definedName name="P6_Rev_Req" localSheetId="1">#REF!</definedName>
    <definedName name="P6_Rev_Req">#REF!</definedName>
    <definedName name="P6_Rev_Req_Option" localSheetId="1">#REF!</definedName>
    <definedName name="P6_Rev_Req_Option">#REF!</definedName>
    <definedName name="P7_Reg_Cash_Flow" localSheetId="1">#REF!</definedName>
    <definedName name="P7_Reg_Cash_Flow">#REF!</definedName>
    <definedName name="P7_Reg_Cash_Flow_Option" localSheetId="1">#REF!</definedName>
    <definedName name="P7_Reg_Cash_Flow_Option">#REF!</definedName>
    <definedName name="P8_Regulated_Fin_Stmts" localSheetId="1">#REF!</definedName>
    <definedName name="P8_Regulated_Fin_Stmts">#REF!</definedName>
    <definedName name="P8_Regulated_Fin_Stmts_Option" localSheetId="1">#REF!</definedName>
    <definedName name="P8_Regulated_Fin_Stmts_Option">#REF!</definedName>
    <definedName name="P9_Rate_Case_Profile_by_State" localSheetId="1">#REF!</definedName>
    <definedName name="P9_Rate_Case_Profile_by_State">#REF!</definedName>
    <definedName name="P9_Rate_Case_Profile_by_State_Option" localSheetId="1">#REF!</definedName>
    <definedName name="P9_Rate_Case_Profile_by_State_Option">#REF!</definedName>
    <definedName name="Payback_Cash_Flow" localSheetId="1">#REF!</definedName>
    <definedName name="Payback_Cash_Flow">#REF!</definedName>
    <definedName name="Payback_Cash_Flow_Option" localSheetId="1">#REF!</definedName>
    <definedName name="Payback_Cash_Flow_Option">#REF!</definedName>
    <definedName name="_xlnm.Print_Titles" localSheetId="9">'123116'!$A:$C</definedName>
    <definedName name="_xlnm.Print_Titles" localSheetId="4">'2018FYEAR'!$A:$C,'2018FYEAR'!$1:$3</definedName>
    <definedName name="Project_Life" localSheetId="1">#REF!</definedName>
    <definedName name="Project_Life">#REF!</definedName>
    <definedName name="Project_Life_Option" localSheetId="1">#REF!</definedName>
    <definedName name="Project_Life_Option">#REF!</definedName>
    <definedName name="Property_Tax_Rate" localSheetId="1">#REF!</definedName>
    <definedName name="Property_Tax_Rate">#REF!</definedName>
    <definedName name="Property_Tax_Rate_Option" localSheetId="1">#REF!</definedName>
    <definedName name="Property_Tax_Rate_Option">#REF!</definedName>
    <definedName name="Rate_Base_Method" localSheetId="1">#REF!</definedName>
    <definedName name="Rate_Base_Method">#REF!</definedName>
    <definedName name="Rate_Base_Method_Option" localSheetId="1">#REF!</definedName>
    <definedName name="Rate_Base_Method_Option">#REF!</definedName>
    <definedName name="Rate_of_Return_Option_OR" localSheetId="1">#REF!</definedName>
    <definedName name="Rate_of_Return_Option_OR">#REF!</definedName>
    <definedName name="Rate_of_Return_Option_WA" localSheetId="1">#REF!</definedName>
    <definedName name="Rate_of_Return_Option_WA">#REF!</definedName>
    <definedName name="Rate_of_Return_WA" localSheetId="1">#REF!</definedName>
    <definedName name="Rate_of_Return_WA">#REF!</definedName>
    <definedName name="Real_Discount_Rate" localSheetId="1">#REF!</definedName>
    <definedName name="Real_Discount_Rate">#REF!</definedName>
    <definedName name="Real_Discount_Rate_Option" localSheetId="1">#REF!</definedName>
    <definedName name="Real_Discount_Rate_Option">#REF!</definedName>
    <definedName name="Reg_Common_Option_OR" localSheetId="1">#REF!</definedName>
    <definedName name="Reg_Common_Option_OR">#REF!</definedName>
    <definedName name="Reg_Common_Option_WA" localSheetId="1">#REF!</definedName>
    <definedName name="Reg_Common_Option_WA">#REF!</definedName>
    <definedName name="Reg_Common_OR">'[3]Proj Cost &amp; Inputs'!$D$50</definedName>
    <definedName name="Reg_Common_Rate_Option_OR" localSheetId="1">#REF!</definedName>
    <definedName name="Reg_Common_Rate_Option_OR">#REF!</definedName>
    <definedName name="Reg_Common_Rate_Option_WA" localSheetId="1">#REF!</definedName>
    <definedName name="Reg_Common_Rate_Option_WA">#REF!</definedName>
    <definedName name="Reg_Common_Rate_OR">'[3]Proj Cost &amp; Inputs'!$E$50</definedName>
    <definedName name="Reg_Common_Rate_WA" localSheetId="1">#REF!</definedName>
    <definedName name="Reg_Common_Rate_WA">#REF!</definedName>
    <definedName name="Reg_Common_WA" localSheetId="1">#REF!</definedName>
    <definedName name="Reg_Common_WA">#REF!</definedName>
    <definedName name="Reg_Debt_Option_OR" localSheetId="1">#REF!</definedName>
    <definedName name="Reg_Debt_Option_OR">#REF!</definedName>
    <definedName name="Reg_Debt_Option_WA" localSheetId="1">#REF!</definedName>
    <definedName name="Reg_Debt_Option_WA">#REF!</definedName>
    <definedName name="Reg_Debt_OR">'[3]Proj Cost &amp; Inputs'!$D$49</definedName>
    <definedName name="Reg_Debt_WA" localSheetId="1">#REF!</definedName>
    <definedName name="Reg_Debt_WA">#REF!</definedName>
    <definedName name="Reg_Pref_Option_OR" localSheetId="1">#REF!</definedName>
    <definedName name="Reg_Pref_Option_OR">#REF!</definedName>
    <definedName name="Reg_Pref_Option_WA" localSheetId="1">#REF!</definedName>
    <definedName name="Reg_Pref_Option_WA">#REF!</definedName>
    <definedName name="Reg_Pref_OR" localSheetId="1">'[3]Proj Cost &amp; Inputs'!#REF!</definedName>
    <definedName name="Reg_Pref_OR">'[3]Proj Cost &amp; Inputs'!#REF!</definedName>
    <definedName name="Reg_Pref_Rate_Option_OR" localSheetId="1">#REF!</definedName>
    <definedName name="Reg_Pref_Rate_Option_OR">#REF!</definedName>
    <definedName name="Reg_Pref_Rate_Option_WA" localSheetId="1">#REF!</definedName>
    <definedName name="Reg_Pref_Rate_Option_WA">#REF!</definedName>
    <definedName name="Reg_Pref_Rate_OR" localSheetId="1">'[3]Proj Cost &amp; Inputs'!#REF!</definedName>
    <definedName name="Reg_Pref_Rate_OR">'[3]Proj Cost &amp; Inputs'!#REF!</definedName>
    <definedName name="Reg_Pref_Rate_WA" localSheetId="1">#REF!</definedName>
    <definedName name="Reg_Pref_Rate_WA">#REF!</definedName>
    <definedName name="Reg_Pref_WA" localSheetId="1">#REF!</definedName>
    <definedName name="Reg_Pref_WA">#REF!</definedName>
    <definedName name="Regulatory_Lag" localSheetId="1">#REF!</definedName>
    <definedName name="Regulatory_Lag">#REF!</definedName>
    <definedName name="Regulatory_Lag_Option" localSheetId="1">#REF!</definedName>
    <definedName name="Regulatory_Lag_Option">#REF!</definedName>
    <definedName name="Residual_Discount_Rate" localSheetId="1">#REF!</definedName>
    <definedName name="Residual_Discount_Rate">#REF!</definedName>
    <definedName name="Residual_Discount_Rate_Option" localSheetId="1">#REF!</definedName>
    <definedName name="Residual_Discount_Rate_Option">#REF!</definedName>
    <definedName name="Scenario" localSheetId="1">'[3]Proj Cost &amp; Inputs'!#REF!</definedName>
    <definedName name="Scenario">'[3]Proj Cost &amp; Inputs'!#REF!</definedName>
    <definedName name="SPWS_WBID">"12F19027-1C25-43D5-BF1F-44D7E5A374C0"</definedName>
    <definedName name="Start_Year" localSheetId="1">#REF!</definedName>
    <definedName name="Start_Year">#REF!</definedName>
    <definedName name="Start_Year_Option" localSheetId="1">#REF!</definedName>
    <definedName name="Start_Year_Option">#REF!</definedName>
    <definedName name="State" localSheetId="1">#REF!</definedName>
    <definedName name="State">#REF!</definedName>
    <definedName name="State_Option" localSheetId="1">#REF!</definedName>
    <definedName name="State_Option">#REF!</definedName>
    <definedName name="Tax_Rate_Option_OR" localSheetId="1">#REF!</definedName>
    <definedName name="Tax_Rate_Option_OR">#REF!</definedName>
    <definedName name="Tax_Rate_Option_WA" localSheetId="1">#REF!</definedName>
    <definedName name="Tax_Rate_Option_WA">#REF!</definedName>
    <definedName name="Tax_Rate_OR" localSheetId="1">#REF!</definedName>
    <definedName name="Tax_Rate_OR">#REF!</definedName>
    <definedName name="Tax_Rate_WA" localSheetId="1">#REF!</definedName>
    <definedName name="Tax_Rate_WA">#REF!</definedName>
    <definedName name="Years_before_cumm_flow_is_positive" localSheetId="1">#REF!</definedName>
    <definedName name="Years_before_cumm_flow_is_positive">#REF!</definedName>
    <definedName name="Years_before_cumm_flow_is_Positive_Option" localSheetId="1">#REF!</definedName>
    <definedName name="Years_before_cumm_flow_is_Positive_Option">#REF!</definedName>
    <definedName name="YTD" comment="Used in update macro" localSheetId="5">'2018Activity'!$A$1:$BL$386</definedName>
    <definedName name="YTD" comment="Used in update macro">'2017Activity'!$A$1:$BL$376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9" l="1"/>
  <c r="N36" i="9" s="1"/>
  <c r="L6" i="9" l="1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5" i="9"/>
  <c r="M6" i="9" l="1"/>
  <c r="N6" i="9"/>
  <c r="M7" i="9"/>
  <c r="N7" i="9"/>
  <c r="M8" i="9"/>
  <c r="N8" i="9"/>
  <c r="M9" i="9"/>
  <c r="N9" i="9"/>
  <c r="M10" i="9"/>
  <c r="N10" i="9"/>
  <c r="M11" i="9"/>
  <c r="N11" i="9"/>
  <c r="M12" i="9"/>
  <c r="N12" i="9"/>
  <c r="M13" i="9"/>
  <c r="N13" i="9"/>
  <c r="M14" i="9"/>
  <c r="N14" i="9"/>
  <c r="M15" i="9"/>
  <c r="N15" i="9"/>
  <c r="M16" i="9"/>
  <c r="N16" i="9"/>
  <c r="M17" i="9"/>
  <c r="N17" i="9"/>
  <c r="M18" i="9"/>
  <c r="N18" i="9"/>
  <c r="M19" i="9"/>
  <c r="N19" i="9"/>
  <c r="M20" i="9"/>
  <c r="N20" i="9"/>
  <c r="M21" i="9"/>
  <c r="N21" i="9"/>
  <c r="M22" i="9"/>
  <c r="N22" i="9"/>
  <c r="M23" i="9"/>
  <c r="N23" i="9"/>
  <c r="M24" i="9"/>
  <c r="N24" i="9"/>
  <c r="M25" i="9"/>
  <c r="N25" i="9"/>
  <c r="M26" i="9"/>
  <c r="N26" i="9"/>
  <c r="M27" i="9"/>
  <c r="N27" i="9"/>
  <c r="M28" i="9"/>
  <c r="N28" i="9"/>
  <c r="M29" i="9"/>
  <c r="N29" i="9"/>
  <c r="M30" i="9"/>
  <c r="N30" i="9"/>
  <c r="M31" i="9"/>
  <c r="N31" i="9"/>
  <c r="M32" i="9"/>
  <c r="N32" i="9"/>
  <c r="N5" i="9"/>
  <c r="M5" i="9"/>
  <c r="J34" i="9"/>
  <c r="I34" i="9"/>
  <c r="F6" i="9"/>
  <c r="G6" i="9"/>
  <c r="F7" i="9"/>
  <c r="G7" i="9"/>
  <c r="F8" i="9"/>
  <c r="G8" i="9"/>
  <c r="F9" i="9"/>
  <c r="G9" i="9"/>
  <c r="F10" i="9"/>
  <c r="G10" i="9"/>
  <c r="F11" i="9"/>
  <c r="G11" i="9"/>
  <c r="F12" i="9"/>
  <c r="G12" i="9"/>
  <c r="F13" i="9"/>
  <c r="G13" i="9"/>
  <c r="F14" i="9"/>
  <c r="G14" i="9"/>
  <c r="F15" i="9"/>
  <c r="G15" i="9"/>
  <c r="F16" i="9"/>
  <c r="G16" i="9"/>
  <c r="F17" i="9"/>
  <c r="G17" i="9"/>
  <c r="F18" i="9"/>
  <c r="G18" i="9"/>
  <c r="F19" i="9"/>
  <c r="G19" i="9"/>
  <c r="F20" i="9"/>
  <c r="G20" i="9"/>
  <c r="F21" i="9"/>
  <c r="G21" i="9"/>
  <c r="F22" i="9"/>
  <c r="G22" i="9"/>
  <c r="F23" i="9"/>
  <c r="G23" i="9"/>
  <c r="F24" i="9"/>
  <c r="G24" i="9"/>
  <c r="F25" i="9"/>
  <c r="G25" i="9"/>
  <c r="F26" i="9"/>
  <c r="G26" i="9"/>
  <c r="F27" i="9"/>
  <c r="G27" i="9"/>
  <c r="F28" i="9"/>
  <c r="G28" i="9"/>
  <c r="F29" i="9"/>
  <c r="G29" i="9"/>
  <c r="F30" i="9"/>
  <c r="G30" i="9"/>
  <c r="F31" i="9"/>
  <c r="G31" i="9"/>
  <c r="F32" i="9"/>
  <c r="G32" i="9"/>
  <c r="G5" i="9"/>
  <c r="F5" i="9"/>
  <c r="I5" i="9" s="1"/>
  <c r="I6" i="9"/>
  <c r="J6" i="9"/>
  <c r="I7" i="9"/>
  <c r="J7" i="9"/>
  <c r="I8" i="9"/>
  <c r="J8" i="9"/>
  <c r="I9" i="9"/>
  <c r="J9" i="9"/>
  <c r="I10" i="9"/>
  <c r="J10" i="9"/>
  <c r="I11" i="9"/>
  <c r="J11" i="9"/>
  <c r="I12" i="9"/>
  <c r="J12" i="9"/>
  <c r="I13" i="9"/>
  <c r="J13" i="9"/>
  <c r="I14" i="9"/>
  <c r="J14" i="9"/>
  <c r="I15" i="9"/>
  <c r="J15" i="9"/>
  <c r="I16" i="9"/>
  <c r="J16" i="9"/>
  <c r="I17" i="9"/>
  <c r="J17" i="9"/>
  <c r="I18" i="9"/>
  <c r="J18" i="9"/>
  <c r="I19" i="9"/>
  <c r="J19" i="9"/>
  <c r="I20" i="9"/>
  <c r="J20" i="9"/>
  <c r="I21" i="9"/>
  <c r="J21" i="9"/>
  <c r="I22" i="9"/>
  <c r="J22" i="9"/>
  <c r="I23" i="9"/>
  <c r="J23" i="9"/>
  <c r="I24" i="9"/>
  <c r="J24" i="9"/>
  <c r="I25" i="9"/>
  <c r="J25" i="9"/>
  <c r="I26" i="9"/>
  <c r="J26" i="9"/>
  <c r="I27" i="9"/>
  <c r="J27" i="9"/>
  <c r="I28" i="9"/>
  <c r="J28" i="9"/>
  <c r="I29" i="9"/>
  <c r="J29" i="9"/>
  <c r="I30" i="9"/>
  <c r="J30" i="9"/>
  <c r="I31" i="9"/>
  <c r="J31" i="9"/>
  <c r="I32" i="9"/>
  <c r="J32" i="9"/>
  <c r="J5" i="9"/>
  <c r="J3" i="9"/>
  <c r="I3" i="9"/>
  <c r="B35" i="9"/>
  <c r="C35" i="9"/>
  <c r="B6" i="9"/>
  <c r="C6" i="9"/>
  <c r="B7" i="9"/>
  <c r="C7" i="9"/>
  <c r="B8" i="9"/>
  <c r="C8" i="9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2" i="9"/>
  <c r="C22" i="9"/>
  <c r="B23" i="9"/>
  <c r="C23" i="9"/>
  <c r="B24" i="9"/>
  <c r="C24" i="9"/>
  <c r="B25" i="9"/>
  <c r="C25" i="9"/>
  <c r="B26" i="9"/>
  <c r="C26" i="9"/>
  <c r="B27" i="9"/>
  <c r="C27" i="9"/>
  <c r="B28" i="9"/>
  <c r="C28" i="9"/>
  <c r="B29" i="9"/>
  <c r="C29" i="9"/>
  <c r="B30" i="9"/>
  <c r="C30" i="9"/>
  <c r="B31" i="9"/>
  <c r="C31" i="9"/>
  <c r="B32" i="9"/>
  <c r="C32" i="9"/>
  <c r="C5" i="9"/>
  <c r="B5" i="9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7" i="2"/>
  <c r="M34" i="9" l="1"/>
  <c r="N34" i="9"/>
  <c r="N37" i="9" s="1"/>
  <c r="B34" i="9"/>
  <c r="B36" i="9" s="1"/>
  <c r="G34" i="9"/>
  <c r="F34" i="9"/>
  <c r="C34" i="9"/>
  <c r="C36" i="9" s="1"/>
  <c r="V51" i="2"/>
  <c r="U19" i="6"/>
  <c r="U20" i="6"/>
  <c r="U21" i="6"/>
  <c r="U27" i="6"/>
  <c r="U28" i="6"/>
  <c r="U29" i="6"/>
  <c r="U38" i="6"/>
  <c r="U41" i="6"/>
  <c r="K47" i="2" l="1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E23" i="2"/>
  <c r="D23" i="2"/>
  <c r="F23" i="2" s="1"/>
  <c r="Q49" i="2"/>
  <c r="D49" i="2"/>
  <c r="F49" i="2" s="1"/>
  <c r="I51" i="2"/>
  <c r="H51" i="2"/>
  <c r="E48" i="2"/>
  <c r="Q48" i="2" s="1"/>
  <c r="D48" i="2"/>
  <c r="F48" i="2" l="1"/>
  <c r="P49" i="2"/>
  <c r="R49" i="2" s="1"/>
  <c r="P48" i="2"/>
  <c r="R48" i="2" s="1"/>
  <c r="R53" i="2" l="1"/>
  <c r="F53" i="2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20" i="6"/>
  <c r="K19" i="6"/>
  <c r="L19" i="6" s="1"/>
  <c r="K8" i="6"/>
  <c r="K9" i="6"/>
  <c r="K10" i="6"/>
  <c r="K11" i="6"/>
  <c r="K12" i="6"/>
  <c r="K13" i="6"/>
  <c r="K14" i="6"/>
  <c r="K15" i="6"/>
  <c r="K16" i="6"/>
  <c r="K17" i="6"/>
  <c r="K18" i="6"/>
  <c r="K7" i="6"/>
  <c r="L23" i="2"/>
  <c r="E41" i="6" l="1"/>
  <c r="D41" i="6"/>
  <c r="F46" i="6"/>
  <c r="Q42" i="6"/>
  <c r="I44" i="6"/>
  <c r="H44" i="6"/>
  <c r="D42" i="6"/>
  <c r="P42" i="6" s="1"/>
  <c r="R42" i="6" l="1"/>
  <c r="U42" i="6" s="1"/>
  <c r="F42" i="6"/>
  <c r="Q41" i="6" l="1"/>
  <c r="P41" i="6"/>
  <c r="F41" i="6"/>
  <c r="R41" i="6" l="1"/>
  <c r="R46" i="6" l="1"/>
  <c r="L8" i="6" l="1"/>
  <c r="L9" i="6"/>
  <c r="L10" i="6"/>
  <c r="L11" i="6"/>
  <c r="L12" i="6"/>
  <c r="L13" i="6"/>
  <c r="L14" i="6"/>
  <c r="L15" i="6"/>
  <c r="L16" i="6"/>
  <c r="L17" i="6"/>
  <c r="L18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K44" i="6" l="1"/>
  <c r="L7" i="6"/>
  <c r="L44" i="6" s="1"/>
  <c r="E8" i="6" l="1"/>
  <c r="E9" i="6"/>
  <c r="E10" i="6"/>
  <c r="E11" i="6"/>
  <c r="E12" i="6"/>
  <c r="E13" i="6"/>
  <c r="E14" i="6"/>
  <c r="E15" i="6"/>
  <c r="E16" i="6"/>
  <c r="E17" i="6"/>
  <c r="E18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D8" i="6"/>
  <c r="F8" i="6" s="1"/>
  <c r="D9" i="6"/>
  <c r="F9" i="6" s="1"/>
  <c r="D10" i="6"/>
  <c r="D11" i="6"/>
  <c r="F11" i="6" s="1"/>
  <c r="D12" i="6"/>
  <c r="F12" i="6" s="1"/>
  <c r="D13" i="6"/>
  <c r="F13" i="6" s="1"/>
  <c r="D14" i="6"/>
  <c r="D15" i="6"/>
  <c r="D16" i="6"/>
  <c r="F16" i="6" s="1"/>
  <c r="D17" i="6"/>
  <c r="D18" i="6"/>
  <c r="D20" i="6"/>
  <c r="F20" i="6" s="1"/>
  <c r="D21" i="6"/>
  <c r="D22" i="6"/>
  <c r="D23" i="6"/>
  <c r="D24" i="6"/>
  <c r="D25" i="6"/>
  <c r="F25" i="6" s="1"/>
  <c r="D26" i="6"/>
  <c r="F26" i="6" s="1"/>
  <c r="D27" i="6"/>
  <c r="D28" i="6"/>
  <c r="F28" i="6" s="1"/>
  <c r="D29" i="6"/>
  <c r="F29" i="6" s="1"/>
  <c r="D30" i="6"/>
  <c r="F30" i="6" s="1"/>
  <c r="D31" i="6"/>
  <c r="D32" i="6"/>
  <c r="D33" i="6"/>
  <c r="F33" i="6" s="1"/>
  <c r="D34" i="6"/>
  <c r="D35" i="6"/>
  <c r="D36" i="6"/>
  <c r="D37" i="6"/>
  <c r="F37" i="6" s="1"/>
  <c r="D38" i="6"/>
  <c r="D39" i="6"/>
  <c r="D40" i="6"/>
  <c r="E7" i="6"/>
  <c r="D7" i="6"/>
  <c r="C53" i="6"/>
  <c r="F36" i="6"/>
  <c r="F21" i="6"/>
  <c r="GR23" i="5"/>
  <c r="GQ23" i="5"/>
  <c r="GP23" i="5"/>
  <c r="GO23" i="5"/>
  <c r="GH23" i="5"/>
  <c r="GG23" i="5"/>
  <c r="O23" i="5"/>
  <c r="N23" i="5"/>
  <c r="M23" i="5"/>
  <c r="H23" i="5"/>
  <c r="G23" i="5"/>
  <c r="D23" i="5"/>
  <c r="C51" i="6" l="1"/>
  <c r="C52" i="6" s="1"/>
  <c r="M19" i="6" s="1"/>
  <c r="P19" i="6" s="1"/>
  <c r="N19" i="6"/>
  <c r="Q19" i="6" s="1"/>
  <c r="D44" i="6"/>
  <c r="D47" i="6" s="1"/>
  <c r="E44" i="6"/>
  <c r="E47" i="6" s="1"/>
  <c r="F7" i="6"/>
  <c r="F32" i="6"/>
  <c r="F24" i="6"/>
  <c r="F15" i="6"/>
  <c r="F27" i="6"/>
  <c r="F10" i="6"/>
  <c r="C54" i="6"/>
  <c r="M7" i="6"/>
  <c r="M8" i="6"/>
  <c r="P8" i="6" s="1"/>
  <c r="N37" i="6"/>
  <c r="Q37" i="6" s="1"/>
  <c r="N9" i="6"/>
  <c r="Q9" i="6" s="1"/>
  <c r="N8" i="6"/>
  <c r="Q8" i="6" s="1"/>
  <c r="N7" i="6"/>
  <c r="F38" i="6"/>
  <c r="F17" i="6"/>
  <c r="F18" i="6"/>
  <c r="F35" i="6"/>
  <c r="F14" i="6"/>
  <c r="F31" i="6"/>
  <c r="F34" i="6"/>
  <c r="F22" i="6"/>
  <c r="F23" i="6"/>
  <c r="F39" i="6"/>
  <c r="N40" i="6"/>
  <c r="Q40" i="6" s="1"/>
  <c r="N11" i="6"/>
  <c r="Q11" i="6" s="1"/>
  <c r="M11" i="6"/>
  <c r="P11" i="6" s="1"/>
  <c r="N20" i="6"/>
  <c r="Q20" i="6" s="1"/>
  <c r="N28" i="6"/>
  <c r="Q28" i="6" s="1"/>
  <c r="M28" i="6"/>
  <c r="P28" i="6" s="1"/>
  <c r="N17" i="6"/>
  <c r="Q17" i="6" s="1"/>
  <c r="N15" i="6"/>
  <c r="Q15" i="6" s="1"/>
  <c r="M15" i="6"/>
  <c r="P15" i="6" s="1"/>
  <c r="N32" i="6"/>
  <c r="Q32" i="6" s="1"/>
  <c r="N26" i="6"/>
  <c r="Q26" i="6" s="1"/>
  <c r="M26" i="6"/>
  <c r="P26" i="6" s="1"/>
  <c r="N34" i="6"/>
  <c r="Q34" i="6" s="1"/>
  <c r="N24" i="6"/>
  <c r="Q24" i="6" s="1"/>
  <c r="M24" i="6"/>
  <c r="P24" i="6" s="1"/>
  <c r="N13" i="6"/>
  <c r="Q13" i="6" s="1"/>
  <c r="N22" i="6"/>
  <c r="Q22" i="6" s="1"/>
  <c r="M22" i="6"/>
  <c r="P22" i="6" s="1"/>
  <c r="N30" i="6"/>
  <c r="Q30" i="6" s="1"/>
  <c r="N36" i="6"/>
  <c r="Q36" i="6" s="1"/>
  <c r="M36" i="6"/>
  <c r="P36" i="6" s="1"/>
  <c r="N38" i="6"/>
  <c r="Q38" i="6" s="1"/>
  <c r="M38" i="6"/>
  <c r="P38" i="6" s="1"/>
  <c r="M39" i="6"/>
  <c r="P39" i="6" s="1"/>
  <c r="N39" i="6"/>
  <c r="Q39" i="6" s="1"/>
  <c r="N10" i="6"/>
  <c r="Q10" i="6" s="1"/>
  <c r="M10" i="6"/>
  <c r="P10" i="6" s="1"/>
  <c r="N12" i="6"/>
  <c r="Q12" i="6" s="1"/>
  <c r="M12" i="6"/>
  <c r="P12" i="6" s="1"/>
  <c r="N14" i="6"/>
  <c r="Q14" i="6" s="1"/>
  <c r="M14" i="6"/>
  <c r="P14" i="6" s="1"/>
  <c r="N16" i="6"/>
  <c r="Q16" i="6" s="1"/>
  <c r="M16" i="6"/>
  <c r="P16" i="6" s="1"/>
  <c r="N18" i="6"/>
  <c r="Q18" i="6" s="1"/>
  <c r="M18" i="6"/>
  <c r="P18" i="6" s="1"/>
  <c r="N21" i="6"/>
  <c r="Q21" i="6" s="1"/>
  <c r="M21" i="6"/>
  <c r="P21" i="6" s="1"/>
  <c r="N23" i="6"/>
  <c r="Q23" i="6" s="1"/>
  <c r="M23" i="6"/>
  <c r="P23" i="6" s="1"/>
  <c r="N25" i="6"/>
  <c r="Q25" i="6" s="1"/>
  <c r="M25" i="6"/>
  <c r="P25" i="6" s="1"/>
  <c r="N27" i="6"/>
  <c r="Q27" i="6" s="1"/>
  <c r="M27" i="6"/>
  <c r="P27" i="6" s="1"/>
  <c r="N29" i="6"/>
  <c r="Q29" i="6" s="1"/>
  <c r="M29" i="6"/>
  <c r="P29" i="6" s="1"/>
  <c r="N31" i="6"/>
  <c r="Q31" i="6" s="1"/>
  <c r="M31" i="6"/>
  <c r="P31" i="6" s="1"/>
  <c r="N33" i="6"/>
  <c r="Q33" i="6" s="1"/>
  <c r="M33" i="6"/>
  <c r="P33" i="6" s="1"/>
  <c r="N35" i="6"/>
  <c r="Q35" i="6" s="1"/>
  <c r="M35" i="6"/>
  <c r="P35" i="6" s="1"/>
  <c r="F40" i="6"/>
  <c r="M37" i="6"/>
  <c r="P37" i="6" s="1"/>
  <c r="R19" i="6" l="1"/>
  <c r="M30" i="6"/>
  <c r="P30" i="6" s="1"/>
  <c r="M13" i="6"/>
  <c r="P13" i="6" s="1"/>
  <c r="R13" i="6" s="1"/>
  <c r="U13" i="6" s="1"/>
  <c r="M34" i="6"/>
  <c r="P34" i="6" s="1"/>
  <c r="M32" i="6"/>
  <c r="P32" i="6" s="1"/>
  <c r="R32" i="6" s="1"/>
  <c r="U32" i="6" s="1"/>
  <c r="M17" i="6"/>
  <c r="P17" i="6" s="1"/>
  <c r="R17" i="6" s="1"/>
  <c r="U17" i="6" s="1"/>
  <c r="M20" i="6"/>
  <c r="P20" i="6" s="1"/>
  <c r="R20" i="6" s="1"/>
  <c r="M40" i="6"/>
  <c r="P40" i="6" s="1"/>
  <c r="R40" i="6" s="1"/>
  <c r="U40" i="6" s="1"/>
  <c r="M9" i="6"/>
  <c r="P9" i="6" s="1"/>
  <c r="R9" i="6" s="1"/>
  <c r="U9" i="6" s="1"/>
  <c r="F44" i="6"/>
  <c r="N44" i="6"/>
  <c r="P7" i="6"/>
  <c r="Q7" i="6"/>
  <c r="Q44" i="6" s="1"/>
  <c r="R8" i="6"/>
  <c r="U8" i="6" s="1"/>
  <c r="R36" i="6"/>
  <c r="U36" i="6" s="1"/>
  <c r="R22" i="6"/>
  <c r="U22" i="6" s="1"/>
  <c r="R24" i="6"/>
  <c r="U24" i="6" s="1"/>
  <c r="R26" i="6"/>
  <c r="U26" i="6" s="1"/>
  <c r="R15" i="6"/>
  <c r="U15" i="6" s="1"/>
  <c r="R28" i="6"/>
  <c r="R11" i="6"/>
  <c r="U11" i="6" s="1"/>
  <c r="R37" i="6"/>
  <c r="R38" i="6"/>
  <c r="R30" i="6"/>
  <c r="U30" i="6" s="1"/>
  <c r="R34" i="6"/>
  <c r="U34" i="6" s="1"/>
  <c r="R25" i="6"/>
  <c r="R16" i="6"/>
  <c r="U16" i="6" s="1"/>
  <c r="R39" i="6"/>
  <c r="U39" i="6" s="1"/>
  <c r="R31" i="6"/>
  <c r="U31" i="6" s="1"/>
  <c r="R27" i="6"/>
  <c r="R23" i="6"/>
  <c r="U23" i="6" s="1"/>
  <c r="R18" i="6"/>
  <c r="R14" i="6"/>
  <c r="U14" i="6" s="1"/>
  <c r="R10" i="6"/>
  <c r="U10" i="6" s="1"/>
  <c r="R33" i="6"/>
  <c r="U33" i="6" s="1"/>
  <c r="R29" i="6"/>
  <c r="R21" i="6"/>
  <c r="R12" i="6"/>
  <c r="U12" i="6" s="1"/>
  <c r="R35" i="6"/>
  <c r="U35" i="6" s="1"/>
  <c r="U18" i="6" l="1"/>
  <c r="U25" i="6"/>
  <c r="U37" i="6"/>
  <c r="P44" i="6"/>
  <c r="M44" i="6"/>
  <c r="F47" i="6"/>
  <c r="R7" i="6"/>
  <c r="Q47" i="6"/>
  <c r="R44" i="6" l="1"/>
  <c r="U46" i="6" s="1"/>
  <c r="U7" i="6"/>
  <c r="U44" i="6" s="1"/>
  <c r="P47" i="6"/>
  <c r="R47" i="6" l="1"/>
  <c r="C60" i="2"/>
  <c r="L22" i="2"/>
  <c r="L21" i="2"/>
  <c r="L19" i="2"/>
  <c r="L20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N40" i="2" s="1"/>
  <c r="L41" i="2"/>
  <c r="L42" i="2"/>
  <c r="L43" i="2"/>
  <c r="L44" i="2"/>
  <c r="N44" i="2" s="1"/>
  <c r="L45" i="2"/>
  <c r="L46" i="2"/>
  <c r="L47" i="2"/>
  <c r="L8" i="2"/>
  <c r="L9" i="2"/>
  <c r="L10" i="2"/>
  <c r="L11" i="2"/>
  <c r="L12" i="2"/>
  <c r="L13" i="2"/>
  <c r="L14" i="2"/>
  <c r="L15" i="2"/>
  <c r="L16" i="2"/>
  <c r="L17" i="2"/>
  <c r="L18" i="2"/>
  <c r="C58" i="2" l="1"/>
  <c r="C59" i="2" s="1"/>
  <c r="M23" i="2" s="1"/>
  <c r="P23" i="2" s="1"/>
  <c r="N23" i="2"/>
  <c r="Q23" i="2" s="1"/>
  <c r="L7" i="2"/>
  <c r="N7" i="2" s="1"/>
  <c r="K51" i="2"/>
  <c r="N16" i="2"/>
  <c r="N12" i="2"/>
  <c r="N8" i="2"/>
  <c r="N45" i="2"/>
  <c r="N41" i="2"/>
  <c r="N37" i="2"/>
  <c r="M33" i="2"/>
  <c r="N33" i="2"/>
  <c r="N29" i="2"/>
  <c r="M25" i="2"/>
  <c r="N25" i="2"/>
  <c r="N21" i="2"/>
  <c r="M18" i="2"/>
  <c r="N18" i="2"/>
  <c r="N14" i="2"/>
  <c r="M10" i="2"/>
  <c r="N10" i="2"/>
  <c r="N47" i="2"/>
  <c r="M43" i="2"/>
  <c r="N43" i="2"/>
  <c r="N39" i="2"/>
  <c r="M35" i="2"/>
  <c r="N35" i="2"/>
  <c r="N31" i="2"/>
  <c r="M27" i="2"/>
  <c r="N27" i="2"/>
  <c r="N20" i="2"/>
  <c r="N17" i="2"/>
  <c r="N13" i="2"/>
  <c r="N9" i="2"/>
  <c r="N46" i="2"/>
  <c r="M42" i="2"/>
  <c r="N42" i="2"/>
  <c r="N38" i="2"/>
  <c r="N34" i="2"/>
  <c r="N30" i="2"/>
  <c r="N26" i="2"/>
  <c r="N19" i="2"/>
  <c r="M40" i="2"/>
  <c r="N11" i="2"/>
  <c r="N15" i="2"/>
  <c r="N24" i="2"/>
  <c r="N28" i="2"/>
  <c r="N32" i="2"/>
  <c r="N36" i="2"/>
  <c r="N22" i="2"/>
  <c r="N51" i="2" l="1"/>
  <c r="R23" i="2"/>
  <c r="M41" i="2"/>
  <c r="M8" i="2"/>
  <c r="M16" i="2"/>
  <c r="M15" i="2"/>
  <c r="M30" i="2"/>
  <c r="M46" i="2"/>
  <c r="M21" i="2"/>
  <c r="M22" i="2"/>
  <c r="C61" i="2"/>
  <c r="M19" i="2"/>
  <c r="M20" i="2"/>
  <c r="M31" i="2"/>
  <c r="M39" i="2"/>
  <c r="M47" i="2"/>
  <c r="M14" i="2"/>
  <c r="M29" i="2"/>
  <c r="M37" i="2"/>
  <c r="M45" i="2"/>
  <c r="M12" i="2"/>
  <c r="M28" i="2"/>
  <c r="M36" i="2"/>
  <c r="M38" i="2"/>
  <c r="M13" i="2"/>
  <c r="M24" i="2"/>
  <c r="M44" i="2"/>
  <c r="M26" i="2"/>
  <c r="M34" i="2"/>
  <c r="M9" i="2"/>
  <c r="M17" i="2"/>
  <c r="M32" i="2"/>
  <c r="M11" i="2"/>
  <c r="M7" i="2"/>
  <c r="L51" i="2"/>
  <c r="E8" i="2"/>
  <c r="Q8" i="2" s="1"/>
  <c r="E9" i="2"/>
  <c r="Q9" i="2" s="1"/>
  <c r="E10" i="2"/>
  <c r="Q10" i="2" s="1"/>
  <c r="E11" i="2"/>
  <c r="Q11" i="2" s="1"/>
  <c r="E12" i="2"/>
  <c r="Q12" i="2" s="1"/>
  <c r="E13" i="2"/>
  <c r="Q13" i="2" s="1"/>
  <c r="E14" i="2"/>
  <c r="Q14" i="2" s="1"/>
  <c r="E15" i="2"/>
  <c r="Q15" i="2" s="1"/>
  <c r="E16" i="2"/>
  <c r="Q16" i="2" s="1"/>
  <c r="E17" i="2"/>
  <c r="Q17" i="2" s="1"/>
  <c r="E18" i="2"/>
  <c r="Q18" i="2" s="1"/>
  <c r="E19" i="2"/>
  <c r="Q19" i="2" s="1"/>
  <c r="E20" i="2"/>
  <c r="Q20" i="2" s="1"/>
  <c r="E21" i="2"/>
  <c r="Q21" i="2" s="1"/>
  <c r="E22" i="2"/>
  <c r="Q22" i="2" s="1"/>
  <c r="E24" i="2"/>
  <c r="Q24" i="2" s="1"/>
  <c r="E25" i="2"/>
  <c r="Q25" i="2" s="1"/>
  <c r="E26" i="2"/>
  <c r="Q26" i="2" s="1"/>
  <c r="E27" i="2"/>
  <c r="Q27" i="2" s="1"/>
  <c r="E28" i="2"/>
  <c r="Q28" i="2" s="1"/>
  <c r="E29" i="2"/>
  <c r="Q29" i="2" s="1"/>
  <c r="E30" i="2"/>
  <c r="Q30" i="2" s="1"/>
  <c r="E31" i="2"/>
  <c r="Q31" i="2" s="1"/>
  <c r="E32" i="2"/>
  <c r="Q32" i="2" s="1"/>
  <c r="E33" i="2"/>
  <c r="Q33" i="2" s="1"/>
  <c r="E34" i="2"/>
  <c r="Q34" i="2" s="1"/>
  <c r="E35" i="2"/>
  <c r="Q35" i="2" s="1"/>
  <c r="E36" i="2"/>
  <c r="Q36" i="2" s="1"/>
  <c r="E37" i="2"/>
  <c r="Q37" i="2" s="1"/>
  <c r="E38" i="2"/>
  <c r="Q38" i="2" s="1"/>
  <c r="E39" i="2"/>
  <c r="Q39" i="2" s="1"/>
  <c r="E40" i="2"/>
  <c r="Q40" i="2" s="1"/>
  <c r="E41" i="2"/>
  <c r="Q41" i="2" s="1"/>
  <c r="E42" i="2"/>
  <c r="Q42" i="2" s="1"/>
  <c r="E43" i="2"/>
  <c r="Q43" i="2" s="1"/>
  <c r="E44" i="2"/>
  <c r="Q44" i="2" s="1"/>
  <c r="E45" i="2"/>
  <c r="Q45" i="2" s="1"/>
  <c r="E46" i="2"/>
  <c r="Q46" i="2" s="1"/>
  <c r="E47" i="2"/>
  <c r="Q47" i="2" s="1"/>
  <c r="D8" i="2"/>
  <c r="D9" i="2"/>
  <c r="D10" i="2"/>
  <c r="P10" i="2" s="1"/>
  <c r="D11" i="2"/>
  <c r="D12" i="2"/>
  <c r="D13" i="2"/>
  <c r="D14" i="2"/>
  <c r="P14" i="2" s="1"/>
  <c r="D15" i="2"/>
  <c r="P15" i="2" s="1"/>
  <c r="D16" i="2"/>
  <c r="D17" i="2"/>
  <c r="D18" i="2"/>
  <c r="P18" i="2" s="1"/>
  <c r="D19" i="2"/>
  <c r="D20" i="2"/>
  <c r="D21" i="2"/>
  <c r="D22" i="2"/>
  <c r="P22" i="2" s="1"/>
  <c r="D24" i="2"/>
  <c r="P24" i="2" s="1"/>
  <c r="D25" i="2"/>
  <c r="P25" i="2" s="1"/>
  <c r="D26" i="2"/>
  <c r="P26" i="2" s="1"/>
  <c r="D27" i="2"/>
  <c r="P27" i="2" s="1"/>
  <c r="D28" i="2"/>
  <c r="P28" i="2" s="1"/>
  <c r="D29" i="2"/>
  <c r="P29" i="2" s="1"/>
  <c r="D30" i="2"/>
  <c r="D31" i="2"/>
  <c r="D32" i="2"/>
  <c r="D33" i="2"/>
  <c r="P33" i="2" s="1"/>
  <c r="D34" i="2"/>
  <c r="D35" i="2"/>
  <c r="P35" i="2" s="1"/>
  <c r="D36" i="2"/>
  <c r="D37" i="2"/>
  <c r="P37" i="2" s="1"/>
  <c r="D38" i="2"/>
  <c r="P38" i="2" s="1"/>
  <c r="D39" i="2"/>
  <c r="D40" i="2"/>
  <c r="P40" i="2" s="1"/>
  <c r="D41" i="2"/>
  <c r="P41" i="2" s="1"/>
  <c r="D42" i="2"/>
  <c r="P42" i="2" s="1"/>
  <c r="D43" i="2"/>
  <c r="P43" i="2" s="1"/>
  <c r="D44" i="2"/>
  <c r="D45" i="2"/>
  <c r="D46" i="2"/>
  <c r="P46" i="2" s="1"/>
  <c r="D47" i="2"/>
  <c r="E7" i="2"/>
  <c r="D7" i="2"/>
  <c r="E99" i="1"/>
  <c r="E95" i="1" s="1"/>
  <c r="E94" i="1"/>
  <c r="E91" i="1"/>
  <c r="E90" i="1"/>
  <c r="E89" i="1"/>
  <c r="E88" i="1"/>
  <c r="E92" i="1" s="1"/>
  <c r="P47" i="2" l="1"/>
  <c r="P44" i="2"/>
  <c r="R44" i="2" s="1"/>
  <c r="P36" i="2"/>
  <c r="R36" i="2" s="1"/>
  <c r="P30" i="2"/>
  <c r="R30" i="2" s="1"/>
  <c r="P39" i="2"/>
  <c r="R39" i="2" s="1"/>
  <c r="P31" i="2"/>
  <c r="R31" i="2" s="1"/>
  <c r="P17" i="2"/>
  <c r="P9" i="2"/>
  <c r="R9" i="2" s="1"/>
  <c r="P21" i="2"/>
  <c r="R21" i="2" s="1"/>
  <c r="P13" i="2"/>
  <c r="R13" i="2" s="1"/>
  <c r="P32" i="2"/>
  <c r="P19" i="2"/>
  <c r="R19" i="2" s="1"/>
  <c r="P11" i="2"/>
  <c r="R11" i="2" s="1"/>
  <c r="M51" i="2"/>
  <c r="P34" i="2"/>
  <c r="R34" i="2" s="1"/>
  <c r="P45" i="2"/>
  <c r="R45" i="2" s="1"/>
  <c r="P20" i="2"/>
  <c r="R20" i="2" s="1"/>
  <c r="P16" i="2"/>
  <c r="R16" i="2" s="1"/>
  <c r="P12" i="2"/>
  <c r="R12" i="2" s="1"/>
  <c r="P8" i="2"/>
  <c r="R8" i="2" s="1"/>
  <c r="P7" i="2"/>
  <c r="D51" i="2"/>
  <c r="D54" i="2" s="1"/>
  <c r="Q7" i="2"/>
  <c r="Q51" i="2" s="1"/>
  <c r="Q54" i="2" s="1"/>
  <c r="E51" i="2"/>
  <c r="E54" i="2" s="1"/>
  <c r="R47" i="2"/>
  <c r="R43" i="2"/>
  <c r="R35" i="2"/>
  <c r="R22" i="2"/>
  <c r="R18" i="2"/>
  <c r="R10" i="2"/>
  <c r="R27" i="2"/>
  <c r="R14" i="2"/>
  <c r="R40" i="2"/>
  <c r="R32" i="2"/>
  <c r="R28" i="2"/>
  <c r="R24" i="2"/>
  <c r="R15" i="2"/>
  <c r="F46" i="2"/>
  <c r="R46" i="2"/>
  <c r="F42" i="2"/>
  <c r="R42" i="2"/>
  <c r="F38" i="2"/>
  <c r="R38" i="2"/>
  <c r="F34" i="2"/>
  <c r="F30" i="2"/>
  <c r="F26" i="2"/>
  <c r="R26" i="2"/>
  <c r="F21" i="2"/>
  <c r="F17" i="2"/>
  <c r="R17" i="2"/>
  <c r="F13" i="2"/>
  <c r="F9" i="2"/>
  <c r="R41" i="2"/>
  <c r="R37" i="2"/>
  <c r="R33" i="2"/>
  <c r="R29" i="2"/>
  <c r="R25" i="2"/>
  <c r="F7" i="2"/>
  <c r="F44" i="2"/>
  <c r="F40" i="2"/>
  <c r="F36" i="2"/>
  <c r="F32" i="2"/>
  <c r="F28" i="2"/>
  <c r="F24" i="2"/>
  <c r="F19" i="2"/>
  <c r="F15" i="2"/>
  <c r="F11" i="2"/>
  <c r="F47" i="2"/>
  <c r="F43" i="2"/>
  <c r="F39" i="2"/>
  <c r="F35" i="2"/>
  <c r="F31" i="2"/>
  <c r="F27" i="2"/>
  <c r="F22" i="2"/>
  <c r="F18" i="2"/>
  <c r="F14" i="2"/>
  <c r="F10" i="2"/>
  <c r="F45" i="2"/>
  <c r="F41" i="2"/>
  <c r="F37" i="2"/>
  <c r="F33" i="2"/>
  <c r="F29" i="2"/>
  <c r="F25" i="2"/>
  <c r="F20" i="2"/>
  <c r="F16" i="2"/>
  <c r="F12" i="2"/>
  <c r="F8" i="2"/>
  <c r="E97" i="1"/>
  <c r="E98" i="1" s="1"/>
  <c r="E100" i="1" s="1"/>
  <c r="P51" i="2" l="1"/>
  <c r="P54" i="2" s="1"/>
  <c r="F51" i="2"/>
  <c r="F54" i="2" s="1"/>
  <c r="R7" i="2"/>
  <c r="R51" i="2" l="1"/>
  <c r="R54" i="2" l="1"/>
  <c r="V53" i="2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8">
    <s v="ThisWorkbookDataModel"/>
    <s v="[Measures].[Sum of GL Balance]"/>
    <s v="[GL].[Company Code].&amp;[D5000]"/>
    <s v="[GL].[Cost Element].&amp;[283071]"/>
    <s v="[GL].[Month].&amp;[9]"/>
    <s v="[GL].[Cost Element].&amp;[283072]"/>
    <s v="[GL].[Month].&amp;[1.2E1]"/>
    <s v="[GL].[Month].&amp;[9.]"/>
  </metadataStrings>
  <mdxMetadata count="6">
    <mdx n="0" f="v">
      <t c="4" fi="0">
        <n x="1"/>
        <n x="2"/>
        <n x="3"/>
        <n x="4"/>
      </t>
    </mdx>
    <mdx n="0" f="v">
      <t c="4" fi="0">
        <n x="1"/>
        <n x="2"/>
        <n x="5"/>
        <n x="4"/>
      </t>
    </mdx>
    <mdx n="0" f="v">
      <t c="4" fi="0">
        <n x="1"/>
        <n x="2"/>
        <n x="5"/>
        <n x="6"/>
      </t>
    </mdx>
    <mdx n="0" f="v">
      <t c="4" fi="0">
        <n x="1"/>
        <n x="2"/>
        <n x="3"/>
        <n x="6"/>
      </t>
    </mdx>
    <mdx n="0" f="v">
      <t c="4" fi="0">
        <n x="1"/>
        <n x="2"/>
        <n x="3"/>
        <n x="7"/>
      </t>
    </mdx>
    <mdx n="0" f="v">
      <t c="4" fi="0">
        <n x="1"/>
        <n x="2"/>
        <n x="5"/>
        <n x="7"/>
      </t>
    </mdx>
  </mdxMetadata>
  <valueMetadata count="6">
    <bk>
      <rc t="1" v="0"/>
    </bk>
    <bk>
      <rc t="1" v="1"/>
    </bk>
    <bk>
      <rc t="1" v="2"/>
    </bk>
    <bk>
      <rc t="1" v="3"/>
    </bk>
    <bk>
      <rc t="1" v="4"/>
    </bk>
    <bk>
      <rc t="1" v="5"/>
    </bk>
  </valueMetadata>
</metadata>
</file>

<file path=xl/sharedStrings.xml><?xml version="1.0" encoding="utf-8"?>
<sst xmlns="http://schemas.openxmlformats.org/spreadsheetml/2006/main" count="3422" uniqueCount="706">
  <si>
    <t>Summary of Deferred Balances - Footnote</t>
  </si>
  <si>
    <t>Year Ended: 12/31/2016</t>
  </si>
  <si>
    <t>Reporting Period: December - Actual</t>
  </si>
  <si>
    <t>Entity Group: Consolidated Provision</t>
  </si>
  <si>
    <t>Functional Currency: USD</t>
  </si>
  <si>
    <t>Target Currency: None</t>
  </si>
  <si>
    <t>Rollup: None</t>
  </si>
  <si>
    <t>Warning: A Rollup Definition is required to properly display netting by</t>
  </si>
  <si>
    <t>jurisdiction.  Re-launch the workpaper with a jurisdictional rollup.</t>
  </si>
  <si>
    <t>NW NATURAL GAS COMPANY</t>
  </si>
  <si>
    <t>NW NATURAL GAS CO.</t>
  </si>
  <si>
    <t>NORTHWEST ENERGY CORPORATION</t>
  </si>
  <si>
    <t>NWN GAS RESERVES, LLC</t>
  </si>
  <si>
    <t>Entity D5000ENC Elimination Entity</t>
  </si>
  <si>
    <t>NW NATURAL ENERGY, LLC</t>
  </si>
  <si>
    <t>GILL RANCH STORAGE, LLC</t>
  </si>
  <si>
    <t>TRAIL WEST HOLDINGS, LLC</t>
  </si>
  <si>
    <t>NW NATURAL GAS STORAGE, LLC</t>
  </si>
  <si>
    <t>NNG FINANCIAL CORPORATION</t>
  </si>
  <si>
    <t>View Summary of Deferred Balances - Footnote</t>
  </si>
  <si>
    <t>CONSOLIDATED TOTAL</t>
  </si>
  <si>
    <t>D5000</t>
  </si>
  <si>
    <t>D5000ENC</t>
  </si>
  <si>
    <t>D5000ONO</t>
  </si>
  <si>
    <t>D5000COLI</t>
  </si>
  <si>
    <t>D5000STOR</t>
  </si>
  <si>
    <t>D3000</t>
  </si>
  <si>
    <t>D3500</t>
  </si>
  <si>
    <t>ELIM_ENC</t>
  </si>
  <si>
    <t>D4949</t>
  </si>
  <si>
    <t>D4000</t>
  </si>
  <si>
    <t>D4949K1</t>
  </si>
  <si>
    <t>D4900</t>
  </si>
  <si>
    <t>D2000</t>
  </si>
  <si>
    <t>[ ]Include Federal Benefit of State Tax with Federal</t>
  </si>
  <si>
    <t>Pre-tax Ending Balance</t>
  </si>
  <si>
    <t>Federal/National Tax Assets (Liabilities)</t>
  </si>
  <si>
    <t>State/Provincial Tax Assets (Liabilities)</t>
  </si>
  <si>
    <t>State/Provincial Tax Assets (Liabilities) - Gross</t>
  </si>
  <si>
    <t>State/Provincial Tax Assets (Liabilities) - Federal Benefit</t>
  </si>
  <si>
    <t>Total Tax Assets (Liabilities)</t>
  </si>
  <si>
    <t>Current Deferred Balances</t>
  </si>
  <si>
    <t>Federal/National Current Deferred Balances</t>
  </si>
  <si>
    <t>State Current Adjustments to Deferred Assets/Liabilities</t>
  </si>
  <si>
    <t>N/A</t>
  </si>
  <si>
    <t>Total Federal/National Current Deferred Balances</t>
  </si>
  <si>
    <t>Noncurrent Deferred Balances</t>
  </si>
  <si>
    <t>Deferred Regulatory Revenues &amp; Expenses</t>
  </si>
  <si>
    <t>③</t>
  </si>
  <si>
    <t xml:space="preserve">  REGULATORY</t>
  </si>
  <si>
    <t>MTN100 - MTN</t>
  </si>
  <si>
    <t>Excess Tax (Book) Depreciation (Post 1981 Assets)</t>
  </si>
  <si>
    <t>①</t>
  </si>
  <si>
    <t xml:space="preserve">  CONTRIBUTION IN AID OF CONSTRUCTIO</t>
  </si>
  <si>
    <t>MTF805 - MTN</t>
  </si>
  <si>
    <t xml:space="preserve">  DEPREC - AMORTIZATION</t>
  </si>
  <si>
    <t>MTF105 - MTN</t>
  </si>
  <si>
    <t xml:space="preserve">  DEPREC - CAPITALIZED 392/396</t>
  </si>
  <si>
    <t>MTF205 - MTN</t>
  </si>
  <si>
    <t xml:space="preserve">  DEPREC - PENSION 263A</t>
  </si>
  <si>
    <t>MTF305 - MTN</t>
  </si>
  <si>
    <t xml:space="preserve">  DEPREC - REMOVAL NORMALIZED</t>
  </si>
  <si>
    <t>MTF505 - MTN</t>
  </si>
  <si>
    <t xml:space="preserve">  DEPRECIATION -  BOOK</t>
  </si>
  <si>
    <t>MTF005 - MTN</t>
  </si>
  <si>
    <t xml:space="preserve">  DEPRECIATION - TAX</t>
  </si>
  <si>
    <t>MTF100 - MTN</t>
  </si>
  <si>
    <t xml:space="preserve">  GAIN/LOSS ON SALE OF PROPERTY</t>
  </si>
  <si>
    <t>MTF900 - MTN</t>
  </si>
  <si>
    <t xml:space="preserve">  REPAIRS</t>
  </si>
  <si>
    <t>MTF705 - MTN</t>
  </si>
  <si>
    <t xml:space="preserve">  SOURCE CONTROL</t>
  </si>
  <si>
    <t>MTF706 - MTN</t>
  </si>
  <si>
    <t>FAS 109 Adjustment</t>
  </si>
  <si>
    <t>②</t>
  </si>
  <si>
    <t xml:space="preserve">  FAS 109 ADJUSTMENT</t>
  </si>
  <si>
    <t>FAS109 - MTNE</t>
  </si>
  <si>
    <t>OCI</t>
  </si>
  <si>
    <t>⑤</t>
  </si>
  <si>
    <t xml:space="preserve">  Fed_OCI Adjustment (Net)</t>
  </si>
  <si>
    <t>OCIFED - MTE</t>
  </si>
  <si>
    <t xml:space="preserve">  State_OCI Adjustment (Net)</t>
  </si>
  <si>
    <t>OCIST - STE</t>
  </si>
  <si>
    <t>Other</t>
  </si>
  <si>
    <t>④</t>
  </si>
  <si>
    <t xml:space="preserve">  ACCRUED ENVIRONMENTAL</t>
  </si>
  <si>
    <t>MTN431 - MTN</t>
  </si>
  <si>
    <t xml:space="preserve">  ACCRUED SEVERANCE</t>
  </si>
  <si>
    <t>MTC130 - MTN</t>
  </si>
  <si>
    <t xml:space="preserve">  ACCRUED VACATION</t>
  </si>
  <si>
    <t>MTC140 - MTN</t>
  </si>
  <si>
    <t xml:space="preserve">  ACCRUED WORKERS COMP</t>
  </si>
  <si>
    <t>MTC150 - MTN</t>
  </si>
  <si>
    <t xml:space="preserve">  ALL K1</t>
  </si>
  <si>
    <t>MTN945 - MTN</t>
  </si>
  <si>
    <t xml:space="preserve">  BAD DEBT</t>
  </si>
  <si>
    <t>MTC160 - MTN</t>
  </si>
  <si>
    <t xml:space="preserve">  BOND AMORTIZATION</t>
  </si>
  <si>
    <t>MTN200 - MTN</t>
  </si>
  <si>
    <t xml:space="preserve">  CAPITALIZED INTEREST</t>
  </si>
  <si>
    <t>MTN998 - MTN</t>
  </si>
  <si>
    <t xml:space="preserve">  DEDUCTIBLE DUE DILIGENCE COSTS</t>
  </si>
  <si>
    <t>MTN930 - MTN</t>
  </si>
  <si>
    <t xml:space="preserve">  DEFERRED LEGAL COSTS</t>
  </si>
  <si>
    <t>MTN999 - MTN</t>
  </si>
  <si>
    <t xml:space="preserve">  ENVIRONMENTAL REG OFFSET - 2005</t>
  </si>
  <si>
    <t>MTN450 - MTN</t>
  </si>
  <si>
    <t xml:space="preserve">  ENVIRONMENTAL REGULATORY ASSET</t>
  </si>
  <si>
    <t>MTN430 - MTN</t>
  </si>
  <si>
    <t xml:space="preserve">  ENVIRONMENTAL RES OFFSET</t>
  </si>
  <si>
    <t>MTN440 - MTN</t>
  </si>
  <si>
    <t xml:space="preserve">  INJURY &amp; DAMAGE - GENERAL ACCRUAL</t>
  </si>
  <si>
    <t>MTN400 - MTN</t>
  </si>
  <si>
    <t xml:space="preserve">  INVENTORY RESERVE</t>
  </si>
  <si>
    <t>MTC250 - MTN</t>
  </si>
  <si>
    <t xml:space="preserve">  JONAH ENERGY BOOK/TAX INCOME</t>
  </si>
  <si>
    <t>MTN920 - MTN</t>
  </si>
  <si>
    <t xml:space="preserve">  JONAH ENERGY IDC AMORTIZATION</t>
  </si>
  <si>
    <t>MTN915 - MTN</t>
  </si>
  <si>
    <t xml:space="preserve">  JONAH ENERGY IDC EXPENSE</t>
  </si>
  <si>
    <t>MTN910 - MTN</t>
  </si>
  <si>
    <t xml:space="preserve">  LTIP - ACCRUED</t>
  </si>
  <si>
    <t>MTC100 - MTN</t>
  </si>
  <si>
    <t xml:space="preserve">  NW BIOGAS INVESTMENT</t>
  </si>
  <si>
    <t>MTN950 - MTN</t>
  </si>
  <si>
    <t xml:space="preserve">  PENS- ESRIP CAPITALIZED FOR BOOKS</t>
  </si>
  <si>
    <t>MTN540 - MTN</t>
  </si>
  <si>
    <t xml:space="preserve">  PENS- ESRIP CASH CONTRIBUTIONS</t>
  </si>
  <si>
    <t>MTN550 - MTN</t>
  </si>
  <si>
    <t xml:space="preserve">  PENSION - DBP ACCRUED</t>
  </si>
  <si>
    <t>MTN560 - MTN</t>
  </si>
  <si>
    <t xml:space="preserve">  PENSION - DEFERRED DIRECTORS FEES</t>
  </si>
  <si>
    <t>MTN630 - MTN</t>
  </si>
  <si>
    <t xml:space="preserve">  PENSION - ESRIP ACCRUED</t>
  </si>
  <si>
    <t>MTN530 - MTN</t>
  </si>
  <si>
    <t xml:space="preserve">  PENSION - POSTRETIREMENT ACCRUED</t>
  </si>
  <si>
    <t>MTN500 - MTN</t>
  </si>
  <si>
    <t xml:space="preserve">  PENSION - SERP</t>
  </si>
  <si>
    <t>MTN600 - MTN</t>
  </si>
  <si>
    <t xml:space="preserve">  PENSION CASH CONTRIBUTIONS</t>
  </si>
  <si>
    <t>MTN590 - MTN</t>
  </si>
  <si>
    <t xml:space="preserve">  PENSION CURRENT YEAR CONT.</t>
  </si>
  <si>
    <t>MTN595 - MTN</t>
  </si>
  <si>
    <t xml:space="preserve">  PENSION NON-QUAL DEFERRED COMPENSA</t>
  </si>
  <si>
    <t>MTN620 - MTN</t>
  </si>
  <si>
    <t xml:space="preserve">  PENSION- CAPITALIZED FOR BOOK</t>
  </si>
  <si>
    <t>MTN570 - MTN</t>
  </si>
  <si>
    <t xml:space="preserve">  POSTRETIREMENT CAP. FOR BOOK</t>
  </si>
  <si>
    <t>MTN510 - MTN</t>
  </si>
  <si>
    <t xml:space="preserve">  POSTRETIREMENT CASH CONTRIBUTIONS</t>
  </si>
  <si>
    <t>MTN520 - MTN</t>
  </si>
  <si>
    <t xml:space="preserve">  PREPAID INSURANCE</t>
  </si>
  <si>
    <t>MTC200 - MTN</t>
  </si>
  <si>
    <t xml:space="preserve">  PREPAID PROPERTY TAXES</t>
  </si>
  <si>
    <t>MTC300 - MTN</t>
  </si>
  <si>
    <t xml:space="preserve">  RESTRICTED STOCK UNITS</t>
  </si>
  <si>
    <t>MTN720 - MTN</t>
  </si>
  <si>
    <t xml:space="preserve">  STOCK COMP IN GL</t>
  </si>
  <si>
    <t>MTN700 - MTN</t>
  </si>
  <si>
    <t xml:space="preserve">  TAX BENEFIT FROM EXERCISE</t>
  </si>
  <si>
    <t>MTN710 - MTN</t>
  </si>
  <si>
    <t xml:space="preserve">  TRAIL WEST INVESTMENT</t>
  </si>
  <si>
    <t>MTN946 - MTN</t>
  </si>
  <si>
    <t xml:space="preserve">  UNICAP</t>
  </si>
  <si>
    <t>MTN800 - MTN</t>
  </si>
  <si>
    <t>Other Business Credits Carryover</t>
  </si>
  <si>
    <t>⑦</t>
  </si>
  <si>
    <t>⑥</t>
  </si>
  <si>
    <t>Valuation</t>
  </si>
  <si>
    <t>Federal/National Noncurrent Deferred Balances</t>
  </si>
  <si>
    <t>State Noncurrent Adjustments to Deferred Assets/Liabilities</t>
  </si>
  <si>
    <t>Total Federal/National Noncurrent Deferred Balances</t>
  </si>
  <si>
    <t>Total Deferred Tax Balances</t>
  </si>
  <si>
    <t xml:space="preserve">   Plant and property</t>
  </si>
  <si>
    <t>sum of ①</t>
  </si>
  <si>
    <t xml:space="preserve">   Regulatory income tax assets</t>
  </si>
  <si>
    <t xml:space="preserve">   Regulatory liabilities</t>
  </si>
  <si>
    <t>sum of ③</t>
  </si>
  <si>
    <t xml:space="preserve">   Non-regulated deferred tax liabilities</t>
  </si>
  <si>
    <t>sum of ④</t>
  </si>
  <si>
    <t xml:space="preserve">      Total</t>
  </si>
  <si>
    <t>Deferred tax assets:</t>
  </si>
  <si>
    <t>Pension and postretirement obligations</t>
  </si>
  <si>
    <t>Alternative minimum tax credit carryforward</t>
  </si>
  <si>
    <t>sum of ⑥</t>
  </si>
  <si>
    <t xml:space="preserve">   Loss and credit carryforwards</t>
  </si>
  <si>
    <t>Deferred income tax liabilities, net</t>
  </si>
  <si>
    <t>Deferred investment tax credits</t>
  </si>
  <si>
    <t>Deferred income taxes and investment tax credits</t>
  </si>
  <si>
    <t>CA AMT Credit</t>
  </si>
  <si>
    <t>ACCRUED SEVERANCE</t>
  </si>
  <si>
    <t>ACCRUED VACATION</t>
  </si>
  <si>
    <t>ACCRUED WORKERS COMP</t>
  </si>
  <si>
    <t>ALL K1</t>
  </si>
  <si>
    <t>BAD DEBT</t>
  </si>
  <si>
    <t>BOND AMORTIZATION</t>
  </si>
  <si>
    <t>CAPITALIZED INTEREST</t>
  </si>
  <si>
    <t>DEDUCTIBLE DUE DILIGENCE COSTS</t>
  </si>
  <si>
    <t>DEFERRED LEGAL COSTS</t>
  </si>
  <si>
    <t>ENVIRONMENTAL REG OFFSET - 2005</t>
  </si>
  <si>
    <t>ENVIRONMENTAL REGULATORY ASSET</t>
  </si>
  <si>
    <t>ENVIRONMENTAL RES OFFSET</t>
  </si>
  <si>
    <t>INJURY &amp; DAMAGE - GENERAL ACCRUAL</t>
  </si>
  <si>
    <t>INVENTORY RESERVE</t>
  </si>
  <si>
    <t>JONAH ENERGY BOOK/TAX INCOME</t>
  </si>
  <si>
    <t>JONAH ENERGY IDC AMORTIZATION</t>
  </si>
  <si>
    <t>JONAH ENERGY IDC EXPENSE</t>
  </si>
  <si>
    <t>LTIP - ACCRUED</t>
  </si>
  <si>
    <t>NW BIOGAS INVESTMENT</t>
  </si>
  <si>
    <t>PENS- ESRIP CAPITALIZED FOR BOOKS</t>
  </si>
  <si>
    <t>PENS- ESRIP CASH CONTRIBUTIONS</t>
  </si>
  <si>
    <t>PENSION - DBP ACCRUED</t>
  </si>
  <si>
    <t>PENSION - DEFERRED DIRECTORS FEES</t>
  </si>
  <si>
    <t>PENSION - ESRIP ACCRUED</t>
  </si>
  <si>
    <t>PENSION - POSTRETIREMENT ACCRUED</t>
  </si>
  <si>
    <t>PENSION - SERP</t>
  </si>
  <si>
    <t>PENSION CASH CONTRIBUTIONS</t>
  </si>
  <si>
    <t>PENSION CURRENT YEAR CONT.</t>
  </si>
  <si>
    <t>PENSION NON-QUAL DEFERRED COMPENSA</t>
  </si>
  <si>
    <t>PENSION- CAPITALIZED FOR BOOK</t>
  </si>
  <si>
    <t>POSTRETIREMENT CAP. FOR BOOK</t>
  </si>
  <si>
    <t>POSTRETIREMENT CASH CONTRIBUTIONS</t>
  </si>
  <si>
    <t>PREPAID INSURANCE</t>
  </si>
  <si>
    <t>PREPAID PROPERTY TAXES</t>
  </si>
  <si>
    <t>RESTRICTED STOCK UNITS</t>
  </si>
  <si>
    <t>STOCK COMP IN GL</t>
  </si>
  <si>
    <t>TAX BENEFIT FROM EXERCISE</t>
  </si>
  <si>
    <t>TRAIL WEST INVESTMENT</t>
  </si>
  <si>
    <t>UNICAP</t>
  </si>
  <si>
    <t>ACCRUED ENVIRONMENTAL</t>
  </si>
  <si>
    <t>Fed</t>
  </si>
  <si>
    <t>State</t>
  </si>
  <si>
    <t>Total</t>
  </si>
  <si>
    <t>NW Natural Gas Co. &amp; Subsidiaries</t>
  </si>
  <si>
    <t>Journal Entry Calculation</t>
  </si>
  <si>
    <t>September 2017</t>
  </si>
  <si>
    <t>Forecast Case:</t>
  </si>
  <si>
    <t>YTD Actual Case</t>
  </si>
  <si>
    <t>Year:</t>
  </si>
  <si>
    <t>CONSOLIDATED</t>
  </si>
  <si>
    <t>CONSOLIDATING ADJUSTMENT</t>
  </si>
  <si>
    <t>TOTAL ALL ENTITIES</t>
  </si>
  <si>
    <t>UTILITY</t>
  </si>
  <si>
    <t>UTILITY-ENCANA</t>
  </si>
  <si>
    <t>NON-OPERATING</t>
  </si>
  <si>
    <t>COLI/426 ACCOUNTS</t>
  </si>
  <si>
    <t>INTERSTATE STORAGE</t>
  </si>
  <si>
    <t>NWN GAS RESERVES ELIMINATION</t>
  </si>
  <si>
    <t>NWN ENERGY, LLC</t>
  </si>
  <si>
    <t>TRAIL WEST</t>
  </si>
  <si>
    <t>NW GAS STORAGE, LLC</t>
  </si>
  <si>
    <t>NNGFC</t>
  </si>
  <si>
    <t>Forecast</t>
  </si>
  <si>
    <t>YTD</t>
  </si>
  <si>
    <t>Entity</t>
  </si>
  <si>
    <t>Description</t>
  </si>
  <si>
    <t>Data Profile ID</t>
  </si>
  <si>
    <t>MTN100</t>
  </si>
  <si>
    <t>Deferred Federal</t>
  </si>
  <si>
    <t>1Deferred Federal</t>
  </si>
  <si>
    <t>Deferred State</t>
  </si>
  <si>
    <t>1Deferred State</t>
  </si>
  <si>
    <t>Federal Benefit on State Tax</t>
  </si>
  <si>
    <t>1Federal Benefit on State Tax</t>
  </si>
  <si>
    <t/>
  </si>
  <si>
    <t>Excess Tax (Book),0) Depreciation (Post 1981 Assets),0)</t>
  </si>
  <si>
    <t>MTF005</t>
  </si>
  <si>
    <t>2Deferred Federal</t>
  </si>
  <si>
    <t>2Deferred State</t>
  </si>
  <si>
    <t>2Federal Benefit on State Tax</t>
  </si>
  <si>
    <t>MTF100</t>
  </si>
  <si>
    <t>MTF105</t>
  </si>
  <si>
    <t>MTF205</t>
  </si>
  <si>
    <t>MTF305</t>
  </si>
  <si>
    <t>MTF505</t>
  </si>
  <si>
    <t>MTF605</t>
  </si>
  <si>
    <t>MTF705</t>
  </si>
  <si>
    <t>MTF706</t>
  </si>
  <si>
    <t>MTF805</t>
  </si>
  <si>
    <t>MTF900</t>
  </si>
  <si>
    <t>MTF901</t>
  </si>
  <si>
    <t>4Deferred Federal</t>
  </si>
  <si>
    <t>4Deferred State</t>
  </si>
  <si>
    <t>4Federal Benefit on State Tax</t>
  </si>
  <si>
    <t>Other - Current</t>
  </si>
  <si>
    <t>MTC100</t>
  </si>
  <si>
    <t>3Deferred Federal</t>
  </si>
  <si>
    <t>3Deferred State</t>
  </si>
  <si>
    <t>3Federal Benefit on State Tax</t>
  </si>
  <si>
    <t>MTC130</t>
  </si>
  <si>
    <t>MTC140</t>
  </si>
  <si>
    <t>MTC150</t>
  </si>
  <si>
    <t>MTC160</t>
  </si>
  <si>
    <t>MTC200</t>
  </si>
  <si>
    <t>MTC250</t>
  </si>
  <si>
    <t>MTC300</t>
  </si>
  <si>
    <t>Other - Non-Current</t>
  </si>
  <si>
    <t>FCTX01</t>
  </si>
  <si>
    <t>MTN200</t>
  </si>
  <si>
    <t>MTN300</t>
  </si>
  <si>
    <t>MTN400</t>
  </si>
  <si>
    <t>MTN430</t>
  </si>
  <si>
    <t>MTN431</t>
  </si>
  <si>
    <t>MTN440</t>
  </si>
  <si>
    <t>MTN450</t>
  </si>
  <si>
    <t>MTN500</t>
  </si>
  <si>
    <t>MTN510</t>
  </si>
  <si>
    <t>MTN520</t>
  </si>
  <si>
    <t>MTN530</t>
  </si>
  <si>
    <t>MTN540</t>
  </si>
  <si>
    <t>MTN550</t>
  </si>
  <si>
    <t>MTN560</t>
  </si>
  <si>
    <t>MTN570</t>
  </si>
  <si>
    <t>MTN590</t>
  </si>
  <si>
    <t>MTN595</t>
  </si>
  <si>
    <t>MTN600</t>
  </si>
  <si>
    <t>MTN620</t>
  </si>
  <si>
    <t>MTN630</t>
  </si>
  <si>
    <t>MTN700</t>
  </si>
  <si>
    <t>MTN710</t>
  </si>
  <si>
    <t>MTN720</t>
  </si>
  <si>
    <t>MTN800</t>
  </si>
  <si>
    <t>MTN905</t>
  </si>
  <si>
    <t>MTN910</t>
  </si>
  <si>
    <t>MTN915</t>
  </si>
  <si>
    <t>MTN920</t>
  </si>
  <si>
    <t>MTN930</t>
  </si>
  <si>
    <t>MTN945</t>
  </si>
  <si>
    <t>MTN998</t>
  </si>
  <si>
    <t>Forecasted Book Income</t>
  </si>
  <si>
    <t>YTD Book Income</t>
  </si>
  <si>
    <t>Ratio</t>
  </si>
  <si>
    <t>Total Excess Tax (Book),0) Depreciation (Post 1981 Assets),0)</t>
  </si>
  <si>
    <t>Total Other - Current</t>
  </si>
  <si>
    <t>Total Other - Non-Current</t>
  </si>
  <si>
    <t>NOL_NonCurrent</t>
  </si>
  <si>
    <t>Federal NOL</t>
  </si>
  <si>
    <t>State_NOL_NonCurrent</t>
  </si>
  <si>
    <t>State NOL</t>
  </si>
  <si>
    <t>Federal Benefit on State NOL</t>
  </si>
  <si>
    <t>RD_NonCurrent</t>
  </si>
  <si>
    <t>R&amp;D Credit</t>
  </si>
  <si>
    <t>Other_NonCurrent</t>
  </si>
  <si>
    <t>Federal Credits</t>
  </si>
  <si>
    <t>St_Credits_NonCurrent</t>
  </si>
  <si>
    <t>State Credits</t>
  </si>
  <si>
    <t>Federal Benefit on State Credits</t>
  </si>
  <si>
    <t>Discrete Items:</t>
  </si>
  <si>
    <t>Federal Current</t>
  </si>
  <si>
    <t>Federal Deferred</t>
  </si>
  <si>
    <t>State Current</t>
  </si>
  <si>
    <t>State Deferred</t>
  </si>
  <si>
    <t xml:space="preserve">Federal Benefit of State </t>
  </si>
  <si>
    <t>Current Expense</t>
  </si>
  <si>
    <t>CFIT_Utility</t>
  </si>
  <si>
    <t>Current Federal Income Tax - Utility</t>
  </si>
  <si>
    <t>CFIT_NonUtility</t>
  </si>
  <si>
    <t>Current Federal Income Tax - Non Utility</t>
  </si>
  <si>
    <t>CSIT_Utility</t>
  </si>
  <si>
    <t>Current State Income Tax - Utility</t>
  </si>
  <si>
    <t>CSIT_NonUtility</t>
  </si>
  <si>
    <t>Current State Income Tax - Non Utility</t>
  </si>
  <si>
    <t>Total with Discrete</t>
  </si>
  <si>
    <t>Discrete</t>
  </si>
  <si>
    <t>Total without Discrete</t>
  </si>
  <si>
    <t>Effective Tax Rate before Discrete</t>
  </si>
  <si>
    <t>Effective Tax Rate after Discrete</t>
  </si>
  <si>
    <t>Total Tax per Provision file</t>
  </si>
  <si>
    <t>Variance</t>
  </si>
  <si>
    <t>Total Fed</t>
  </si>
  <si>
    <t>Fed per Provision file</t>
  </si>
  <si>
    <t>Total State</t>
  </si>
  <si>
    <t>State per Provision file</t>
  </si>
  <si>
    <t>Federal Current Tax</t>
  </si>
  <si>
    <t>State Current Tax</t>
  </si>
  <si>
    <t>Federal Deferred Tax</t>
  </si>
  <si>
    <t>State Deferred Tax</t>
  </si>
  <si>
    <t>FEDERAL</t>
  </si>
  <si>
    <t>Case</t>
  </si>
  <si>
    <t>Year</t>
  </si>
  <si>
    <t>Location</t>
  </si>
  <si>
    <t>US</t>
  </si>
  <si>
    <t>Projected</t>
  </si>
  <si>
    <t>Total 2017</t>
  </si>
  <si>
    <t>OTHER</t>
  </si>
  <si>
    <t>COLI/426</t>
  </si>
  <si>
    <t>STORAGE</t>
  </si>
  <si>
    <t>ENCANA</t>
  </si>
  <si>
    <t>NW ENERGY</t>
  </si>
  <si>
    <t>Gill RANCH</t>
  </si>
  <si>
    <t>NW STORAGE</t>
  </si>
  <si>
    <t>TOTAL</t>
  </si>
  <si>
    <t>FINANCING</t>
  </si>
  <si>
    <t>Investments</t>
  </si>
  <si>
    <t>KEARNEY</t>
  </si>
  <si>
    <t>KB</t>
  </si>
  <si>
    <t>Actual Results thru September 2017</t>
  </si>
  <si>
    <t>Adjustment Code</t>
  </si>
  <si>
    <t>P&amp;L</t>
  </si>
  <si>
    <t>Debit/Credit</t>
  </si>
  <si>
    <t>B/S</t>
  </si>
  <si>
    <t>True/False</t>
  </si>
  <si>
    <t>NON-OP</t>
  </si>
  <si>
    <t>ELIM</t>
  </si>
  <si>
    <t>OR SMLLC</t>
  </si>
  <si>
    <t>CA SMLLC</t>
  </si>
  <si>
    <t>FORM 1065</t>
  </si>
  <si>
    <t>DIVISION</t>
  </si>
  <si>
    <t>GENERAL</t>
  </si>
  <si>
    <t>HOUSE</t>
  </si>
  <si>
    <t>PIPELINE</t>
  </si>
  <si>
    <t>(INCOME) LOSS BEFORE INCOME TAXES:</t>
  </si>
  <si>
    <t>BA1500</t>
  </si>
  <si>
    <t>6100090</t>
  </si>
  <si>
    <t>Credit</t>
  </si>
  <si>
    <t>PERMANENT DIFFERENCES:</t>
  </si>
  <si>
    <t>CHANGE IN ACCOUNTING PRINCIPLE/CORRECTION OF AN ERROR</t>
  </si>
  <si>
    <t>DIVIDENDS PAID ON UNALLOCATED SHARES HELD BY AN ESOP</t>
  </si>
  <si>
    <t>EQUITY COMPONENT OF AFUDC CAPITALIZED FOR BOOK</t>
  </si>
  <si>
    <t>MP601</t>
  </si>
  <si>
    <t>6107031</t>
  </si>
  <si>
    <t>GAINS (LOSSES) INCLUDED IN OCI</t>
  </si>
  <si>
    <t>DEPLETION</t>
  </si>
  <si>
    <t>MP650</t>
  </si>
  <si>
    <t>6220090</t>
  </si>
  <si>
    <t>Debit</t>
  </si>
  <si>
    <t>NON-QUALIFIED STOCK OPTIONS PRE 12/05</t>
  </si>
  <si>
    <t>MP100</t>
  </si>
  <si>
    <t>6130080</t>
  </si>
  <si>
    <t>STOCK ISSUANCE COSTS INCLUDED AS A REDUCTION IN CAPITAL</t>
  </si>
  <si>
    <t>NON OPR LOBBYING EXPENSES</t>
  </si>
  <si>
    <t>MP205</t>
  </si>
  <si>
    <t>6260125</t>
  </si>
  <si>
    <t>NON OPR POLITICAL CONTRIBUTIONS</t>
  </si>
  <si>
    <t>MP206</t>
  </si>
  <si>
    <t>62600908</t>
  </si>
  <si>
    <t>NON OPR SOCIAL CLUB</t>
  </si>
  <si>
    <t>MP207</t>
  </si>
  <si>
    <t>6260110</t>
  </si>
  <si>
    <t>ACCTS 426 - LOBBYING, DUES, ETC.</t>
  </si>
  <si>
    <t>ACCTS 426 - FINES &amp; PENALITIES</t>
  </si>
  <si>
    <t>TAX EXEMPT INTEREST</t>
  </si>
  <si>
    <t>GAIN ON COMPANY OWNED LIFE INS (LESS INTEREST EXPENSE)</t>
  </si>
  <si>
    <t>MP300</t>
  </si>
  <si>
    <t>61000905</t>
  </si>
  <si>
    <t>MEALS &amp; ENTERTAINMENT</t>
  </si>
  <si>
    <t>MP400</t>
  </si>
  <si>
    <t>6260040</t>
  </si>
  <si>
    <t>DIVIDENDS PAID ON ALLOCATED SHARES HELD BY AN ESOP</t>
  </si>
  <si>
    <t>MP500</t>
  </si>
  <si>
    <t>6263055</t>
  </si>
  <si>
    <t>SEC. 162M COMPENSATION IN EXCESS OF $1 MILLION</t>
  </si>
  <si>
    <t>MP150</t>
  </si>
  <si>
    <t>6120094</t>
  </si>
  <si>
    <t>PRE-1981 DEPRECIATION</t>
  </si>
  <si>
    <t>MP600</t>
  </si>
  <si>
    <t>62000901</t>
  </si>
  <si>
    <t>PRE-1981 REMOVAL COSTS</t>
  </si>
  <si>
    <t>MP700</t>
  </si>
  <si>
    <t>626009Q7</t>
  </si>
  <si>
    <t>PROPERTY TAXES</t>
  </si>
  <si>
    <t>MP800</t>
  </si>
  <si>
    <t>6171090</t>
  </si>
  <si>
    <t>PENALTIES</t>
  </si>
  <si>
    <t>MP900</t>
  </si>
  <si>
    <t>6260205</t>
  </si>
  <si>
    <t>EMPLOYEE STOCK PURCHASE PLAN</t>
  </si>
  <si>
    <t>MP110</t>
  </si>
  <si>
    <t>TOTAL PERMANENT DIFFERENCES</t>
  </si>
  <si>
    <t>TEMPORARY (DEFERRED) DIFFERENCES:</t>
  </si>
  <si>
    <t>EXCESS TAX (BOOK) DEPRECIATION (POST 1981 ASSETS)</t>
  </si>
  <si>
    <t>DEFERRED REGULATORY REVENUES &amp; EXPENSES</t>
  </si>
  <si>
    <t>OTHER:</t>
  </si>
  <si>
    <t xml:space="preserve">          - CAPITALIZED</t>
  </si>
  <si>
    <t xml:space="preserve">          - PAID OUT IN SUBSEQUENT YEAR AND DEDUCTED ON TAX RETURN</t>
  </si>
  <si>
    <t>BOND AMORTIZATION - REDEMPTION COSTS CAP. ON BOOKS</t>
  </si>
  <si>
    <t>BOND AMORTIZATION - EARLY RETIREMENT COSTS</t>
  </si>
  <si>
    <t>CHARITABLE CONTRIBUTIONS C/O</t>
  </si>
  <si>
    <t>62600904</t>
  </si>
  <si>
    <t>DEPOSITS-TRANSPORTATION</t>
  </si>
  <si>
    <t>INJURIES &amp; DAMAGES - GENERAL ACCRUALS</t>
  </si>
  <si>
    <t>INJURIES &amp; DAMAGES - CHASE</t>
  </si>
  <si>
    <t>INJURIES &amp; DAMAGES - ENVIRNOMENTAL SEC 198 (ACCRUALS)</t>
  </si>
  <si>
    <t xml:space="preserve">     - ENVIRNOMENTAL SEC 198 (CASH PAYMENTS)</t>
  </si>
  <si>
    <t xml:space="preserve">     - ENVIRNOMENTAL SEC 198 (INTEREST INCOME)</t>
  </si>
  <si>
    <t xml:space="preserve">     - INSURANCE RECOVERIES</t>
  </si>
  <si>
    <t>INSTALLMENT NOTE - VANCOUVER (117th AVE)</t>
  </si>
  <si>
    <t>FAS 133 MARK-TO-MARKET DERIVATIVES</t>
  </si>
  <si>
    <t>MARK TO MARKET - MARKETABLE SECURITIES</t>
  </si>
  <si>
    <t xml:space="preserve">     - POSTRETIREMENT CAPITALIZED FOR BOOKS</t>
  </si>
  <si>
    <t xml:space="preserve">     - POSTRETIREMENT CASH CONTRIBUTIONS</t>
  </si>
  <si>
    <t xml:space="preserve">     - ESRIP CAPITALIZED FOR BOOKS</t>
  </si>
  <si>
    <t xml:space="preserve">     - ESRIP CASH CONTRIBUTIONS</t>
  </si>
  <si>
    <t xml:space="preserve">     - CAPITALIZED FOR BOOK</t>
  </si>
  <si>
    <t xml:space="preserve">     - DEFERRED FOR REGULATORY RECOVERY</t>
  </si>
  <si>
    <t xml:space="preserve">     - CASH CONTRIBUTION MADE BY 9/15 OF SUBSEQUENT YEAR FOR CURRENT YEAR</t>
  </si>
  <si>
    <t xml:space="preserve">     - CASH CONTRIBUTION MADE IN CURRENT YEAR</t>
  </si>
  <si>
    <t xml:space="preserve">PENSION - SERP </t>
  </si>
  <si>
    <t xml:space="preserve">     - SERP CAPITALIZED FOR BOOK</t>
  </si>
  <si>
    <t>62500906</t>
  </si>
  <si>
    <t xml:space="preserve">PENSION NON QUALIFIED - DEFERRED COMP </t>
  </si>
  <si>
    <t>PREPAID INSURANCE (FORM 3115 FILED IN 2005)</t>
  </si>
  <si>
    <t>FAS 123 R - STOCK BASED COMPENSATION IN GL (OPTIONS VESTED POST 12/31/05)</t>
  </si>
  <si>
    <t xml:space="preserve">     - EXCESS TAX BENEFIT FROM EXERCISE  (POST 12/05 VESTING, TO EXTENT OF PAST COMP)</t>
  </si>
  <si>
    <t xml:space="preserve">     - RESTRICTED STOCK UNITS</t>
  </si>
  <si>
    <t>18000706</t>
  </si>
  <si>
    <t>UNICAP 263A - COSTS CAPITALIZED FOR TAX</t>
  </si>
  <si>
    <t>6181090</t>
  </si>
  <si>
    <t>2091090</t>
  </si>
  <si>
    <t>DEDUCTIBLE COSTS ASSOCIATED WITH BMC PURCHASE</t>
  </si>
  <si>
    <t>NOL CARRYFORWARD FROM CURRENT YEAR</t>
  </si>
  <si>
    <t>626009Q8</t>
  </si>
  <si>
    <t>ENCANA ELIMINATION</t>
  </si>
  <si>
    <t>610017D</t>
  </si>
  <si>
    <t>GILL RANCH</t>
  </si>
  <si>
    <t>Trail West</t>
  </si>
  <si>
    <t>SB 408 - SURCHARGE</t>
  </si>
  <si>
    <t>SB 408 - INTEREST</t>
  </si>
  <si>
    <t>NNGFC - EST TAXABLE INCOME PER K1'S</t>
  </si>
  <si>
    <t>NNGFC - BOOK INCOME BUDGET</t>
  </si>
  <si>
    <t>NNGFC - CASH PROCEEDS SALE OF WP 90 &amp; 91</t>
  </si>
  <si>
    <t>NNGFC - BOOK GAIN</t>
  </si>
  <si>
    <t>NNGFC - TAX BASIS</t>
  </si>
  <si>
    <t>NNGFC - OTHER</t>
  </si>
  <si>
    <t>TOTAL OTHER (INCLUDES DEF'D TAX ON NOL)</t>
  </si>
  <si>
    <t>TOTAL TEMPORARY DIFFERENCES</t>
  </si>
  <si>
    <t>CURRENT STATE INCOME TAX</t>
  </si>
  <si>
    <t>CURRENT TAXABLE (INCOME) LOSS BEFORE EQUITY COMPONENTS</t>
  </si>
  <si>
    <t>CURRENT TAX AT STATUTORY RATE</t>
  </si>
  <si>
    <t>ALTERNATIVE MINIMUM TAX</t>
  </si>
  <si>
    <t>ALTERNATIVE MINIMUM TAX ADJUSTMENTS (PY)</t>
  </si>
  <si>
    <t>ADJUSTED EARNINGS TAX ADJUSTMENTS (PY)</t>
  </si>
  <si>
    <t>ALTERNATIVE MINIMUM TAX RATE</t>
  </si>
  <si>
    <t>AMT TAX UTILIZED IN CURRENT YEAR</t>
  </si>
  <si>
    <t>CURRENT TAX CREDITS:</t>
  </si>
  <si>
    <t>ALT MIN TAX CREDITS</t>
  </si>
  <si>
    <t>CREDITS EARNED - §29/LIHTC  &amp; CARRYOVER</t>
  </si>
  <si>
    <t>GBC CREDIT</t>
  </si>
  <si>
    <t>FOREIGN TAX CREDIT</t>
  </si>
  <si>
    <t>DEFERRED TAX EXPENSE (BENEFIT):</t>
  </si>
  <si>
    <t>EXCESS TAX (BOOK) DEPRECIATION</t>
  </si>
  <si>
    <t>REVENUE &amp; COST</t>
  </si>
  <si>
    <t>DEFERRED TAX (CREDITS) CARRYFORWARD UTILIZED:</t>
  </si>
  <si>
    <t>DEFERRED ITC RESTORED</t>
  </si>
  <si>
    <t>DEFERRED AMT &amp; FUEL TAX CREDITS</t>
  </si>
  <si>
    <t>TAX FROM CURRENT OPERATIONS:</t>
  </si>
  <si>
    <t>CURRENT TAXES GL 409</t>
  </si>
  <si>
    <t>DEFERRED TAXES GL 410 &amp; 411</t>
  </si>
  <si>
    <t>DEFERRED CREDITS</t>
  </si>
  <si>
    <t>PRIOR PERIOD ADJUSTMENTS:</t>
  </si>
  <si>
    <t>CURRENT TAXES GL 236.20-29 (federal) GL 236.30-39 (state)</t>
  </si>
  <si>
    <t>DEFERRED TAXES G:  283 accounts</t>
  </si>
  <si>
    <t>TAX PROVISION SUMMARY:</t>
  </si>
  <si>
    <t>CURRENT TAXES</t>
  </si>
  <si>
    <t>DEFERRED TAXES</t>
  </si>
  <si>
    <t>TOTAL FEDERAL TAX PROVISION</t>
  </si>
  <si>
    <t>TOTAL FED &amp; STATE TAX EXPENSE (BENEFIT)</t>
  </si>
  <si>
    <t xml:space="preserve"> </t>
  </si>
  <si>
    <t>NET (INCOME) LOSS AFTER TAX</t>
  </si>
  <si>
    <t>BUDGET</t>
  </si>
  <si>
    <t>VARIANCE FROM BUDGET</t>
  </si>
  <si>
    <t>EFFECTIVE FEDERAL TAX RATE</t>
  </si>
  <si>
    <t xml:space="preserve">     EFFECTIVE COMBINED TAX RATE</t>
  </si>
  <si>
    <t>EFFECTIVE COMBINED TAX RATE WITHOUT CREDITS</t>
  </si>
  <si>
    <t xml:space="preserve">     EFFECTIVE COMBINED TAX RATE WITHOUT TRUE UPS</t>
  </si>
  <si>
    <t>EARNINGS PER SHARE</t>
  </si>
  <si>
    <t>FYTD</t>
  </si>
  <si>
    <t>VARIANCE</t>
  </si>
  <si>
    <t>MTN999</t>
  </si>
  <si>
    <t>MTN950</t>
  </si>
  <si>
    <t>MTN946</t>
  </si>
  <si>
    <t>Fed Tax Rate</t>
  </si>
  <si>
    <t>State Tax Rate</t>
  </si>
  <si>
    <t>Blended Rate</t>
  </si>
  <si>
    <t>Fed Benefit -State</t>
  </si>
  <si>
    <t>Net Fed Rate</t>
  </si>
  <si>
    <t>Gross YR Change</t>
  </si>
  <si>
    <t>Gross YTD Change</t>
  </si>
  <si>
    <t>Net Fed</t>
  </si>
  <si>
    <t>Net State</t>
  </si>
  <si>
    <t>2017 Activity</t>
  </si>
  <si>
    <t>NW Natural Gas Co.</t>
  </si>
  <si>
    <t>Summary of ADIT-Other</t>
  </si>
  <si>
    <t>As of 9/30/2017</t>
  </si>
  <si>
    <t>LTIP Write-Off</t>
  </si>
  <si>
    <t>Year Ended: 12/31/2017</t>
  </si>
  <si>
    <t>Reporting Period: December - Final</t>
  </si>
  <si>
    <t>DISCRETE ADJUSTMENTS</t>
  </si>
  <si>
    <t>Totals</t>
  </si>
  <si>
    <t>D9999</t>
  </si>
  <si>
    <t>Depreciation</t>
  </si>
  <si>
    <t xml:space="preserve">  IMPAIRMENTS</t>
  </si>
  <si>
    <t>MTF006 - MTN</t>
  </si>
  <si>
    <t xml:space="preserve">  OCI ADJUSTMENT</t>
  </si>
  <si>
    <t>OCI101 - MTN</t>
  </si>
  <si>
    <t xml:space="preserve">  OCI DEFERRED TAX</t>
  </si>
  <si>
    <t>OCI100 - NT</t>
  </si>
  <si>
    <t xml:space="preserve">  OCI-POST 12/22 ADJ</t>
  </si>
  <si>
    <t>OCI102 - NT</t>
  </si>
  <si>
    <t xml:space="preserve">  LTIP</t>
  </si>
  <si>
    <t xml:space="preserve">  NON-QUAL STOCK OPTIONS</t>
  </si>
  <si>
    <t xml:space="preserve">  PENSION - DBP BALANCING</t>
  </si>
  <si>
    <t>MTN561 - MTN</t>
  </si>
  <si>
    <t xml:space="preserve">  PENSION - DBP CAPITALIZED FOR BOOK</t>
  </si>
  <si>
    <t xml:space="preserve">  PENSION - DBP CASH CONTRIBUTIONS</t>
  </si>
  <si>
    <t xml:space="preserve">  PENSION - DBP CURRENT YEAR CONT.</t>
  </si>
  <si>
    <t xml:space="preserve">  PENSION - ESRIP</t>
  </si>
  <si>
    <t xml:space="preserve">  PENSION - POSTRETIREMENT</t>
  </si>
  <si>
    <t>Regulatory Tax Assets</t>
  </si>
  <si>
    <t xml:space="preserve">  AFUDC Equity - Gross-Up</t>
  </si>
  <si>
    <t>AFUDC2 - NT</t>
  </si>
  <si>
    <t xml:space="preserve">  AFUDC Equity - Plant</t>
  </si>
  <si>
    <t>AFUDC1 - NT</t>
  </si>
  <si>
    <t>FAS109 - NT</t>
  </si>
  <si>
    <t>Regulatory Tax Liabilities</t>
  </si>
  <si>
    <t xml:space="preserve">  2017 Tax Reform - Gas Res Gross-Up</t>
  </si>
  <si>
    <t>TAXRGR - NT</t>
  </si>
  <si>
    <t xml:space="preserve">  2017 Tax Reform - Other Gross-Up</t>
  </si>
  <si>
    <t>TAXREO - NT</t>
  </si>
  <si>
    <t xml:space="preserve">  2017 Tax Reform - Plant Gross-Up</t>
  </si>
  <si>
    <t>TAXREF - NT</t>
  </si>
  <si>
    <t>As of 9/30/2018</t>
  </si>
  <si>
    <t>2018 Activity</t>
  </si>
  <si>
    <t>MTN561</t>
  </si>
  <si>
    <t>LTIP</t>
  </si>
  <si>
    <t>NON-QUAL STOCK OPTIONS</t>
  </si>
  <si>
    <t>PENSION - DBP BALANCING</t>
  </si>
  <si>
    <t>PENSION - DBP CAPITALIZED FOR BOOK</t>
  </si>
  <si>
    <t>PENSION - DBP CASH CONTRIBUTIONS</t>
  </si>
  <si>
    <t>PENSION - DBP CURRENT YEAR CONT.</t>
  </si>
  <si>
    <t>PENSION - ESRIP</t>
  </si>
  <si>
    <t>PENSION - POSTRETIREMENT</t>
  </si>
  <si>
    <t>Total 2018</t>
  </si>
  <si>
    <t>GAS</t>
  </si>
  <si>
    <t>GAS RESERVES</t>
  </si>
  <si>
    <t>NWN</t>
  </si>
  <si>
    <t>Falls Water</t>
  </si>
  <si>
    <t>Actual Results thru September 2018</t>
  </si>
  <si>
    <t>RESERVES</t>
  </si>
  <si>
    <t>Water Holdco</t>
  </si>
  <si>
    <t>Company</t>
  </si>
  <si>
    <t>D6000</t>
  </si>
  <si>
    <t>D6000FWC</t>
  </si>
  <si>
    <t>CAPITALIZED DEAL COSTS</t>
  </si>
  <si>
    <t>MP208</t>
  </si>
  <si>
    <t>626009Q2</t>
  </si>
  <si>
    <t xml:space="preserve">     - PENSION BALANCING</t>
  </si>
  <si>
    <t>NW Biogas</t>
  </si>
  <si>
    <t>September 2018</t>
  </si>
  <si>
    <t>NWN Water Company, LLC</t>
  </si>
  <si>
    <t>Falls Water Company</t>
  </si>
  <si>
    <t>Gas Reserves</t>
  </si>
  <si>
    <t>Per GL</t>
  </si>
  <si>
    <t>JONAH ELIMINATION</t>
  </si>
  <si>
    <t>Ending DTA/(DTL)</t>
  </si>
  <si>
    <t>Ending Balance</t>
  </si>
  <si>
    <t>a</t>
  </si>
  <si>
    <t>b</t>
  </si>
  <si>
    <t>c</t>
  </si>
  <si>
    <t>d</t>
  </si>
  <si>
    <t>e</t>
  </si>
  <si>
    <t>i</t>
  </si>
  <si>
    <t>j</t>
  </si>
  <si>
    <t>l</t>
  </si>
  <si>
    <t>n</t>
  </si>
  <si>
    <t>p</t>
  </si>
  <si>
    <t>t</t>
  </si>
  <si>
    <t>r</t>
  </si>
  <si>
    <t>o</t>
  </si>
  <si>
    <t>m</t>
  </si>
  <si>
    <t>f</t>
  </si>
  <si>
    <t>s</t>
  </si>
  <si>
    <t>g</t>
  </si>
  <si>
    <t>h</t>
  </si>
  <si>
    <t>k</t>
  </si>
  <si>
    <t>JONAH - GAS RESERVES</t>
  </si>
  <si>
    <t>PENSION - DBP</t>
  </si>
  <si>
    <t>PENSION - BALANCING</t>
  </si>
  <si>
    <t>NON-QUAL DEFERRED COMPENSA</t>
  </si>
  <si>
    <t>q</t>
  </si>
  <si>
    <t>u</t>
  </si>
  <si>
    <t>v</t>
  </si>
  <si>
    <t>w</t>
  </si>
  <si>
    <t>x</t>
  </si>
  <si>
    <t>y</t>
  </si>
  <si>
    <t>z</t>
  </si>
  <si>
    <t>aa</t>
  </si>
  <si>
    <t>bb</t>
  </si>
  <si>
    <t>ENVIRONMENTAL</t>
  </si>
  <si>
    <t>Included for WA</t>
  </si>
  <si>
    <t>y or n</t>
  </si>
  <si>
    <t>DEFERRED DIRECTORS FEES</t>
  </si>
  <si>
    <t>CAPITALIZED INTEREST (N.Mist)</t>
  </si>
  <si>
    <t>Allocation to WA</t>
  </si>
  <si>
    <t>%</t>
  </si>
  <si>
    <t>Summary of ADIT-Other for Washington, As of 9/30/2017 and 9/30/2018</t>
  </si>
  <si>
    <t>Before:</t>
  </si>
  <si>
    <t>After:</t>
  </si>
  <si>
    <t>Allocation Factor:</t>
  </si>
  <si>
    <t>[Accum. Depreciation]</t>
  </si>
  <si>
    <t>&lt;&lt; Enter this figure</t>
  </si>
  <si>
    <t>Washinton Measurement</t>
  </si>
  <si>
    <t>Deferred Tax Allocation</t>
  </si>
  <si>
    <t>Net Deferred with EDIT</t>
  </si>
  <si>
    <t>EDIT Reg Asset</t>
  </si>
  <si>
    <t>EDIT Reg. Liab. DTL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</si>
</sst>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%"/>
    <numFmt numFmtId="167" formatCode="&quot;$&quot;#,##0.000_);\(&quot;$&quot;#,##0.000\)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i/>
      <sz val="8"/>
      <color rgb="FFFF0000"/>
      <name val="Arial"/>
      <family val="2"/>
    </font>
    <font>
      <sz val="8"/>
      <color rgb="FFFF0000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  <font>
      <b/>
      <u/>
      <sz val="8"/>
      <color rgb="FF000000"/>
      <name val="Arial"/>
      <family val="2"/>
    </font>
    <font>
      <b/>
      <sz val="11"/>
      <color rgb="FFFF0000"/>
      <name val="Calibri"/>
      <family val="2"/>
      <scheme val="minor"/>
    </font>
    <font>
      <sz val="8"/>
      <color rgb="FF0000FF"/>
      <name val="Arial"/>
      <family val="2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sz val="18"/>
      <name val="Calibri"/>
      <family val="2"/>
      <scheme val="minor"/>
    </font>
    <font>
      <b/>
      <i/>
      <sz val="12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8"/>
      <name val="Calibri"/>
      <family val="2"/>
      <scheme val="minor"/>
    </font>
    <font>
      <sz val="8"/>
      <color indexed="48"/>
      <name val="Calibri"/>
      <family val="2"/>
      <scheme val="minor"/>
    </font>
    <font>
      <sz val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indexed="12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indexed="48"/>
      <name val="Calibri"/>
      <family val="2"/>
      <scheme val="minor"/>
    </font>
    <font>
      <sz val="10"/>
      <color indexed="48"/>
      <name val="Calibri"/>
      <family val="2"/>
      <scheme val="minor"/>
    </font>
    <font>
      <sz val="8"/>
      <color rgb="FF0000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indexed="4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80"/>
      </patternFill>
    </fill>
    <fill>
      <patternFill patternType="solid">
        <fgColor rgb="FFE0E0E0"/>
      </patternFill>
    </fill>
    <fill>
      <patternFill patternType="solid">
        <fgColor rgb="FFD8E4F8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C0C0C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8" fillId="0" borderId="0"/>
    <xf numFmtId="37" fontId="44" fillId="0" borderId="0"/>
  </cellStyleXfs>
  <cellXfs count="872">
    <xf numFmtId="0" fontId="0" fillId="0" borderId="0" xfId="0"/>
    <xf numFmtId="0" fontId="4" fillId="0" borderId="0" xfId="0" applyNumberFormat="1" applyFont="1" applyAlignment="1">
      <alignment horizontal="left" vertical="top" wrapText="1" readingOrder="1"/>
    </xf>
    <xf numFmtId="0" fontId="4" fillId="2" borderId="0" xfId="0" applyNumberFormat="1" applyFont="1" applyFill="1" applyAlignment="1">
      <alignment horizontal="left" vertical="top" readingOrder="1"/>
    </xf>
    <xf numFmtId="0" fontId="4" fillId="2" borderId="0" xfId="0" applyNumberFormat="1" applyFont="1" applyFill="1" applyAlignment="1">
      <alignment horizontal="left" vertical="top" wrapText="1" readingOrder="1"/>
    </xf>
    <xf numFmtId="49" fontId="5" fillId="2" borderId="0" xfId="0" applyNumberFormat="1" applyFont="1" applyFill="1" applyAlignment="1">
      <alignment horizontal="left" vertical="top" wrapText="1" readingOrder="1"/>
    </xf>
    <xf numFmtId="49" fontId="5" fillId="2" borderId="0" xfId="0" applyNumberFormat="1" applyFont="1" applyFill="1" applyAlignment="1">
      <alignment horizontal="left" vertical="top" readingOrder="1"/>
    </xf>
    <xf numFmtId="0" fontId="7" fillId="0" borderId="0" xfId="0" applyNumberFormat="1" applyFont="1" applyAlignment="1">
      <alignment horizontal="left" vertical="top" wrapText="1" readingOrder="1"/>
    </xf>
    <xf numFmtId="49" fontId="8" fillId="3" borderId="1" xfId="0" applyNumberFormat="1" applyFont="1" applyFill="1" applyBorder="1" applyAlignment="1">
      <alignment horizontal="left" vertical="center" wrapText="1" readingOrder="1"/>
    </xf>
    <xf numFmtId="49" fontId="4" fillId="0" borderId="2" xfId="0" applyNumberFormat="1" applyFont="1" applyBorder="1" applyAlignment="1">
      <alignment horizontal="left" vertical="top" wrapText="1" readingOrder="1"/>
    </xf>
    <xf numFmtId="37" fontId="8" fillId="2" borderId="0" xfId="0" applyNumberFormat="1" applyFont="1" applyFill="1" applyAlignment="1">
      <alignment horizontal="left" vertical="center" wrapText="1" readingOrder="1"/>
    </xf>
    <xf numFmtId="49" fontId="9" fillId="4" borderId="1" xfId="0" applyNumberFormat="1" applyFont="1" applyFill="1" applyBorder="1" applyAlignment="1">
      <alignment horizontal="center" wrapText="1" readingOrder="1"/>
    </xf>
    <xf numFmtId="49" fontId="9" fillId="4" borderId="3" xfId="0" applyNumberFormat="1" applyFont="1" applyFill="1" applyBorder="1" applyAlignment="1">
      <alignment horizontal="center" wrapText="1" readingOrder="1"/>
    </xf>
    <xf numFmtId="49" fontId="9" fillId="4" borderId="4" xfId="0" applyNumberFormat="1" applyFont="1" applyFill="1" applyBorder="1" applyAlignment="1">
      <alignment horizontal="center" wrapText="1" readingOrder="1"/>
    </xf>
    <xf numFmtId="49" fontId="10" fillId="2" borderId="0" xfId="0" applyNumberFormat="1" applyFont="1" applyFill="1" applyAlignment="1">
      <alignment horizontal="left" vertical="top" readingOrder="1"/>
    </xf>
    <xf numFmtId="49" fontId="9" fillId="2" borderId="0" xfId="0" applyNumberFormat="1" applyFont="1" applyFill="1" applyAlignment="1">
      <alignment horizontal="left" vertical="top" wrapText="1" readingOrder="1"/>
    </xf>
    <xf numFmtId="0" fontId="9" fillId="5" borderId="1" xfId="0" applyNumberFormat="1" applyFont="1" applyFill="1" applyBorder="1" applyAlignment="1">
      <alignment horizontal="right" vertical="top" wrapText="1" readingOrder="1"/>
    </xf>
    <xf numFmtId="0" fontId="9" fillId="5" borderId="3" xfId="0" applyNumberFormat="1" applyFont="1" applyFill="1" applyBorder="1" applyAlignment="1">
      <alignment horizontal="right" vertical="top" wrapText="1" readingOrder="1"/>
    </xf>
    <xf numFmtId="0" fontId="9" fillId="2" borderId="5" xfId="0" applyNumberFormat="1" applyFont="1" applyFill="1" applyBorder="1" applyAlignment="1">
      <alignment horizontal="right" vertical="top" wrapText="1" readingOrder="1"/>
    </xf>
    <xf numFmtId="49" fontId="4" fillId="2" borderId="0" xfId="0" applyNumberFormat="1" applyFont="1" applyFill="1" applyAlignment="1">
      <alignment horizontal="left" vertical="top" wrapText="1" readingOrder="1"/>
    </xf>
    <xf numFmtId="49" fontId="4" fillId="5" borderId="6" xfId="0" applyNumberFormat="1" applyFont="1" applyFill="1" applyBorder="1" applyAlignment="1">
      <alignment horizontal="right" vertical="top" wrapText="1" readingOrder="1"/>
    </xf>
    <xf numFmtId="49" fontId="4" fillId="5" borderId="7" xfId="0" applyNumberFormat="1" applyFont="1" applyFill="1" applyBorder="1" applyAlignment="1">
      <alignment horizontal="right" vertical="top" wrapText="1" readingOrder="1"/>
    </xf>
    <xf numFmtId="0" fontId="4" fillId="5" borderId="7" xfId="0" applyNumberFormat="1" applyFont="1" applyFill="1" applyBorder="1" applyAlignment="1">
      <alignment horizontal="right" vertical="top" wrapText="1" readingOrder="1"/>
    </xf>
    <xf numFmtId="49" fontId="4" fillId="2" borderId="0" xfId="0" applyNumberFormat="1" applyFont="1" applyFill="1" applyAlignment="1">
      <alignment horizontal="right" vertical="top" wrapText="1" readingOrder="1"/>
    </xf>
    <xf numFmtId="0" fontId="4" fillId="2" borderId="0" xfId="0" applyNumberFormat="1" applyFont="1" applyFill="1" applyAlignment="1">
      <alignment horizontal="right" vertical="top" wrapText="1" readingOrder="1"/>
    </xf>
    <xf numFmtId="49" fontId="9" fillId="2" borderId="0" xfId="0" applyNumberFormat="1" applyFont="1" applyFill="1" applyAlignment="1">
      <alignment horizontal="left" vertical="top" readingOrder="1"/>
    </xf>
    <xf numFmtId="3" fontId="4" fillId="5" borderId="6" xfId="0" applyNumberFormat="1" applyFont="1" applyFill="1" applyBorder="1" applyAlignment="1">
      <alignment horizontal="right" vertical="top" wrapText="1" readingOrder="1"/>
    </xf>
    <xf numFmtId="3" fontId="4" fillId="5" borderId="7" xfId="0" applyNumberFormat="1" applyFont="1" applyFill="1" applyBorder="1" applyAlignment="1">
      <alignment horizontal="right" vertical="top" wrapText="1" readingOrder="1"/>
    </xf>
    <xf numFmtId="3" fontId="4" fillId="2" borderId="0" xfId="0" applyNumberFormat="1" applyFont="1" applyFill="1" applyAlignment="1">
      <alignment horizontal="right" vertical="top" wrapText="1" readingOrder="1"/>
    </xf>
    <xf numFmtId="3" fontId="4" fillId="6" borderId="0" xfId="0" applyNumberFormat="1" applyFont="1" applyFill="1" applyAlignment="1">
      <alignment horizontal="right" vertical="top" wrapText="1" readingOrder="1"/>
    </xf>
    <xf numFmtId="0" fontId="11" fillId="0" borderId="0" xfId="0" applyNumberFormat="1" applyFont="1" applyBorder="1" applyAlignment="1">
      <alignment horizontal="left" vertical="top" wrapText="1" readingOrder="1"/>
    </xf>
    <xf numFmtId="49" fontId="12" fillId="2" borderId="0" xfId="0" applyNumberFormat="1" applyFont="1" applyFill="1" applyAlignment="1">
      <alignment horizontal="left" vertical="top" wrapText="1" readingOrder="1"/>
    </xf>
    <xf numFmtId="3" fontId="12" fillId="5" borderId="6" xfId="0" applyNumberFormat="1" applyFont="1" applyFill="1" applyBorder="1" applyAlignment="1">
      <alignment horizontal="right" vertical="top" wrapText="1" readingOrder="1"/>
    </xf>
    <xf numFmtId="3" fontId="12" fillId="5" borderId="7" xfId="0" applyNumberFormat="1" applyFont="1" applyFill="1" applyBorder="1" applyAlignment="1">
      <alignment horizontal="right" vertical="top" wrapText="1" readingOrder="1"/>
    </xf>
    <xf numFmtId="3" fontId="12" fillId="2" borderId="0" xfId="0" applyNumberFormat="1" applyFont="1" applyFill="1" applyAlignment="1">
      <alignment horizontal="right" vertical="top" wrapText="1" readingOrder="1"/>
    </xf>
    <xf numFmtId="0" fontId="4" fillId="0" borderId="0" xfId="0" applyNumberFormat="1" applyFont="1" applyBorder="1" applyAlignment="1">
      <alignment horizontal="left" vertical="top" wrapText="1" readingOrder="1"/>
    </xf>
    <xf numFmtId="0" fontId="12" fillId="2" borderId="0" xfId="0" applyNumberFormat="1" applyFont="1" applyFill="1" applyAlignment="1">
      <alignment horizontal="right" vertical="top" wrapText="1" readingOrder="1"/>
    </xf>
    <xf numFmtId="3" fontId="4" fillId="7" borderId="0" xfId="0" applyNumberFormat="1" applyFont="1" applyFill="1" applyAlignment="1">
      <alignment horizontal="right" vertical="top" wrapText="1" readingOrder="1"/>
    </xf>
    <xf numFmtId="0" fontId="11" fillId="0" borderId="0" xfId="0" applyNumberFormat="1" applyFont="1" applyBorder="1" applyAlignment="1">
      <alignment horizontal="center" vertical="top" wrapText="1" readingOrder="1"/>
    </xf>
    <xf numFmtId="0" fontId="11" fillId="0" borderId="0" xfId="0" applyNumberFormat="1" applyFont="1" applyBorder="1" applyAlignment="1">
      <alignment vertical="top" wrapText="1" readingOrder="1"/>
    </xf>
    <xf numFmtId="0" fontId="11" fillId="0" borderId="0" xfId="0" applyFont="1" applyBorder="1"/>
    <xf numFmtId="0" fontId="12" fillId="5" borderId="7" xfId="0" applyNumberFormat="1" applyFont="1" applyFill="1" applyBorder="1" applyAlignment="1">
      <alignment horizontal="right" vertical="top" wrapText="1" readingOrder="1"/>
    </xf>
    <xf numFmtId="0" fontId="12" fillId="5" borderId="6" xfId="0" applyNumberFormat="1" applyFont="1" applyFill="1" applyBorder="1" applyAlignment="1">
      <alignment horizontal="right" vertical="top" wrapText="1" readingOrder="1"/>
    </xf>
    <xf numFmtId="3" fontId="4" fillId="8" borderId="0" xfId="0" applyNumberFormat="1" applyFont="1" applyFill="1" applyAlignment="1">
      <alignment horizontal="right" vertical="top" wrapText="1" readingOrder="1"/>
    </xf>
    <xf numFmtId="0" fontId="2" fillId="0" borderId="0" xfId="0" applyNumberFormat="1" applyFont="1" applyBorder="1" applyAlignment="1">
      <alignment horizontal="left" vertical="top" wrapText="1" readingOrder="1"/>
    </xf>
    <xf numFmtId="0" fontId="11" fillId="0" borderId="0" xfId="0" applyFont="1" applyBorder="1" applyAlignment="1">
      <alignment vertical="top"/>
    </xf>
    <xf numFmtId="3" fontId="11" fillId="2" borderId="0" xfId="0" applyNumberFormat="1" applyFont="1" applyFill="1" applyBorder="1" applyAlignment="1">
      <alignment horizontal="left" vertical="top" wrapText="1" readingOrder="1"/>
    </xf>
    <xf numFmtId="3" fontId="9" fillId="5" borderId="1" xfId="0" applyNumberFormat="1" applyFont="1" applyFill="1" applyBorder="1" applyAlignment="1">
      <alignment horizontal="right" vertical="top" wrapText="1" readingOrder="1"/>
    </xf>
    <xf numFmtId="3" fontId="9" fillId="5" borderId="3" xfId="0" applyNumberFormat="1" applyFont="1" applyFill="1" applyBorder="1" applyAlignment="1">
      <alignment horizontal="right" vertical="top" wrapText="1" readingOrder="1"/>
    </xf>
    <xf numFmtId="3" fontId="9" fillId="2" borderId="5" xfId="0" applyNumberFormat="1" applyFont="1" applyFill="1" applyBorder="1" applyAlignment="1">
      <alignment horizontal="right" vertical="top" wrapText="1" readingOrder="1"/>
    </xf>
    <xf numFmtId="3" fontId="9" fillId="2" borderId="4" xfId="0" applyNumberFormat="1" applyFont="1" applyFill="1" applyBorder="1" applyAlignment="1">
      <alignment horizontal="right" vertical="top" wrapText="1" readingOrder="1"/>
    </xf>
    <xf numFmtId="0" fontId="9" fillId="2" borderId="4" xfId="0" applyNumberFormat="1" applyFont="1" applyFill="1" applyBorder="1" applyAlignment="1">
      <alignment horizontal="right" vertical="top" wrapText="1" readingOrder="1"/>
    </xf>
    <xf numFmtId="3" fontId="9" fillId="8" borderId="4" xfId="0" applyNumberFormat="1" applyFont="1" applyFill="1" applyBorder="1" applyAlignment="1">
      <alignment horizontal="right" vertical="top" wrapText="1" readingOrder="1"/>
    </xf>
    <xf numFmtId="0" fontId="2" fillId="0" borderId="8" xfId="0" applyNumberFormat="1" applyFont="1" applyBorder="1" applyAlignment="1">
      <alignment horizontal="left" vertical="top" wrapText="1" readingOrder="1"/>
    </xf>
    <xf numFmtId="0" fontId="4" fillId="9" borderId="0" xfId="0" applyFont="1" applyFill="1" applyBorder="1" applyAlignment="1">
      <alignment vertical="center"/>
    </xf>
    <xf numFmtId="164" fontId="4" fillId="9" borderId="0" xfId="1" applyNumberFormat="1" applyFont="1" applyFill="1" applyBorder="1" applyAlignment="1">
      <alignment vertical="center" wrapText="1"/>
    </xf>
    <xf numFmtId="164" fontId="4" fillId="9" borderId="9" xfId="1" applyNumberFormat="1" applyFont="1" applyFill="1" applyBorder="1" applyAlignment="1">
      <alignment vertical="center" wrapText="1"/>
    </xf>
    <xf numFmtId="164" fontId="13" fillId="9" borderId="10" xfId="1" applyNumberFormat="1" applyFont="1" applyFill="1" applyBorder="1" applyAlignment="1">
      <alignment vertical="center" wrapText="1"/>
    </xf>
    <xf numFmtId="0" fontId="4" fillId="9" borderId="0" xfId="0" applyFont="1" applyFill="1" applyBorder="1" applyAlignment="1">
      <alignment horizontal="left" vertical="center"/>
    </xf>
    <xf numFmtId="164" fontId="4" fillId="9" borderId="11" xfId="1" applyNumberFormat="1" applyFont="1" applyFill="1" applyBorder="1" applyAlignment="1">
      <alignment vertical="center" wrapText="1"/>
    </xf>
    <xf numFmtId="164" fontId="4" fillId="9" borderId="10" xfId="1" applyNumberFormat="1" applyFont="1" applyFill="1" applyBorder="1" applyAlignment="1">
      <alignment vertical="center" wrapText="1"/>
    </xf>
    <xf numFmtId="164" fontId="4" fillId="9" borderId="12" xfId="1" applyNumberFormat="1" applyFont="1" applyFill="1" applyBorder="1" applyAlignment="1">
      <alignment vertical="center" wrapText="1"/>
    </xf>
    <xf numFmtId="0" fontId="14" fillId="0" borderId="0" xfId="0" applyFont="1" applyFill="1"/>
    <xf numFmtId="49" fontId="16" fillId="0" borderId="0" xfId="0" applyNumberFormat="1" applyFont="1" applyFill="1" applyAlignment="1">
      <alignment horizontal="center" vertical="top" readingOrder="1"/>
    </xf>
    <xf numFmtId="0" fontId="16" fillId="0" borderId="0" xfId="0" applyNumberFormat="1" applyFont="1" applyFill="1" applyAlignment="1">
      <alignment horizontal="left" vertical="top" readingOrder="1"/>
    </xf>
    <xf numFmtId="0" fontId="14" fillId="0" borderId="0" xfId="0" applyNumberFormat="1" applyFont="1" applyFill="1"/>
    <xf numFmtId="3" fontId="14" fillId="0" borderId="0" xfId="0" applyNumberFormat="1" applyFont="1" applyFill="1"/>
    <xf numFmtId="0" fontId="17" fillId="0" borderId="14" xfId="0" applyFont="1" applyFill="1" applyBorder="1" applyAlignment="1">
      <alignment horizontal="center"/>
    </xf>
    <xf numFmtId="0" fontId="19" fillId="0" borderId="0" xfId="3" applyNumberFormat="1" applyFont="1" applyFill="1"/>
    <xf numFmtId="0" fontId="20" fillId="0" borderId="0" xfId="3" applyNumberFormat="1" applyFont="1"/>
    <xf numFmtId="0" fontId="19" fillId="0" borderId="0" xfId="3" applyNumberFormat="1" applyFont="1" applyAlignment="1"/>
    <xf numFmtId="0" fontId="19" fillId="0" borderId="0" xfId="3" applyNumberFormat="1" applyFont="1"/>
    <xf numFmtId="0" fontId="21" fillId="0" borderId="0" xfId="3" applyNumberFormat="1" applyFont="1"/>
    <xf numFmtId="37" fontId="19" fillId="0" borderId="0" xfId="3" applyNumberFormat="1" applyFont="1"/>
    <xf numFmtId="165" fontId="19" fillId="0" borderId="0" xfId="3" applyNumberFormat="1" applyFont="1" applyFill="1"/>
    <xf numFmtId="37" fontId="18" fillId="0" borderId="0" xfId="3"/>
    <xf numFmtId="37" fontId="20" fillId="0" borderId="0" xfId="3" applyNumberFormat="1" applyFont="1"/>
    <xf numFmtId="0" fontId="20" fillId="0" borderId="0" xfId="3" applyNumberFormat="1" applyFont="1" applyBorder="1" applyAlignment="1">
      <alignment horizontal="left"/>
    </xf>
    <xf numFmtId="0" fontId="19" fillId="0" borderId="0" xfId="3" applyNumberFormat="1" applyFont="1" applyBorder="1" applyAlignment="1"/>
    <xf numFmtId="0" fontId="22" fillId="0" borderId="0" xfId="3" applyNumberFormat="1" applyFont="1" applyBorder="1" applyAlignment="1">
      <alignment horizontal="left"/>
    </xf>
    <xf numFmtId="37" fontId="20" fillId="0" borderId="0" xfId="3" applyNumberFormat="1" applyFont="1" applyBorder="1" applyAlignment="1">
      <alignment horizontal="left"/>
    </xf>
    <xf numFmtId="0" fontId="23" fillId="8" borderId="15" xfId="3" applyNumberFormat="1" applyFont="1" applyFill="1" applyBorder="1" applyAlignment="1">
      <alignment horizontal="center"/>
    </xf>
    <xf numFmtId="0" fontId="20" fillId="0" borderId="0" xfId="3" applyNumberFormat="1" applyFont="1" applyFill="1" applyAlignment="1">
      <alignment horizontal="center"/>
    </xf>
    <xf numFmtId="0" fontId="22" fillId="0" borderId="0" xfId="3" applyNumberFormat="1" applyFont="1" applyFill="1" applyAlignment="1">
      <alignment horizontal="center"/>
    </xf>
    <xf numFmtId="0" fontId="20" fillId="0" borderId="21" xfId="3" applyNumberFormat="1" applyFont="1" applyFill="1" applyBorder="1" applyAlignment="1">
      <alignment horizontal="center"/>
    </xf>
    <xf numFmtId="37" fontId="20" fillId="0" borderId="0" xfId="3" applyNumberFormat="1" applyFont="1" applyFill="1" applyBorder="1" applyAlignment="1">
      <alignment horizontal="center"/>
    </xf>
    <xf numFmtId="0" fontId="20" fillId="0" borderId="22" xfId="3" applyNumberFormat="1" applyFont="1" applyFill="1" applyBorder="1" applyAlignment="1">
      <alignment horizontal="center"/>
    </xf>
    <xf numFmtId="0" fontId="20" fillId="0" borderId="0" xfId="3" applyNumberFormat="1" applyFont="1" applyFill="1" applyBorder="1" applyAlignment="1">
      <alignment horizontal="center"/>
    </xf>
    <xf numFmtId="0" fontId="20" fillId="0" borderId="23" xfId="3" applyNumberFormat="1" applyFont="1" applyFill="1" applyBorder="1" applyAlignment="1">
      <alignment horizontal="center"/>
    </xf>
    <xf numFmtId="0" fontId="20" fillId="0" borderId="24" xfId="3" applyNumberFormat="1" applyFont="1" applyFill="1" applyBorder="1" applyAlignment="1">
      <alignment horizontal="center"/>
    </xf>
    <xf numFmtId="165" fontId="20" fillId="0" borderId="0" xfId="3" applyNumberFormat="1" applyFont="1" applyFill="1" applyAlignment="1">
      <alignment horizontal="center"/>
    </xf>
    <xf numFmtId="0" fontId="20" fillId="0" borderId="0" xfId="3" applyNumberFormat="1" applyFont="1" applyFill="1"/>
    <xf numFmtId="0" fontId="19" fillId="0" borderId="0" xfId="3" applyNumberFormat="1" applyFont="1" applyFill="1" applyAlignment="1"/>
    <xf numFmtId="0" fontId="21" fillId="0" borderId="0" xfId="3" applyNumberFormat="1" applyFont="1" applyFill="1"/>
    <xf numFmtId="0" fontId="19" fillId="0" borderId="21" xfId="3" applyNumberFormat="1" applyFont="1" applyFill="1" applyBorder="1"/>
    <xf numFmtId="37" fontId="19" fillId="0" borderId="0" xfId="3" applyNumberFormat="1" applyFont="1" applyFill="1" applyBorder="1"/>
    <xf numFmtId="0" fontId="19" fillId="0" borderId="22" xfId="3" applyNumberFormat="1" applyFont="1" applyFill="1" applyBorder="1"/>
    <xf numFmtId="0" fontId="19" fillId="0" borderId="0" xfId="3" applyNumberFormat="1" applyFont="1" applyFill="1" applyBorder="1"/>
    <xf numFmtId="0" fontId="19" fillId="0" borderId="23" xfId="3" applyNumberFormat="1" applyFont="1" applyFill="1" applyBorder="1"/>
    <xf numFmtId="0" fontId="19" fillId="0" borderId="25" xfId="3" applyNumberFormat="1" applyFont="1" applyFill="1" applyBorder="1"/>
    <xf numFmtId="0" fontId="22" fillId="0" borderId="0" xfId="3" applyNumberFormat="1" applyFont="1" applyFill="1" applyBorder="1" applyAlignment="1">
      <alignment horizontal="center"/>
    </xf>
    <xf numFmtId="0" fontId="20" fillId="0" borderId="25" xfId="3" applyNumberFormat="1" applyFont="1" applyFill="1" applyBorder="1" applyAlignment="1">
      <alignment horizontal="center"/>
    </xf>
    <xf numFmtId="0" fontId="19" fillId="0" borderId="0" xfId="3" applyNumberFormat="1" applyFont="1" applyFill="1" applyAlignment="1">
      <alignment horizontal="center"/>
    </xf>
    <xf numFmtId="0" fontId="20" fillId="0" borderId="9" xfId="3" applyNumberFormat="1" applyFont="1" applyFill="1" applyBorder="1" applyAlignment="1">
      <alignment horizontal="center"/>
    </xf>
    <xf numFmtId="0" fontId="19" fillId="0" borderId="9" xfId="3" applyNumberFormat="1" applyFont="1" applyFill="1" applyBorder="1" applyAlignment="1">
      <alignment horizontal="center"/>
    </xf>
    <xf numFmtId="0" fontId="22" fillId="0" borderId="9" xfId="3" applyNumberFormat="1" applyFont="1" applyFill="1" applyBorder="1" applyAlignment="1">
      <alignment horizontal="center"/>
    </xf>
    <xf numFmtId="0" fontId="19" fillId="0" borderId="26" xfId="3" quotePrefix="1" applyNumberFormat="1" applyFont="1" applyFill="1" applyBorder="1" applyAlignment="1">
      <alignment horizontal="center"/>
    </xf>
    <xf numFmtId="37" fontId="19" fillId="0" borderId="13" xfId="3" quotePrefix="1" applyNumberFormat="1" applyFont="1" applyFill="1" applyBorder="1" applyAlignment="1">
      <alignment horizontal="center"/>
    </xf>
    <xf numFmtId="0" fontId="19" fillId="0" borderId="27" xfId="3" quotePrefix="1" applyNumberFormat="1" applyFont="1" applyFill="1" applyBorder="1" applyAlignment="1">
      <alignment horizontal="center"/>
    </xf>
    <xf numFmtId="0" fontId="19" fillId="0" borderId="0" xfId="3" applyNumberFormat="1" applyFont="1" applyFill="1" applyBorder="1" applyAlignment="1">
      <alignment horizontal="center"/>
    </xf>
    <xf numFmtId="0" fontId="19" fillId="0" borderId="28" xfId="3" quotePrefix="1" applyNumberFormat="1" applyFont="1" applyFill="1" applyBorder="1" applyAlignment="1">
      <alignment horizontal="center"/>
    </xf>
    <xf numFmtId="0" fontId="19" fillId="0" borderId="13" xfId="3" quotePrefix="1" applyNumberFormat="1" applyFont="1" applyFill="1" applyBorder="1" applyAlignment="1">
      <alignment horizontal="center"/>
    </xf>
    <xf numFmtId="0" fontId="19" fillId="0" borderId="23" xfId="3" applyNumberFormat="1" applyFont="1" applyFill="1" applyBorder="1" applyAlignment="1">
      <alignment horizontal="center"/>
    </xf>
    <xf numFmtId="0" fontId="19" fillId="0" borderId="29" xfId="3" quotePrefix="1" applyNumberFormat="1" applyFont="1" applyFill="1" applyBorder="1" applyAlignment="1">
      <alignment horizontal="center"/>
    </xf>
    <xf numFmtId="165" fontId="19" fillId="0" borderId="0" xfId="3" applyNumberFormat="1" applyFont="1" applyFill="1" applyAlignment="1">
      <alignment horizontal="center"/>
    </xf>
    <xf numFmtId="0" fontId="20" fillId="0" borderId="0" xfId="3" applyNumberFormat="1" applyFont="1" applyBorder="1"/>
    <xf numFmtId="0" fontId="22" fillId="0" borderId="0" xfId="3" applyNumberFormat="1" applyFont="1" applyBorder="1"/>
    <xf numFmtId="0" fontId="19" fillId="0" borderId="0" xfId="3" applyNumberFormat="1" applyFont="1" applyBorder="1" applyAlignment="1">
      <alignment vertical="center"/>
    </xf>
    <xf numFmtId="0" fontId="20" fillId="0" borderId="21" xfId="3" applyNumberFormat="1" applyFont="1" applyBorder="1"/>
    <xf numFmtId="37" fontId="20" fillId="0" borderId="0" xfId="3" applyNumberFormat="1" applyFont="1" applyBorder="1"/>
    <xf numFmtId="0" fontId="19" fillId="0" borderId="22" xfId="3" applyNumberFormat="1" applyFont="1" applyBorder="1"/>
    <xf numFmtId="0" fontId="20" fillId="0" borderId="23" xfId="3" applyNumberFormat="1" applyFont="1" applyBorder="1"/>
    <xf numFmtId="0" fontId="19" fillId="0" borderId="25" xfId="3" applyNumberFormat="1" applyFont="1" applyBorder="1"/>
    <xf numFmtId="0" fontId="22" fillId="7" borderId="0" xfId="3" applyNumberFormat="1" applyFont="1" applyFill="1" applyBorder="1" applyAlignment="1">
      <alignment horizontal="left"/>
    </xf>
    <xf numFmtId="0" fontId="20" fillId="7" borderId="0" xfId="3" applyNumberFormat="1" applyFont="1" applyFill="1" applyBorder="1"/>
    <xf numFmtId="0" fontId="20" fillId="7" borderId="21" xfId="3" applyNumberFormat="1" applyFont="1" applyFill="1" applyBorder="1"/>
    <xf numFmtId="37" fontId="20" fillId="7" borderId="0" xfId="3" applyNumberFormat="1" applyFont="1" applyFill="1" applyBorder="1"/>
    <xf numFmtId="0" fontId="19" fillId="7" borderId="22" xfId="3" applyNumberFormat="1" applyFont="1" applyFill="1" applyBorder="1"/>
    <xf numFmtId="0" fontId="19" fillId="7" borderId="0" xfId="3" applyNumberFormat="1" applyFont="1" applyFill="1" applyBorder="1"/>
    <xf numFmtId="0" fontId="20" fillId="7" borderId="23" xfId="3" applyNumberFormat="1" applyFont="1" applyFill="1" applyBorder="1"/>
    <xf numFmtId="0" fontId="19" fillId="7" borderId="25" xfId="3" applyNumberFormat="1" applyFont="1" applyFill="1" applyBorder="1"/>
    <xf numFmtId="165" fontId="19" fillId="7" borderId="0" xfId="3" applyNumberFormat="1" applyFont="1" applyFill="1" applyBorder="1"/>
    <xf numFmtId="0" fontId="19" fillId="0" borderId="21" xfId="3" applyNumberFormat="1" applyFont="1" applyBorder="1"/>
    <xf numFmtId="37" fontId="19" fillId="0" borderId="0" xfId="3" applyNumberFormat="1" applyFont="1" applyBorder="1"/>
    <xf numFmtId="0" fontId="19" fillId="0" borderId="23" xfId="3" applyNumberFormat="1" applyFont="1" applyBorder="1"/>
    <xf numFmtId="37" fontId="19" fillId="0" borderId="21" xfId="3" quotePrefix="1" applyNumberFormat="1" applyFont="1" applyFill="1" applyBorder="1"/>
    <xf numFmtId="37" fontId="19" fillId="0" borderId="0" xfId="3" quotePrefix="1" applyNumberFormat="1" applyFont="1" applyBorder="1"/>
    <xf numFmtId="37" fontId="19" fillId="0" borderId="22" xfId="3" quotePrefix="1" applyNumberFormat="1" applyFont="1" applyBorder="1"/>
    <xf numFmtId="37" fontId="19" fillId="0" borderId="23" xfId="3" quotePrefix="1" applyNumberFormat="1" applyFont="1" applyFill="1" applyBorder="1"/>
    <xf numFmtId="37" fontId="19" fillId="0" borderId="25" xfId="3" quotePrefix="1" applyNumberFormat="1" applyFont="1" applyBorder="1"/>
    <xf numFmtId="37" fontId="19" fillId="0" borderId="22" xfId="3" applyNumberFormat="1" applyFont="1" applyBorder="1"/>
    <xf numFmtId="37" fontId="19" fillId="0" borderId="25" xfId="3" applyNumberFormat="1" applyFont="1" applyBorder="1"/>
    <xf numFmtId="0" fontId="21" fillId="7" borderId="0" xfId="3" applyNumberFormat="1" applyFont="1" applyFill="1"/>
    <xf numFmtId="0" fontId="19" fillId="7" borderId="0" xfId="3" applyNumberFormat="1" applyFont="1" applyFill="1"/>
    <xf numFmtId="37" fontId="19" fillId="7" borderId="0" xfId="3" applyNumberFormat="1" applyFont="1" applyFill="1" applyBorder="1"/>
    <xf numFmtId="0" fontId="19" fillId="7" borderId="23" xfId="3" applyNumberFormat="1" applyFont="1" applyFill="1" applyBorder="1"/>
    <xf numFmtId="165" fontId="19" fillId="7" borderId="0" xfId="3" applyNumberFormat="1" applyFont="1" applyFill="1"/>
    <xf numFmtId="0" fontId="19" fillId="0" borderId="0" xfId="3" applyNumberFormat="1" applyFont="1" applyBorder="1" applyAlignment="1">
      <alignment horizontal="left"/>
    </xf>
    <xf numFmtId="0" fontId="19" fillId="0" borderId="0" xfId="3" applyNumberFormat="1" applyFont="1" applyFill="1" applyBorder="1" applyAlignment="1">
      <alignment horizontal="left"/>
    </xf>
    <xf numFmtId="0" fontId="19" fillId="0" borderId="0" xfId="3" applyNumberFormat="1" applyFont="1" applyFill="1" applyBorder="1" applyAlignment="1"/>
    <xf numFmtId="0" fontId="20" fillId="0" borderId="0" xfId="3" applyNumberFormat="1" applyFont="1" applyFill="1" applyBorder="1" applyAlignment="1">
      <alignment horizontal="left"/>
    </xf>
    <xf numFmtId="0" fontId="19" fillId="11" borderId="0" xfId="3" applyNumberFormat="1" applyFont="1" applyFill="1"/>
    <xf numFmtId="0" fontId="19" fillId="11" borderId="0" xfId="3" applyNumberFormat="1" applyFont="1" applyFill="1" applyAlignment="1"/>
    <xf numFmtId="0" fontId="21" fillId="11" borderId="0" xfId="3" applyNumberFormat="1" applyFont="1" applyFill="1"/>
    <xf numFmtId="0" fontId="19" fillId="11" borderId="21" xfId="3" applyNumberFormat="1" applyFont="1" applyFill="1" applyBorder="1"/>
    <xf numFmtId="37" fontId="19" fillId="11" borderId="0" xfId="3" applyNumberFormat="1" applyFont="1" applyFill="1" applyBorder="1"/>
    <xf numFmtId="0" fontId="19" fillId="11" borderId="22" xfId="3" applyNumberFormat="1" applyFont="1" applyFill="1" applyBorder="1"/>
    <xf numFmtId="0" fontId="19" fillId="11" borderId="23" xfId="3" applyNumberFormat="1" applyFont="1" applyFill="1" applyBorder="1"/>
    <xf numFmtId="0" fontId="19" fillId="11" borderId="25" xfId="3" applyNumberFormat="1" applyFont="1" applyFill="1" applyBorder="1"/>
    <xf numFmtId="165" fontId="19" fillId="11" borderId="0" xfId="3" applyNumberFormat="1" applyFont="1" applyFill="1"/>
    <xf numFmtId="37" fontId="20" fillId="0" borderId="0" xfId="3" applyNumberFormat="1" applyFont="1" applyBorder="1" applyAlignment="1">
      <alignment horizontal="right"/>
    </xf>
    <xf numFmtId="37" fontId="19" fillId="0" borderId="22" xfId="3" quotePrefix="1" applyNumberFormat="1" applyFont="1" applyFill="1" applyBorder="1"/>
    <xf numFmtId="37" fontId="19" fillId="0" borderId="25" xfId="3" quotePrefix="1" applyNumberFormat="1" applyFont="1" applyFill="1" applyBorder="1"/>
    <xf numFmtId="37" fontId="19" fillId="0" borderId="21" xfId="3" quotePrefix="1" applyNumberFormat="1" applyFont="1" applyBorder="1"/>
    <xf numFmtId="37" fontId="20" fillId="0" borderId="0" xfId="3" quotePrefix="1" applyNumberFormat="1" applyFont="1" applyBorder="1" applyAlignment="1">
      <alignment horizontal="right"/>
    </xf>
    <xf numFmtId="10" fontId="19" fillId="0" borderId="22" xfId="3" quotePrefix="1" applyNumberFormat="1" applyFont="1" applyFill="1" applyBorder="1"/>
    <xf numFmtId="37" fontId="19" fillId="0" borderId="23" xfId="3" quotePrefix="1" applyNumberFormat="1" applyFont="1" applyBorder="1"/>
    <xf numFmtId="10" fontId="19" fillId="0" borderId="25" xfId="3" quotePrefix="1" applyNumberFormat="1" applyFont="1" applyFill="1" applyBorder="1"/>
    <xf numFmtId="0" fontId="22" fillId="12" borderId="0" xfId="3" applyNumberFormat="1" applyFont="1" applyFill="1" applyBorder="1" applyAlignment="1">
      <alignment horizontal="left"/>
    </xf>
    <xf numFmtId="0" fontId="19" fillId="12" borderId="0" xfId="3" applyNumberFormat="1" applyFont="1" applyFill="1"/>
    <xf numFmtId="0" fontId="19" fillId="12" borderId="0" xfId="3" applyNumberFormat="1" applyFont="1" applyFill="1" applyAlignment="1"/>
    <xf numFmtId="0" fontId="21" fillId="12" borderId="0" xfId="3" applyNumberFormat="1" applyFont="1" applyFill="1"/>
    <xf numFmtId="37" fontId="19" fillId="0" borderId="22" xfId="3" applyNumberFormat="1" applyFont="1" applyFill="1" applyBorder="1"/>
    <xf numFmtId="37" fontId="19" fillId="0" borderId="25" xfId="3" applyNumberFormat="1" applyFont="1" applyFill="1" applyBorder="1"/>
    <xf numFmtId="37" fontId="19" fillId="13" borderId="22" xfId="3" quotePrefix="1" applyNumberFormat="1" applyFont="1" applyFill="1" applyBorder="1"/>
    <xf numFmtId="37" fontId="19" fillId="13" borderId="25" xfId="3" quotePrefix="1" applyNumberFormat="1" applyFont="1" applyFill="1" applyBorder="1"/>
    <xf numFmtId="37" fontId="19" fillId="0" borderId="23" xfId="3" applyNumberFormat="1" applyFont="1" applyBorder="1"/>
    <xf numFmtId="37" fontId="19" fillId="0" borderId="21" xfId="3" applyNumberFormat="1" applyFont="1" applyBorder="1"/>
    <xf numFmtId="0" fontId="20" fillId="13" borderId="0" xfId="3" applyNumberFormat="1" applyFont="1" applyFill="1"/>
    <xf numFmtId="0" fontId="20" fillId="13" borderId="0" xfId="3" applyNumberFormat="1" applyFont="1" applyFill="1" applyAlignment="1"/>
    <xf numFmtId="0" fontId="22" fillId="13" borderId="0" xfId="3" applyNumberFormat="1" applyFont="1" applyFill="1"/>
    <xf numFmtId="37" fontId="20" fillId="13" borderId="21" xfId="3" applyNumberFormat="1" applyFont="1" applyFill="1" applyBorder="1"/>
    <xf numFmtId="37" fontId="20" fillId="13" borderId="0" xfId="3" applyNumberFormat="1" applyFont="1" applyFill="1" applyBorder="1"/>
    <xf numFmtId="37" fontId="20" fillId="13" borderId="22" xfId="3" applyNumberFormat="1" applyFont="1" applyFill="1" applyBorder="1"/>
    <xf numFmtId="37" fontId="20" fillId="13" borderId="23" xfId="3" applyNumberFormat="1" applyFont="1" applyFill="1" applyBorder="1"/>
    <xf numFmtId="37" fontId="20" fillId="13" borderId="25" xfId="3" applyNumberFormat="1" applyFont="1" applyFill="1" applyBorder="1"/>
    <xf numFmtId="37" fontId="20" fillId="13" borderId="30" xfId="3" applyNumberFormat="1" applyFont="1" applyFill="1" applyBorder="1"/>
    <xf numFmtId="37" fontId="20" fillId="13" borderId="31" xfId="3" applyNumberFormat="1" applyFont="1" applyFill="1" applyBorder="1"/>
    <xf numFmtId="37" fontId="20" fillId="13" borderId="32" xfId="3" applyNumberFormat="1" applyFont="1" applyFill="1" applyBorder="1"/>
    <xf numFmtId="37" fontId="20" fillId="13" borderId="33" xfId="3" applyNumberFormat="1" applyFont="1" applyFill="1" applyBorder="1"/>
    <xf numFmtId="37" fontId="20" fillId="13" borderId="34" xfId="3" applyNumberFormat="1" applyFont="1" applyFill="1" applyBorder="1"/>
    <xf numFmtId="0" fontId="19" fillId="0" borderId="0" xfId="3" applyNumberFormat="1" applyFont="1" applyAlignment="1">
      <alignment horizontal="right"/>
    </xf>
    <xf numFmtId="10" fontId="19" fillId="0" borderId="0" xfId="3" applyNumberFormat="1" applyFont="1"/>
    <xf numFmtId="164" fontId="19" fillId="0" borderId="0" xfId="3" applyNumberFormat="1" applyFont="1"/>
    <xf numFmtId="164" fontId="23" fillId="0" borderId="0" xfId="3" applyNumberFormat="1" applyFont="1"/>
    <xf numFmtId="37" fontId="19" fillId="0" borderId="31" xfId="3" applyNumberFormat="1" applyFont="1" applyBorder="1"/>
    <xf numFmtId="0" fontId="19" fillId="0" borderId="0" xfId="3" applyNumberFormat="1" applyFont="1" applyFill="1" applyAlignment="1">
      <alignment horizontal="right"/>
    </xf>
    <xf numFmtId="37" fontId="23" fillId="15" borderId="0" xfId="3" quotePrefix="1" applyFont="1" applyFill="1" applyBorder="1" applyAlignment="1" applyProtection="1">
      <alignment horizontal="right"/>
    </xf>
    <xf numFmtId="0" fontId="23" fillId="6" borderId="15" xfId="3" quotePrefix="1" applyNumberFormat="1" applyFont="1" applyFill="1" applyBorder="1" applyAlignment="1" applyProtection="1">
      <alignment horizontal="center"/>
    </xf>
    <xf numFmtId="0" fontId="25" fillId="6" borderId="15" xfId="3" quotePrefix="1" applyNumberFormat="1" applyFont="1" applyFill="1" applyBorder="1" applyAlignment="1" applyProtection="1">
      <alignment horizontal="center"/>
    </xf>
    <xf numFmtId="37" fontId="25" fillId="6" borderId="15" xfId="3" quotePrefix="1" applyFont="1" applyFill="1" applyBorder="1" applyAlignment="1" applyProtection="1">
      <alignment horizontal="center"/>
    </xf>
    <xf numFmtId="37" fontId="23" fillId="15" borderId="0" xfId="3" quotePrefix="1" applyFont="1" applyFill="1" applyBorder="1" applyAlignment="1" applyProtection="1">
      <alignment horizontal="left"/>
    </xf>
    <xf numFmtId="37" fontId="26" fillId="0" borderId="0" xfId="3" applyFont="1" applyFill="1"/>
    <xf numFmtId="49" fontId="26" fillId="0" borderId="0" xfId="3" applyNumberFormat="1" applyFont="1" applyFill="1"/>
    <xf numFmtId="37" fontId="27" fillId="0" borderId="0" xfId="3" applyFont="1" applyFill="1"/>
    <xf numFmtId="37" fontId="26" fillId="0" borderId="0" xfId="3" quotePrefix="1" applyFont="1" applyFill="1" applyBorder="1" applyAlignment="1">
      <alignment horizontal="center"/>
    </xf>
    <xf numFmtId="37" fontId="27" fillId="0" borderId="0" xfId="3" applyFont="1" applyFill="1" applyBorder="1"/>
    <xf numFmtId="37" fontId="29" fillId="15" borderId="0" xfId="3" quotePrefix="1" applyFont="1" applyFill="1" applyBorder="1" applyAlignment="1" applyProtection="1">
      <alignment horizontal="centerContinuous" vertical="center"/>
    </xf>
    <xf numFmtId="37" fontId="23" fillId="15" borderId="0" xfId="3" quotePrefix="1" applyFont="1" applyFill="1" applyBorder="1" applyAlignment="1" applyProtection="1">
      <alignment horizontal="center"/>
    </xf>
    <xf numFmtId="49" fontId="23" fillId="15" borderId="0" xfId="3" quotePrefix="1" applyNumberFormat="1" applyFont="1" applyFill="1" applyBorder="1" applyAlignment="1" applyProtection="1">
      <alignment horizontal="center"/>
    </xf>
    <xf numFmtId="37" fontId="26" fillId="0" borderId="0" xfId="3" applyFont="1" applyFill="1" applyBorder="1" applyAlignment="1"/>
    <xf numFmtId="37" fontId="15" fillId="15" borderId="0" xfId="3" applyFont="1" applyFill="1" applyBorder="1"/>
    <xf numFmtId="41" fontId="30" fillId="0" borderId="0" xfId="3" applyNumberFormat="1" applyFont="1" applyFill="1"/>
    <xf numFmtId="37" fontId="27" fillId="0" borderId="10" xfId="3" applyFont="1" applyFill="1" applyBorder="1"/>
    <xf numFmtId="37" fontId="27" fillId="0" borderId="41" xfId="3" applyFont="1" applyFill="1" applyBorder="1"/>
    <xf numFmtId="37" fontId="26" fillId="16" borderId="42" xfId="3" quotePrefix="1" applyFont="1" applyFill="1" applyBorder="1" applyAlignment="1">
      <alignment horizontal="center"/>
    </xf>
    <xf numFmtId="37" fontId="26" fillId="17" borderId="42" xfId="3" applyFont="1" applyFill="1" applyBorder="1"/>
    <xf numFmtId="37" fontId="26" fillId="17" borderId="42" xfId="3" applyFont="1" applyFill="1" applyBorder="1" applyAlignment="1" applyProtection="1">
      <alignment horizontal="center"/>
    </xf>
    <xf numFmtId="37" fontId="26" fillId="17" borderId="42" xfId="3" applyFont="1" applyFill="1" applyBorder="1" applyAlignment="1">
      <alignment horizontal="center"/>
    </xf>
    <xf numFmtId="37" fontId="26" fillId="17" borderId="43" xfId="3" applyFont="1" applyFill="1" applyBorder="1" applyAlignment="1" applyProtection="1">
      <alignment horizontal="center"/>
    </xf>
    <xf numFmtId="37" fontId="26" fillId="7" borderId="42" xfId="3" applyFont="1" applyFill="1" applyBorder="1"/>
    <xf numFmtId="37" fontId="26" fillId="7" borderId="42" xfId="3" applyFont="1" applyFill="1" applyBorder="1" applyAlignment="1">
      <alignment horizontal="center"/>
    </xf>
    <xf numFmtId="37" fontId="26" fillId="18" borderId="42" xfId="3" applyFont="1" applyFill="1" applyBorder="1" applyAlignment="1" applyProtection="1">
      <alignment horizontal="center"/>
    </xf>
    <xf numFmtId="37" fontId="26" fillId="18" borderId="24" xfId="3" applyFont="1" applyFill="1" applyBorder="1" applyAlignment="1" applyProtection="1">
      <alignment horizontal="center"/>
    </xf>
    <xf numFmtId="37" fontId="26" fillId="16" borderId="24" xfId="3" applyFont="1" applyFill="1" applyBorder="1" applyAlignment="1">
      <alignment horizontal="center"/>
    </xf>
    <xf numFmtId="37" fontId="26" fillId="17" borderId="24" xfId="3" applyFont="1" applyFill="1" applyBorder="1" applyAlignment="1" applyProtection="1">
      <alignment horizontal="center"/>
    </xf>
    <xf numFmtId="37" fontId="26" fillId="17" borderId="24" xfId="3" quotePrefix="1" applyFont="1" applyFill="1" applyBorder="1" applyAlignment="1" applyProtection="1">
      <alignment horizontal="center"/>
    </xf>
    <xf numFmtId="37" fontId="23" fillId="15" borderId="13" xfId="3" quotePrefix="1" applyFont="1" applyFill="1" applyBorder="1" applyAlignment="1" applyProtection="1">
      <alignment horizontal="center"/>
    </xf>
    <xf numFmtId="49" fontId="23" fillId="15" borderId="13" xfId="3" quotePrefix="1" applyNumberFormat="1" applyFont="1" applyFill="1" applyBorder="1" applyAlignment="1" applyProtection="1">
      <alignment horizontal="center"/>
    </xf>
    <xf numFmtId="37" fontId="26" fillId="16" borderId="44" xfId="3" quotePrefix="1" applyFont="1" applyFill="1" applyBorder="1" applyAlignment="1">
      <alignment horizontal="center"/>
    </xf>
    <xf numFmtId="37" fontId="26" fillId="17" borderId="44" xfId="3" applyFont="1" applyFill="1" applyBorder="1" applyAlignment="1" applyProtection="1">
      <alignment horizontal="center"/>
    </xf>
    <xf numFmtId="37" fontId="26" fillId="17" borderId="44" xfId="3" applyFont="1" applyFill="1" applyBorder="1" applyAlignment="1">
      <alignment horizontal="center"/>
    </xf>
    <xf numFmtId="37" fontId="26" fillId="17" borderId="13" xfId="3" applyFont="1" applyFill="1" applyBorder="1" applyAlignment="1" applyProtection="1">
      <alignment horizontal="center"/>
    </xf>
    <xf numFmtId="37" fontId="26" fillId="7" borderId="44" xfId="3" applyFont="1" applyFill="1" applyBorder="1" applyAlignment="1" applyProtection="1">
      <alignment horizontal="center"/>
    </xf>
    <xf numFmtId="37" fontId="26" fillId="18" borderId="44" xfId="3" applyFont="1" applyFill="1" applyBorder="1" applyAlignment="1" applyProtection="1">
      <alignment horizontal="center"/>
    </xf>
    <xf numFmtId="37" fontId="26" fillId="16" borderId="29" xfId="3" applyFont="1" applyFill="1" applyBorder="1" applyAlignment="1">
      <alignment horizontal="center"/>
    </xf>
    <xf numFmtId="37" fontId="26" fillId="17" borderId="29" xfId="3" applyFont="1" applyFill="1" applyBorder="1" applyAlignment="1" applyProtection="1">
      <alignment horizontal="center"/>
    </xf>
    <xf numFmtId="37" fontId="27" fillId="0" borderId="25" xfId="3" applyFont="1" applyFill="1" applyBorder="1"/>
    <xf numFmtId="37" fontId="27" fillId="0" borderId="45" xfId="3" applyFont="1" applyFill="1" applyBorder="1"/>
    <xf numFmtId="37" fontId="31" fillId="15" borderId="0" xfId="3" quotePrefix="1" applyFont="1" applyFill="1" applyBorder="1" applyAlignment="1" applyProtection="1">
      <alignment horizontal="center"/>
    </xf>
    <xf numFmtId="37" fontId="27" fillId="0" borderId="24" xfId="3" applyFont="1" applyFill="1" applyBorder="1"/>
    <xf numFmtId="37" fontId="27" fillId="0" borderId="42" xfId="3" applyFont="1" applyFill="1" applyBorder="1"/>
    <xf numFmtId="37" fontId="27" fillId="0" borderId="0" xfId="3" applyFont="1" applyFill="1" applyBorder="1" applyAlignment="1" applyProtection="1">
      <alignment horizontal="left"/>
    </xf>
    <xf numFmtId="49" fontId="23" fillId="15" borderId="0" xfId="3" quotePrefix="1" applyNumberFormat="1" applyFont="1" applyFill="1" applyBorder="1" applyAlignment="1" applyProtection="1"/>
    <xf numFmtId="37" fontId="26" fillId="19" borderId="45" xfId="3" applyNumberFormat="1" applyFont="1" applyFill="1" applyBorder="1" applyProtection="1"/>
    <xf numFmtId="37" fontId="27" fillId="0" borderId="0" xfId="3" applyNumberFormat="1" applyFont="1" applyFill="1" applyBorder="1"/>
    <xf numFmtId="37" fontId="27" fillId="0" borderId="23" xfId="3" applyNumberFormat="1" applyFont="1" applyFill="1" applyBorder="1"/>
    <xf numFmtId="37" fontId="27" fillId="0" borderId="45" xfId="3" applyNumberFormat="1" applyFont="1" applyFill="1" applyBorder="1"/>
    <xf numFmtId="37" fontId="26" fillId="19" borderId="45" xfId="3" applyNumberFormat="1" applyFont="1" applyFill="1" applyBorder="1"/>
    <xf numFmtId="37" fontId="27" fillId="0" borderId="25" xfId="3" applyNumberFormat="1" applyFont="1" applyFill="1" applyBorder="1"/>
    <xf numFmtId="37" fontId="32" fillId="0" borderId="0" xfId="3" applyFont="1" applyFill="1" applyBorder="1" applyAlignment="1" applyProtection="1">
      <alignment horizontal="left"/>
    </xf>
    <xf numFmtId="37" fontId="27" fillId="0" borderId="0" xfId="3" applyFont="1" applyFill="1" applyBorder="1" applyAlignment="1" applyProtection="1">
      <alignment horizontal="right"/>
    </xf>
    <xf numFmtId="37" fontId="27" fillId="0" borderId="45" xfId="3" applyNumberFormat="1" applyFont="1" applyFill="1" applyBorder="1" applyProtection="1"/>
    <xf numFmtId="37" fontId="33" fillId="0" borderId="0" xfId="3" applyNumberFormat="1" applyFont="1" applyFill="1" applyBorder="1"/>
    <xf numFmtId="37" fontId="33" fillId="0" borderId="23" xfId="3" applyNumberFormat="1" applyFont="1" applyFill="1" applyBorder="1"/>
    <xf numFmtId="37" fontId="27" fillId="0" borderId="0" xfId="3" quotePrefix="1" applyFont="1" applyFill="1" applyBorder="1" applyAlignment="1" applyProtection="1">
      <alignment horizontal="left"/>
    </xf>
    <xf numFmtId="37" fontId="27" fillId="0" borderId="25" xfId="3" applyFont="1" applyFill="1" applyBorder="1" applyAlignment="1">
      <alignment horizontal="centerContinuous"/>
    </xf>
    <xf numFmtId="37" fontId="27" fillId="0" borderId="44" xfId="3" applyNumberFormat="1" applyFont="1" applyFill="1" applyBorder="1"/>
    <xf numFmtId="37" fontId="27" fillId="0" borderId="28" xfId="3" applyNumberFormat="1" applyFont="1" applyFill="1" applyBorder="1"/>
    <xf numFmtId="37" fontId="27" fillId="0" borderId="13" xfId="3" applyNumberFormat="1" applyFont="1" applyFill="1" applyBorder="1"/>
    <xf numFmtId="37" fontId="27" fillId="0" borderId="29" xfId="3" applyNumberFormat="1" applyFont="1" applyFill="1" applyBorder="1"/>
    <xf numFmtId="37" fontId="27" fillId="0" borderId="25" xfId="3" applyFont="1" applyFill="1" applyBorder="1" applyAlignment="1" applyProtection="1">
      <alignment horizontal="right"/>
    </xf>
    <xf numFmtId="37" fontId="26" fillId="0" borderId="45" xfId="3" applyNumberFormat="1" applyFont="1" applyFill="1" applyBorder="1" applyProtection="1"/>
    <xf numFmtId="37" fontId="27" fillId="0" borderId="0" xfId="3" applyNumberFormat="1" applyFont="1" applyFill="1" applyBorder="1" applyProtection="1"/>
    <xf numFmtId="37" fontId="27" fillId="0" borderId="23" xfId="3" applyNumberFormat="1" applyFont="1" applyFill="1" applyBorder="1" applyProtection="1"/>
    <xf numFmtId="37" fontId="27" fillId="0" borderId="43" xfId="3" applyNumberFormat="1" applyFont="1" applyFill="1" applyBorder="1" applyProtection="1"/>
    <xf numFmtId="37" fontId="27" fillId="0" borderId="42" xfId="3" applyNumberFormat="1" applyFont="1" applyFill="1" applyBorder="1" applyProtection="1"/>
    <xf numFmtId="37" fontId="27" fillId="0" borderId="25" xfId="3" applyNumberFormat="1" applyFont="1" applyFill="1" applyBorder="1" applyProtection="1"/>
    <xf numFmtId="37" fontId="32" fillId="0" borderId="0" xfId="3" quotePrefix="1" applyFont="1" applyFill="1" applyBorder="1" applyAlignment="1" applyProtection="1">
      <alignment horizontal="left"/>
    </xf>
    <xf numFmtId="2" fontId="23" fillId="15" borderId="0" xfId="3" quotePrefix="1" applyNumberFormat="1" applyFont="1" applyFill="1" applyBorder="1" applyAlignment="1" applyProtection="1"/>
    <xf numFmtId="37" fontId="26" fillId="0" borderId="0" xfId="3" applyFont="1" applyFill="1" applyBorder="1" applyAlignment="1" applyProtection="1">
      <alignment horizontal="left"/>
    </xf>
    <xf numFmtId="37" fontId="34" fillId="0" borderId="0" xfId="3" applyFont="1"/>
    <xf numFmtId="37" fontId="26" fillId="16" borderId="19" xfId="3" applyFont="1" applyFill="1" applyBorder="1" applyAlignment="1" applyProtection="1">
      <alignment horizontal="left"/>
    </xf>
    <xf numFmtId="37" fontId="27" fillId="16" borderId="20" xfId="3" applyFont="1" applyFill="1" applyBorder="1"/>
    <xf numFmtId="41" fontId="26" fillId="16" borderId="15" xfId="3" applyNumberFormat="1" applyFont="1" applyFill="1" applyBorder="1"/>
    <xf numFmtId="37" fontId="30" fillId="16" borderId="14" xfId="3" applyNumberFormat="1" applyFont="1" applyFill="1" applyBorder="1"/>
    <xf numFmtId="37" fontId="30" fillId="16" borderId="19" xfId="3" applyNumberFormat="1" applyFont="1" applyFill="1" applyBorder="1"/>
    <xf numFmtId="37" fontId="30" fillId="16" borderId="15" xfId="3" applyNumberFormat="1" applyFont="1" applyFill="1" applyBorder="1"/>
    <xf numFmtId="37" fontId="26" fillId="16" borderId="19" xfId="3" applyNumberFormat="1" applyFont="1" applyFill="1" applyBorder="1"/>
    <xf numFmtId="37" fontId="35" fillId="0" borderId="0" xfId="3" applyNumberFormat="1" applyFont="1" applyFill="1" applyBorder="1"/>
    <xf numFmtId="37" fontId="26" fillId="0" borderId="0" xfId="3" applyFont="1" applyFill="1" applyBorder="1" applyAlignment="1" applyProtection="1">
      <alignment horizontal="right"/>
    </xf>
    <xf numFmtId="37" fontId="26" fillId="16" borderId="28" xfId="3" applyFont="1" applyFill="1" applyBorder="1" applyAlignment="1" applyProtection="1"/>
    <xf numFmtId="37" fontId="30" fillId="16" borderId="29" xfId="3" applyFont="1" applyFill="1" applyBorder="1" applyAlignment="1" applyProtection="1"/>
    <xf numFmtId="37" fontId="26" fillId="0" borderId="0" xfId="3" applyNumberFormat="1" applyFont="1" applyFill="1" applyBorder="1"/>
    <xf numFmtId="37" fontId="27" fillId="0" borderId="0" xfId="3" applyFont="1" applyFill="1" applyBorder="1" applyAlignment="1" applyProtection="1"/>
    <xf numFmtId="37" fontId="30" fillId="0" borderId="25" xfId="3" applyFont="1" applyFill="1" applyBorder="1" applyAlignment="1" applyProtection="1"/>
    <xf numFmtId="37" fontId="26" fillId="0" borderId="45" xfId="3" applyNumberFormat="1" applyFont="1" applyFill="1" applyBorder="1"/>
    <xf numFmtId="37" fontId="26" fillId="0" borderId="23" xfId="3" applyNumberFormat="1" applyFont="1" applyFill="1" applyBorder="1"/>
    <xf numFmtId="37" fontId="26" fillId="0" borderId="46" xfId="3" applyNumberFormat="1" applyFont="1" applyFill="1" applyBorder="1"/>
    <xf numFmtId="37" fontId="27" fillId="0" borderId="25" xfId="3" applyFont="1" applyFill="1" applyBorder="1" applyAlignment="1"/>
    <xf numFmtId="37" fontId="35" fillId="0" borderId="25" xfId="3" applyFont="1" applyFill="1" applyBorder="1" applyAlignment="1" applyProtection="1"/>
    <xf numFmtId="37" fontId="27" fillId="0" borderId="25" xfId="3" applyFont="1" applyFill="1" applyBorder="1" applyAlignment="1" applyProtection="1"/>
    <xf numFmtId="37" fontId="36" fillId="0" borderId="0" xfId="3" applyFont="1" applyFill="1" applyBorder="1" applyAlignment="1" applyProtection="1">
      <alignment horizontal="left"/>
    </xf>
    <xf numFmtId="37" fontId="27" fillId="0" borderId="15" xfId="3" applyNumberFormat="1" applyFont="1" applyFill="1" applyBorder="1" applyProtection="1"/>
    <xf numFmtId="37" fontId="27" fillId="0" borderId="14" xfId="3" applyNumberFormat="1" applyFont="1" applyFill="1" applyBorder="1" applyProtection="1"/>
    <xf numFmtId="37" fontId="27" fillId="0" borderId="19" xfId="3" applyNumberFormat="1" applyFont="1" applyFill="1" applyBorder="1" applyProtection="1"/>
    <xf numFmtId="37" fontId="27" fillId="0" borderId="20" xfId="3" applyNumberFormat="1" applyFont="1" applyFill="1" applyBorder="1" applyProtection="1"/>
    <xf numFmtId="37" fontId="34" fillId="0" borderId="23" xfId="3" applyFont="1" applyFill="1" applyBorder="1"/>
    <xf numFmtId="37" fontId="34" fillId="0" borderId="0" xfId="3" applyFont="1" applyFill="1" applyBorder="1"/>
    <xf numFmtId="37" fontId="27" fillId="0" borderId="13" xfId="3" applyFont="1" applyFill="1" applyBorder="1"/>
    <xf numFmtId="37" fontId="27" fillId="0" borderId="29" xfId="3" applyFont="1" applyFill="1" applyBorder="1" applyAlignment="1" applyProtection="1">
      <alignment horizontal="right"/>
    </xf>
    <xf numFmtId="37" fontId="27" fillId="0" borderId="33" xfId="3" applyFont="1" applyFill="1" applyBorder="1"/>
    <xf numFmtId="37" fontId="27" fillId="0" borderId="31" xfId="3" applyFont="1" applyFill="1" applyBorder="1"/>
    <xf numFmtId="37" fontId="27" fillId="0" borderId="34" xfId="3" applyFont="1" applyFill="1" applyBorder="1" applyAlignment="1" applyProtection="1">
      <alignment horizontal="right"/>
    </xf>
    <xf numFmtId="37" fontId="26" fillId="20" borderId="47" xfId="3" applyNumberFormat="1" applyFont="1" applyFill="1" applyBorder="1" applyProtection="1"/>
    <xf numFmtId="37" fontId="27" fillId="0" borderId="31" xfId="3" applyNumberFormat="1" applyFont="1" applyFill="1" applyBorder="1" applyProtection="1"/>
    <xf numFmtId="37" fontId="27" fillId="0" borderId="33" xfId="3" applyNumberFormat="1" applyFont="1" applyFill="1" applyBorder="1" applyProtection="1"/>
    <xf numFmtId="37" fontId="27" fillId="0" borderId="47" xfId="3" applyNumberFormat="1" applyFont="1" applyFill="1" applyBorder="1" applyProtection="1"/>
    <xf numFmtId="37" fontId="26" fillId="0" borderId="47" xfId="3" applyNumberFormat="1" applyFont="1" applyFill="1" applyBorder="1" applyProtection="1"/>
    <xf numFmtId="37" fontId="36" fillId="0" borderId="48" xfId="3" applyFont="1" applyFill="1" applyBorder="1"/>
    <xf numFmtId="37" fontId="27" fillId="0" borderId="0" xfId="3" applyFont="1" applyFill="1" applyAlignment="1" applyProtection="1">
      <alignment horizontal="left"/>
    </xf>
    <xf numFmtId="37" fontId="27" fillId="0" borderId="24" xfId="3" applyNumberFormat="1" applyFont="1" applyFill="1" applyBorder="1" applyProtection="1"/>
    <xf numFmtId="37" fontId="27" fillId="0" borderId="46" xfId="3" applyNumberFormat="1" applyFont="1" applyFill="1" applyBorder="1" applyProtection="1"/>
    <xf numFmtId="37" fontId="30" fillId="0" borderId="8" xfId="3" applyNumberFormat="1" applyFont="1" applyFill="1" applyBorder="1" applyProtection="1"/>
    <xf numFmtId="37" fontId="30" fillId="6" borderId="8" xfId="3" applyNumberFormat="1" applyFont="1" applyFill="1" applyBorder="1" applyProtection="1"/>
    <xf numFmtId="37" fontId="37" fillId="0" borderId="0" xfId="3" applyNumberFormat="1" applyFont="1" applyFill="1" applyBorder="1"/>
    <xf numFmtId="37" fontId="38" fillId="20" borderId="49" xfId="3" applyNumberFormat="1" applyFont="1" applyFill="1" applyBorder="1"/>
    <xf numFmtId="37" fontId="37" fillId="0" borderId="23" xfId="3" applyNumberFormat="1" applyFont="1" applyFill="1" applyBorder="1"/>
    <xf numFmtId="9" fontId="27" fillId="0" borderId="45" xfId="3" applyNumberFormat="1" applyFont="1" applyFill="1" applyBorder="1" applyProtection="1"/>
    <xf numFmtId="37" fontId="27" fillId="0" borderId="19" xfId="3" applyFont="1" applyFill="1" applyBorder="1" applyAlignment="1" applyProtection="1">
      <alignment horizontal="left"/>
    </xf>
    <xf numFmtId="37" fontId="27" fillId="0" borderId="14" xfId="3" applyFont="1" applyFill="1" applyBorder="1" applyAlignment="1" applyProtection="1">
      <alignment horizontal="centerContinuous"/>
    </xf>
    <xf numFmtId="37" fontId="27" fillId="0" borderId="20" xfId="3" applyFont="1" applyFill="1" applyBorder="1" applyAlignment="1">
      <alignment horizontal="centerContinuous"/>
    </xf>
    <xf numFmtId="37" fontId="27" fillId="0" borderId="19" xfId="3" applyFont="1" applyFill="1" applyBorder="1" applyAlignment="1" applyProtection="1"/>
    <xf numFmtId="37" fontId="27" fillId="0" borderId="14" xfId="3" applyFont="1" applyFill="1" applyBorder="1" applyAlignment="1" applyProtection="1"/>
    <xf numFmtId="37" fontId="27" fillId="0" borderId="20" xfId="3" applyFont="1" applyFill="1" applyBorder="1" applyAlignment="1" applyProtection="1"/>
    <xf numFmtId="37" fontId="27" fillId="0" borderId="12" xfId="3" applyFont="1" applyFill="1" applyBorder="1"/>
    <xf numFmtId="37" fontId="27" fillId="0" borderId="12" xfId="3" applyFont="1" applyFill="1" applyBorder="1" applyAlignment="1" applyProtection="1">
      <alignment horizontal="left"/>
    </xf>
    <xf numFmtId="37" fontId="27" fillId="0" borderId="50" xfId="3" applyFont="1" applyFill="1" applyBorder="1"/>
    <xf numFmtId="37" fontId="27" fillId="0" borderId="51" xfId="3" applyNumberFormat="1" applyFont="1" applyFill="1" applyBorder="1" applyProtection="1"/>
    <xf numFmtId="37" fontId="27" fillId="0" borderId="52" xfId="3" applyNumberFormat="1" applyFont="1" applyFill="1" applyBorder="1"/>
    <xf numFmtId="37" fontId="27" fillId="0" borderId="12" xfId="3" applyNumberFormat="1" applyFont="1" applyFill="1" applyBorder="1" applyProtection="1"/>
    <xf numFmtId="37" fontId="27" fillId="0" borderId="50" xfId="3" applyNumberFormat="1" applyFont="1" applyFill="1" applyBorder="1" applyProtection="1"/>
    <xf numFmtId="37" fontId="27" fillId="0" borderId="12" xfId="3" applyNumberFormat="1" applyFont="1" applyFill="1" applyBorder="1"/>
    <xf numFmtId="37" fontId="27" fillId="0" borderId="51" xfId="3" applyNumberFormat="1" applyFont="1" applyFill="1" applyBorder="1"/>
    <xf numFmtId="37" fontId="27" fillId="0" borderId="0" xfId="3" applyNumberFormat="1" applyFont="1" applyFill="1"/>
    <xf numFmtId="37" fontId="37" fillId="0" borderId="0" xfId="3" quotePrefix="1" applyNumberFormat="1" applyFont="1" applyFill="1" applyBorder="1" applyAlignment="1" applyProtection="1">
      <alignment horizontal="left"/>
    </xf>
    <xf numFmtId="37" fontId="27" fillId="0" borderId="0" xfId="3" quotePrefix="1" applyFont="1" applyFill="1" applyAlignment="1" applyProtection="1">
      <alignment horizontal="left"/>
    </xf>
    <xf numFmtId="37" fontId="27" fillId="0" borderId="19" xfId="3" applyFont="1" applyFill="1" applyBorder="1"/>
    <xf numFmtId="37" fontId="27" fillId="0" borderId="14" xfId="3" applyFont="1" applyFill="1" applyBorder="1"/>
    <xf numFmtId="37" fontId="27" fillId="0" borderId="20" xfId="3" applyFont="1" applyFill="1" applyBorder="1" applyAlignment="1" applyProtection="1">
      <alignment horizontal="left"/>
    </xf>
    <xf numFmtId="37" fontId="27" fillId="0" borderId="25" xfId="3" applyFont="1" applyFill="1" applyBorder="1" applyAlignment="1" applyProtection="1">
      <alignment horizontal="left"/>
    </xf>
    <xf numFmtId="37" fontId="26" fillId="0" borderId="51" xfId="3" applyNumberFormat="1" applyFont="1" applyFill="1" applyBorder="1" applyProtection="1"/>
    <xf numFmtId="37" fontId="27" fillId="0" borderId="52" xfId="3" applyNumberFormat="1" applyFont="1" applyFill="1" applyBorder="1" applyProtection="1"/>
    <xf numFmtId="37" fontId="27" fillId="0" borderId="44" xfId="3" applyNumberFormat="1" applyFont="1" applyFill="1" applyBorder="1" applyProtection="1"/>
    <xf numFmtId="37" fontId="27" fillId="0" borderId="53" xfId="3" applyNumberFormat="1" applyFont="1" applyFill="1" applyBorder="1"/>
    <xf numFmtId="37" fontId="27" fillId="0" borderId="48" xfId="3" applyNumberFormat="1" applyFont="1" applyFill="1" applyBorder="1"/>
    <xf numFmtId="37" fontId="27" fillId="0" borderId="54" xfId="3" applyNumberFormat="1" applyFont="1" applyFill="1" applyBorder="1"/>
    <xf numFmtId="37" fontId="26" fillId="19" borderId="51" xfId="3" applyNumberFormat="1" applyFont="1" applyFill="1" applyBorder="1" applyProtection="1"/>
    <xf numFmtId="37" fontId="26" fillId="19" borderId="12" xfId="3" applyNumberFormat="1" applyFont="1" applyFill="1" applyBorder="1" applyProtection="1"/>
    <xf numFmtId="37" fontId="27" fillId="0" borderId="25" xfId="3" applyFont="1" applyFill="1" applyBorder="1" applyAlignment="1">
      <alignment horizontal="right"/>
    </xf>
    <xf numFmtId="37" fontId="30" fillId="0" borderId="55" xfId="3" applyNumberFormat="1" applyFont="1" applyFill="1" applyBorder="1" applyProtection="1"/>
    <xf numFmtId="37" fontId="30" fillId="0" borderId="56" xfId="3" applyNumberFormat="1" applyFont="1" applyFill="1" applyBorder="1"/>
    <xf numFmtId="37" fontId="38" fillId="0" borderId="56" xfId="3" applyNumberFormat="1" applyFont="1" applyFill="1" applyBorder="1"/>
    <xf numFmtId="37" fontId="39" fillId="0" borderId="56" xfId="3" applyNumberFormat="1" applyFont="1" applyFill="1" applyBorder="1"/>
    <xf numFmtId="37" fontId="27" fillId="0" borderId="56" xfId="3" applyNumberFormat="1" applyFont="1" applyFill="1" applyBorder="1"/>
    <xf numFmtId="37" fontId="27" fillId="0" borderId="55" xfId="3" applyNumberFormat="1" applyFont="1" applyFill="1" applyBorder="1" applyProtection="1"/>
    <xf numFmtId="10" fontId="27" fillId="0" borderId="45" xfId="3" applyNumberFormat="1" applyFont="1" applyFill="1" applyBorder="1" applyProtection="1"/>
    <xf numFmtId="10" fontId="27" fillId="0" borderId="0" xfId="3" applyNumberFormat="1" applyFont="1" applyFill="1" applyBorder="1" applyProtection="1"/>
    <xf numFmtId="10" fontId="27" fillId="0" borderId="0" xfId="3" applyNumberFormat="1" applyFont="1" applyFill="1" applyBorder="1" applyAlignment="1" applyProtection="1">
      <alignment horizontal="right"/>
    </xf>
    <xf numFmtId="10" fontId="27" fillId="0" borderId="25" xfId="3" applyNumberFormat="1" applyFont="1" applyFill="1" applyBorder="1" applyProtection="1"/>
    <xf numFmtId="37" fontId="36" fillId="0" borderId="25" xfId="3" applyFont="1" applyFill="1" applyBorder="1" applyAlignment="1" applyProtection="1">
      <alignment horizontal="right"/>
    </xf>
    <xf numFmtId="10" fontId="26" fillId="0" borderId="45" xfId="3" applyNumberFormat="1" applyFont="1" applyFill="1" applyBorder="1" applyProtection="1"/>
    <xf numFmtId="10" fontId="26" fillId="0" borderId="0" xfId="3" applyNumberFormat="1" applyFont="1" applyFill="1" applyBorder="1" applyProtection="1"/>
    <xf numFmtId="10" fontId="26" fillId="0" borderId="0" xfId="3" applyNumberFormat="1" applyFont="1" applyFill="1" applyBorder="1" applyAlignment="1" applyProtection="1">
      <alignment horizontal="right"/>
    </xf>
    <xf numFmtId="10" fontId="26" fillId="0" borderId="25" xfId="3" applyNumberFormat="1" applyFont="1" applyFill="1" applyBorder="1" applyProtection="1"/>
    <xf numFmtId="10" fontId="27" fillId="0" borderId="45" xfId="3" applyNumberFormat="1" applyFont="1" applyFill="1" applyBorder="1" applyAlignment="1" applyProtection="1"/>
    <xf numFmtId="10" fontId="27" fillId="0" borderId="0" xfId="3" applyNumberFormat="1" applyFont="1" applyFill="1" applyBorder="1" applyAlignment="1" applyProtection="1"/>
    <xf numFmtId="10" fontId="27" fillId="0" borderId="25" xfId="3" applyNumberFormat="1" applyFont="1" applyFill="1" applyBorder="1" applyAlignment="1" applyProtection="1"/>
    <xf numFmtId="166" fontId="27" fillId="0" borderId="44" xfId="3" applyNumberFormat="1" applyFont="1" applyFill="1" applyBorder="1" applyAlignment="1" applyProtection="1">
      <alignment horizontal="right"/>
    </xf>
    <xf numFmtId="10" fontId="27" fillId="0" borderId="13" xfId="3" applyNumberFormat="1" applyFont="1" applyFill="1" applyBorder="1" applyProtection="1"/>
    <xf numFmtId="10" fontId="27" fillId="0" borderId="13" xfId="3" applyNumberFormat="1" applyFont="1" applyFill="1" applyBorder="1" applyAlignment="1" applyProtection="1">
      <alignment horizontal="right"/>
    </xf>
    <xf numFmtId="10" fontId="27" fillId="0" borderId="29" xfId="3" applyNumberFormat="1" applyFont="1" applyFill="1" applyBorder="1" applyProtection="1"/>
    <xf numFmtId="10" fontId="27" fillId="0" borderId="44" xfId="3" applyNumberFormat="1" applyFont="1" applyFill="1" applyBorder="1" applyProtection="1"/>
    <xf numFmtId="10" fontId="27" fillId="0" borderId="13" xfId="3" quotePrefix="1" applyNumberFormat="1" applyFont="1" applyFill="1" applyBorder="1"/>
    <xf numFmtId="10" fontId="27" fillId="0" borderId="13" xfId="3" applyNumberFormat="1" applyFont="1" applyFill="1" applyBorder="1"/>
    <xf numFmtId="10" fontId="27" fillId="0" borderId="29" xfId="3" applyNumberFormat="1" applyFont="1" applyFill="1" applyBorder="1"/>
    <xf numFmtId="37" fontId="27" fillId="0" borderId="34" xfId="3" quotePrefix="1" applyFont="1" applyFill="1" applyBorder="1" applyAlignment="1" applyProtection="1">
      <alignment horizontal="right"/>
    </xf>
    <xf numFmtId="167" fontId="27" fillId="0" borderId="52" xfId="3" quotePrefix="1" applyNumberFormat="1" applyFont="1" applyFill="1" applyBorder="1" applyAlignment="1" applyProtection="1">
      <alignment horizontal="right"/>
    </xf>
    <xf numFmtId="167" fontId="27" fillId="0" borderId="12" xfId="3" quotePrefix="1" applyNumberFormat="1" applyFont="1" applyFill="1" applyBorder="1" applyAlignment="1" applyProtection="1">
      <alignment horizontal="right"/>
    </xf>
    <xf numFmtId="10" fontId="27" fillId="0" borderId="31" xfId="3" applyNumberFormat="1" applyFont="1" applyFill="1" applyBorder="1" applyProtection="1"/>
    <xf numFmtId="37" fontId="27" fillId="0" borderId="0" xfId="3" quotePrefix="1" applyFont="1" applyFill="1" applyBorder="1"/>
    <xf numFmtId="37" fontId="15" fillId="0" borderId="0" xfId="3" quotePrefix="1" applyFont="1" applyFill="1" applyBorder="1" applyAlignment="1" applyProtection="1">
      <alignment horizontal="left"/>
    </xf>
    <xf numFmtId="10" fontId="36" fillId="0" borderId="0" xfId="3" quotePrefix="1" applyNumberFormat="1" applyFont="1" applyFill="1" applyBorder="1" applyAlignment="1" applyProtection="1">
      <alignment horizontal="right"/>
    </xf>
    <xf numFmtId="167" fontId="27" fillId="0" borderId="0" xfId="3" quotePrefix="1" applyNumberFormat="1" applyFont="1" applyFill="1" applyBorder="1" applyAlignment="1" applyProtection="1">
      <alignment horizontal="left"/>
    </xf>
    <xf numFmtId="167" fontId="27" fillId="0" borderId="0" xfId="3" quotePrefix="1" applyNumberFormat="1" applyFont="1" applyFill="1" applyBorder="1" applyAlignment="1" applyProtection="1">
      <alignment horizontal="right"/>
    </xf>
    <xf numFmtId="37" fontId="15" fillId="0" borderId="0" xfId="3" applyFont="1" applyFill="1" applyAlignment="1">
      <alignment horizontal="right"/>
    </xf>
    <xf numFmtId="10" fontId="36" fillId="0" borderId="0" xfId="3" applyNumberFormat="1" applyFont="1" applyFill="1"/>
    <xf numFmtId="37" fontId="34" fillId="0" borderId="0" xfId="3" applyFont="1" applyFill="1"/>
    <xf numFmtId="10" fontId="27" fillId="0" borderId="0" xfId="3" applyNumberFormat="1" applyFont="1" applyFill="1"/>
    <xf numFmtId="41" fontId="27" fillId="0" borderId="0" xfId="3" applyNumberFormat="1" applyFont="1" applyFill="1"/>
    <xf numFmtId="37" fontId="15" fillId="0" borderId="0" xfId="3" applyFont="1" applyFill="1"/>
    <xf numFmtId="10" fontId="34" fillId="0" borderId="0" xfId="3" applyNumberFormat="1" applyFont="1"/>
    <xf numFmtId="10" fontId="33" fillId="0" borderId="0" xfId="3" applyNumberFormat="1" applyFont="1" applyFill="1"/>
    <xf numFmtId="10" fontId="40" fillId="0" borderId="0" xfId="3" applyNumberFormat="1" applyFont="1"/>
    <xf numFmtId="49" fontId="16" fillId="0" borderId="0" xfId="0" quotePrefix="1" applyNumberFormat="1" applyFont="1" applyFill="1" applyAlignment="1">
      <alignment horizontal="center" vertical="top" readingOrder="1"/>
    </xf>
    <xf numFmtId="164" fontId="14" fillId="0" borderId="0" xfId="1" applyNumberFormat="1" applyFont="1" applyFill="1"/>
    <xf numFmtId="164" fontId="14" fillId="0" borderId="0" xfId="0" applyNumberFormat="1" applyFont="1" applyFill="1"/>
    <xf numFmtId="0" fontId="17" fillId="0" borderId="13" xfId="0" applyFont="1" applyFill="1" applyBorder="1" applyAlignment="1">
      <alignment horizontal="center"/>
    </xf>
    <xf numFmtId="10" fontId="14" fillId="0" borderId="0" xfId="2" applyNumberFormat="1" applyFont="1" applyFill="1"/>
    <xf numFmtId="10" fontId="14" fillId="0" borderId="43" xfId="2" applyNumberFormat="1" applyFont="1" applyFill="1" applyBorder="1"/>
    <xf numFmtId="10" fontId="14" fillId="0" borderId="31" xfId="2" applyNumberFormat="1" applyFont="1" applyFill="1" applyBorder="1"/>
    <xf numFmtId="43" fontId="14" fillId="0" borderId="0" xfId="0" applyNumberFormat="1" applyFont="1" applyFill="1"/>
    <xf numFmtId="164" fontId="14" fillId="0" borderId="31" xfId="1" applyNumberFormat="1" applyFont="1" applyFill="1" applyBorder="1"/>
    <xf numFmtId="0" fontId="17" fillId="0" borderId="0" xfId="0" applyNumberFormat="1" applyFont="1" applyFill="1"/>
    <xf numFmtId="49" fontId="5" fillId="2" borderId="0" xfId="0" applyNumberFormat="1" applyFont="1" applyFill="1" applyAlignment="1">
      <alignment horizontal="center" wrapText="1" readingOrder="1"/>
    </xf>
    <xf numFmtId="49" fontId="5" fillId="2" borderId="2" xfId="0" applyNumberFormat="1" applyFont="1" applyFill="1" applyBorder="1" applyAlignment="1">
      <alignment horizontal="center" wrapText="1" readingOrder="1"/>
    </xf>
    <xf numFmtId="3" fontId="4" fillId="21" borderId="0" xfId="0" applyNumberFormat="1" applyFont="1" applyFill="1" applyAlignment="1">
      <alignment horizontal="right" vertical="top" wrapText="1" readingOrder="1"/>
    </xf>
    <xf numFmtId="49" fontId="12" fillId="2" borderId="0" xfId="0" applyNumberFormat="1" applyFont="1" applyFill="1" applyAlignment="1">
      <alignment horizontal="center" vertical="top" wrapText="1" readingOrder="1"/>
    </xf>
    <xf numFmtId="3" fontId="41" fillId="5" borderId="6" xfId="0" applyNumberFormat="1" applyFont="1" applyFill="1" applyBorder="1" applyAlignment="1">
      <alignment vertical="top" wrapText="1" readingOrder="1"/>
    </xf>
    <xf numFmtId="37" fontId="12" fillId="5" borderId="6" xfId="0" applyNumberFormat="1" applyFont="1" applyFill="1" applyBorder="1" applyAlignment="1">
      <alignment horizontal="right" vertical="top" wrapText="1" readingOrder="1"/>
    </xf>
    <xf numFmtId="3" fontId="41" fillId="5" borderId="7" xfId="0" applyNumberFormat="1" applyFont="1" applyFill="1" applyBorder="1" applyAlignment="1">
      <alignment horizontal="right" vertical="top" wrapText="1" readingOrder="1"/>
    </xf>
    <xf numFmtId="3" fontId="41" fillId="5" borderId="7" xfId="0" applyNumberFormat="1" applyFont="1" applyFill="1" applyBorder="1" applyAlignment="1">
      <alignment vertical="top" wrapText="1" readingOrder="1"/>
    </xf>
    <xf numFmtId="37" fontId="41" fillId="5" borderId="7" xfId="0" applyNumberFormat="1" applyFont="1" applyFill="1" applyBorder="1" applyAlignment="1">
      <alignment vertical="top" wrapText="1" readingOrder="1"/>
    </xf>
    <xf numFmtId="37" fontId="12" fillId="2" borderId="0" xfId="0" applyNumberFormat="1" applyFont="1" applyFill="1" applyAlignment="1">
      <alignment horizontal="right" vertical="top" wrapText="1" readingOrder="1"/>
    </xf>
    <xf numFmtId="3" fontId="41" fillId="2" borderId="0" xfId="0" applyNumberFormat="1" applyFont="1" applyFill="1" applyAlignment="1">
      <alignment horizontal="right" vertical="top" wrapText="1" readingOrder="1"/>
    </xf>
    <xf numFmtId="3" fontId="4" fillId="22" borderId="7" xfId="0" applyNumberFormat="1" applyFont="1" applyFill="1" applyBorder="1" applyAlignment="1">
      <alignment horizontal="right" vertical="top" wrapText="1" readingOrder="1"/>
    </xf>
    <xf numFmtId="3" fontId="4" fillId="23" borderId="7" xfId="0" applyNumberFormat="1" applyFont="1" applyFill="1" applyBorder="1" applyAlignment="1">
      <alignment horizontal="right" vertical="top" wrapText="1" readingOrder="1"/>
    </xf>
    <xf numFmtId="3" fontId="4" fillId="24" borderId="7" xfId="0" applyNumberFormat="1" applyFont="1" applyFill="1" applyBorder="1" applyAlignment="1">
      <alignment horizontal="right" vertical="top" wrapText="1" readingOrder="1"/>
    </xf>
    <xf numFmtId="3" fontId="42" fillId="5" borderId="1" xfId="0" applyNumberFormat="1" applyFont="1" applyFill="1" applyBorder="1" applyAlignment="1">
      <alignment vertical="top" wrapText="1" readingOrder="1"/>
    </xf>
    <xf numFmtId="3" fontId="42" fillId="5" borderId="3" xfId="0" applyNumberFormat="1" applyFont="1" applyFill="1" applyBorder="1" applyAlignment="1">
      <alignment horizontal="right" vertical="top" wrapText="1" readingOrder="1"/>
    </xf>
    <xf numFmtId="3" fontId="42" fillId="5" borderId="3" xfId="0" applyNumberFormat="1" applyFont="1" applyFill="1" applyBorder="1" applyAlignment="1">
      <alignment vertical="top" wrapText="1" readingOrder="1"/>
    </xf>
    <xf numFmtId="49" fontId="43" fillId="5" borderId="6" xfId="0" applyNumberFormat="1" applyFont="1" applyFill="1" applyBorder="1" applyAlignment="1">
      <alignment vertical="top" wrapText="1" readingOrder="1"/>
    </xf>
    <xf numFmtId="0" fontId="43" fillId="5" borderId="7" xfId="0" applyNumberFormat="1" applyFont="1" applyFill="1" applyBorder="1" applyAlignment="1">
      <alignment horizontal="right" vertical="top" wrapText="1" readingOrder="1"/>
    </xf>
    <xf numFmtId="0" fontId="43" fillId="5" borderId="7" xfId="0" applyNumberFormat="1" applyFont="1" applyFill="1" applyBorder="1" applyAlignment="1">
      <alignment vertical="top" wrapText="1" readingOrder="1"/>
    </xf>
    <xf numFmtId="0" fontId="43" fillId="2" borderId="0" xfId="0" applyNumberFormat="1" applyFont="1" applyFill="1" applyAlignment="1">
      <alignment vertical="top" wrapText="1" readingOrder="1"/>
    </xf>
    <xf numFmtId="37" fontId="24" fillId="14" borderId="35" xfId="4" applyFont="1" applyFill="1" applyBorder="1" applyAlignment="1">
      <alignment horizontal="centerContinuous" vertical="center"/>
    </xf>
    <xf numFmtId="37" fontId="24" fillId="14" borderId="11" xfId="4" applyFont="1" applyFill="1" applyBorder="1" applyAlignment="1">
      <alignment horizontal="centerContinuous" vertical="center"/>
    </xf>
    <xf numFmtId="37" fontId="24" fillId="14" borderId="36" xfId="4" applyFont="1" applyFill="1" applyBorder="1" applyAlignment="1">
      <alignment horizontal="centerContinuous" vertical="center"/>
    </xf>
    <xf numFmtId="37" fontId="23" fillId="15" borderId="0" xfId="4" quotePrefix="1" applyFont="1" applyFill="1" applyBorder="1" applyAlignment="1" applyProtection="1">
      <alignment horizontal="right"/>
    </xf>
    <xf numFmtId="0" fontId="23" fillId="6" borderId="15" xfId="4" quotePrefix="1" applyNumberFormat="1" applyFont="1" applyFill="1" applyBorder="1" applyAlignment="1" applyProtection="1">
      <alignment horizontal="center"/>
    </xf>
    <xf numFmtId="0" fontId="25" fillId="6" borderId="15" xfId="4" quotePrefix="1" applyNumberFormat="1" applyFont="1" applyFill="1" applyBorder="1" applyAlignment="1" applyProtection="1">
      <alignment horizontal="center"/>
    </xf>
    <xf numFmtId="37" fontId="25" fillId="6" borderId="15" xfId="4" quotePrefix="1" applyFont="1" applyFill="1" applyBorder="1" applyAlignment="1" applyProtection="1">
      <alignment horizontal="center"/>
    </xf>
    <xf numFmtId="37" fontId="23" fillId="15" borderId="0" xfId="4" quotePrefix="1" applyFont="1" applyFill="1" applyBorder="1" applyAlignment="1" applyProtection="1">
      <alignment horizontal="left"/>
    </xf>
    <xf numFmtId="37" fontId="26" fillId="0" borderId="0" xfId="4" applyFont="1" applyFill="1"/>
    <xf numFmtId="49" fontId="26" fillId="0" borderId="0" xfId="4" applyNumberFormat="1" applyFont="1" applyFill="1"/>
    <xf numFmtId="37" fontId="27" fillId="0" borderId="0" xfId="4" applyFont="1" applyFill="1" applyBorder="1"/>
    <xf numFmtId="37" fontId="44" fillId="0" borderId="0" xfId="4"/>
    <xf numFmtId="37" fontId="28" fillId="0" borderId="37" xfId="4" applyFont="1" applyFill="1" applyBorder="1" applyAlignment="1" applyProtection="1">
      <alignment horizontal="centerContinuous" vertical="center"/>
    </xf>
    <xf numFmtId="37" fontId="28" fillId="0" borderId="10" xfId="4" applyFont="1" applyFill="1" applyBorder="1" applyAlignment="1" applyProtection="1">
      <alignment horizontal="centerContinuous" vertical="center"/>
    </xf>
    <xf numFmtId="37" fontId="28" fillId="0" borderId="38" xfId="4" applyFont="1" applyFill="1" applyBorder="1" applyAlignment="1" applyProtection="1">
      <alignment horizontal="centerContinuous" vertical="center"/>
    </xf>
    <xf numFmtId="37" fontId="29" fillId="15" borderId="0" xfId="4" quotePrefix="1" applyFont="1" applyFill="1" applyBorder="1" applyAlignment="1" applyProtection="1">
      <alignment vertical="center"/>
    </xf>
    <xf numFmtId="37" fontId="23" fillId="15" borderId="0" xfId="4" quotePrefix="1" applyFont="1" applyFill="1" applyBorder="1" applyAlignment="1" applyProtection="1">
      <alignment vertical="center"/>
    </xf>
    <xf numFmtId="49" fontId="23" fillId="15" borderId="0" xfId="4" quotePrefix="1" applyNumberFormat="1" applyFont="1" applyFill="1" applyBorder="1" applyAlignment="1" applyProtection="1">
      <alignment vertical="center"/>
    </xf>
    <xf numFmtId="37" fontId="26" fillId="0" borderId="0" xfId="4" applyFont="1" applyFill="1" applyAlignment="1">
      <alignment vertical="center"/>
    </xf>
    <xf numFmtId="37" fontId="26" fillId="0" borderId="0" xfId="4" applyFont="1" applyFill="1" applyBorder="1" applyAlignment="1"/>
    <xf numFmtId="37" fontId="28" fillId="0" borderId="39" xfId="4" applyFont="1" applyFill="1" applyBorder="1" applyAlignment="1" applyProtection="1">
      <alignment horizontal="centerContinuous" vertical="center"/>
    </xf>
    <xf numFmtId="37" fontId="28" fillId="0" borderId="9" xfId="4" applyFont="1" applyFill="1" applyBorder="1" applyAlignment="1" applyProtection="1">
      <alignment horizontal="centerContinuous" vertical="center"/>
    </xf>
    <xf numFmtId="37" fontId="28" fillId="0" borderId="40" xfId="4" applyFont="1" applyFill="1" applyBorder="1" applyAlignment="1" applyProtection="1">
      <alignment horizontal="centerContinuous" vertical="center"/>
    </xf>
    <xf numFmtId="37" fontId="15" fillId="15" borderId="0" xfId="4" applyFont="1" applyFill="1" applyBorder="1"/>
    <xf numFmtId="41" fontId="45" fillId="0" borderId="0" xfId="4" applyNumberFormat="1" applyFont="1" applyFill="1"/>
    <xf numFmtId="37" fontId="27" fillId="0" borderId="10" xfId="4" applyFont="1" applyFill="1" applyBorder="1"/>
    <xf numFmtId="37" fontId="27" fillId="0" borderId="41" xfId="4" applyFont="1" applyFill="1" applyBorder="1"/>
    <xf numFmtId="37" fontId="46" fillId="16" borderId="42" xfId="4" quotePrefix="1" applyFont="1" applyFill="1" applyBorder="1" applyAlignment="1">
      <alignment horizontal="center"/>
    </xf>
    <xf numFmtId="37" fontId="46" fillId="17" borderId="42" xfId="4" applyFont="1" applyFill="1" applyBorder="1"/>
    <xf numFmtId="37" fontId="46" fillId="17" borderId="42" xfId="4" applyFont="1" applyFill="1" applyBorder="1" applyAlignment="1" applyProtection="1">
      <alignment horizontal="center"/>
    </xf>
    <xf numFmtId="37" fontId="46" fillId="17" borderId="42" xfId="4" applyFont="1" applyFill="1" applyBorder="1" applyAlignment="1">
      <alignment horizontal="center"/>
    </xf>
    <xf numFmtId="37" fontId="46" fillId="17" borderId="43" xfId="4" applyFont="1" applyFill="1" applyBorder="1" applyAlignment="1" applyProtection="1">
      <alignment horizontal="center"/>
    </xf>
    <xf numFmtId="37" fontId="46" fillId="7" borderId="42" xfId="4" applyFont="1" applyFill="1" applyBorder="1" applyAlignment="1">
      <alignment horizontal="center"/>
    </xf>
    <xf numFmtId="37" fontId="46" fillId="18" borderId="42" xfId="4" applyFont="1" applyFill="1" applyBorder="1" applyAlignment="1" applyProtection="1">
      <alignment horizontal="center"/>
    </xf>
    <xf numFmtId="37" fontId="46" fillId="18" borderId="24" xfId="4" applyFont="1" applyFill="1" applyBorder="1" applyAlignment="1" applyProtection="1">
      <alignment horizontal="center"/>
    </xf>
    <xf numFmtId="37" fontId="46" fillId="16" borderId="24" xfId="4" applyFont="1" applyFill="1" applyBorder="1" applyAlignment="1">
      <alignment horizontal="center"/>
    </xf>
    <xf numFmtId="37" fontId="46" fillId="17" borderId="24" xfId="4" quotePrefix="1" applyFont="1" applyFill="1" applyBorder="1" applyAlignment="1" applyProtection="1">
      <alignment horizontal="center"/>
    </xf>
    <xf numFmtId="37" fontId="46" fillId="25" borderId="42" xfId="4" applyFont="1" applyFill="1" applyBorder="1" applyAlignment="1">
      <alignment horizontal="center"/>
    </xf>
    <xf numFmtId="37" fontId="27" fillId="0" borderId="0" xfId="4" applyFont="1" applyFill="1"/>
    <xf numFmtId="37" fontId="46" fillId="0" borderId="0" xfId="4" applyFont="1" applyFill="1" applyBorder="1" applyAlignment="1">
      <alignment horizontal="centerContinuous"/>
    </xf>
    <xf numFmtId="37" fontId="46" fillId="0" borderId="25" xfId="4" applyFont="1" applyFill="1" applyBorder="1" applyAlignment="1">
      <alignment horizontal="centerContinuous"/>
    </xf>
    <xf numFmtId="37" fontId="23" fillId="15" borderId="13" xfId="4" quotePrefix="1" applyFont="1" applyFill="1" applyBorder="1" applyAlignment="1" applyProtection="1">
      <alignment horizontal="center"/>
    </xf>
    <xf numFmtId="49" fontId="23" fillId="15" borderId="13" xfId="4" quotePrefix="1" applyNumberFormat="1" applyFont="1" applyFill="1" applyBorder="1" applyAlignment="1" applyProtection="1">
      <alignment horizontal="center"/>
    </xf>
    <xf numFmtId="37" fontId="46" fillId="16" borderId="44" xfId="4" quotePrefix="1" applyFont="1" applyFill="1" applyBorder="1" applyAlignment="1">
      <alignment horizontal="center"/>
    </xf>
    <xf numFmtId="37" fontId="46" fillId="17" borderId="44" xfId="4" applyFont="1" applyFill="1" applyBorder="1" applyAlignment="1" applyProtection="1">
      <alignment horizontal="center"/>
    </xf>
    <xf numFmtId="37" fontId="46" fillId="17" borderId="44" xfId="4" applyFont="1" applyFill="1" applyBorder="1" applyAlignment="1">
      <alignment horizontal="center"/>
    </xf>
    <xf numFmtId="37" fontId="46" fillId="17" borderId="13" xfId="4" applyFont="1" applyFill="1" applyBorder="1" applyAlignment="1" applyProtection="1">
      <alignment horizontal="center"/>
    </xf>
    <xf numFmtId="37" fontId="46" fillId="7" borderId="44" xfId="4" applyFont="1" applyFill="1" applyBorder="1" applyAlignment="1" applyProtection="1">
      <alignment horizontal="center"/>
    </xf>
    <xf numFmtId="37" fontId="46" fillId="18" borderId="44" xfId="4" applyFont="1" applyFill="1" applyBorder="1" applyAlignment="1" applyProtection="1">
      <alignment horizontal="center"/>
    </xf>
    <xf numFmtId="37" fontId="46" fillId="16" borderId="29" xfId="4" applyFont="1" applyFill="1" applyBorder="1" applyAlignment="1">
      <alignment horizontal="center"/>
    </xf>
    <xf numFmtId="37" fontId="46" fillId="17" borderId="29" xfId="4" applyFont="1" applyFill="1" applyBorder="1" applyAlignment="1" applyProtection="1">
      <alignment horizontal="center"/>
    </xf>
    <xf numFmtId="37" fontId="46" fillId="25" borderId="44" xfId="4" applyFont="1" applyFill="1" applyBorder="1" applyAlignment="1" applyProtection="1">
      <alignment horizontal="center"/>
    </xf>
    <xf numFmtId="37" fontId="34" fillId="0" borderId="0" xfId="4" applyFont="1" applyFill="1" applyBorder="1"/>
    <xf numFmtId="37" fontId="34" fillId="0" borderId="25" xfId="4" applyFont="1" applyFill="1" applyBorder="1"/>
    <xf numFmtId="37" fontId="34" fillId="0" borderId="45" xfId="4" applyFont="1" applyFill="1" applyBorder="1"/>
    <xf numFmtId="37" fontId="31" fillId="15" borderId="0" xfId="4" quotePrefix="1" applyFont="1" applyFill="1" applyBorder="1" applyAlignment="1" applyProtection="1">
      <alignment horizontal="center"/>
    </xf>
    <xf numFmtId="37" fontId="34" fillId="0" borderId="42" xfId="4" applyFont="1" applyFill="1" applyBorder="1"/>
    <xf numFmtId="37" fontId="34" fillId="0" borderId="0" xfId="4" applyFont="1" applyFill="1" applyBorder="1" applyAlignment="1" applyProtection="1">
      <alignment horizontal="left"/>
    </xf>
    <xf numFmtId="49" fontId="23" fillId="15" borderId="0" xfId="4" quotePrefix="1" applyNumberFormat="1" applyFont="1" applyFill="1" applyBorder="1" applyAlignment="1" applyProtection="1"/>
    <xf numFmtId="37" fontId="46" fillId="19" borderId="45" xfId="4" applyNumberFormat="1" applyFont="1" applyFill="1" applyBorder="1" applyProtection="1"/>
    <xf numFmtId="37" fontId="34" fillId="0" borderId="0" xfId="4" applyNumberFormat="1" applyFont="1" applyFill="1" applyBorder="1"/>
    <xf numFmtId="37" fontId="34" fillId="0" borderId="23" xfId="4" applyNumberFormat="1" applyFont="1" applyFill="1" applyBorder="1"/>
    <xf numFmtId="37" fontId="34" fillId="0" borderId="45" xfId="4" applyNumberFormat="1" applyFont="1" applyFill="1" applyBorder="1"/>
    <xf numFmtId="37" fontId="46" fillId="0" borderId="45" xfId="4" applyNumberFormat="1" applyFont="1" applyFill="1" applyBorder="1"/>
    <xf numFmtId="37" fontId="27" fillId="0" borderId="0" xfId="4" applyNumberFormat="1" applyFont="1" applyFill="1" applyBorder="1"/>
    <xf numFmtId="37" fontId="34" fillId="0" borderId="25" xfId="4" applyNumberFormat="1" applyFont="1" applyFill="1" applyBorder="1"/>
    <xf numFmtId="37" fontId="47" fillId="0" borderId="0" xfId="4" applyFont="1" applyFill="1" applyBorder="1" applyAlignment="1" applyProtection="1">
      <alignment horizontal="left"/>
    </xf>
    <xf numFmtId="37" fontId="34" fillId="0" borderId="0" xfId="4" applyFont="1" applyFill="1" applyBorder="1" applyAlignment="1" applyProtection="1">
      <alignment horizontal="right"/>
    </xf>
    <xf numFmtId="37" fontId="34" fillId="0" borderId="45" xfId="4" applyNumberFormat="1" applyFont="1" applyFill="1" applyBorder="1" applyProtection="1"/>
    <xf numFmtId="37" fontId="40" fillId="0" borderId="0" xfId="4" applyNumberFormat="1" applyFont="1" applyFill="1" applyBorder="1"/>
    <xf numFmtId="37" fontId="40" fillId="0" borderId="23" xfId="4" applyNumberFormat="1" applyFont="1" applyFill="1" applyBorder="1"/>
    <xf numFmtId="37" fontId="34" fillId="0" borderId="0" xfId="4" quotePrefix="1" applyFont="1" applyFill="1" applyBorder="1" applyAlignment="1" applyProtection="1">
      <alignment horizontal="left"/>
    </xf>
    <xf numFmtId="37" fontId="34" fillId="0" borderId="25" xfId="4" applyFont="1" applyFill="1" applyBorder="1" applyAlignment="1">
      <alignment horizontal="centerContinuous"/>
    </xf>
    <xf numFmtId="37" fontId="34" fillId="0" borderId="44" xfId="4" applyNumberFormat="1" applyFont="1" applyFill="1" applyBorder="1"/>
    <xf numFmtId="37" fontId="34" fillId="0" borderId="28" xfId="4" applyNumberFormat="1" applyFont="1" applyFill="1" applyBorder="1"/>
    <xf numFmtId="37" fontId="34" fillId="0" borderId="13" xfId="4" applyNumberFormat="1" applyFont="1" applyFill="1" applyBorder="1"/>
    <xf numFmtId="37" fontId="34" fillId="0" borderId="29" xfId="4" applyNumberFormat="1" applyFont="1" applyFill="1" applyBorder="1"/>
    <xf numFmtId="37" fontId="34" fillId="0" borderId="25" xfId="4" applyFont="1" applyFill="1" applyBorder="1" applyAlignment="1" applyProtection="1">
      <alignment horizontal="right"/>
    </xf>
    <xf numFmtId="37" fontId="46" fillId="0" borderId="45" xfId="4" applyNumberFormat="1" applyFont="1" applyFill="1" applyBorder="1" applyProtection="1"/>
    <xf numFmtId="37" fontId="34" fillId="0" borderId="0" xfId="4" applyNumberFormat="1" applyFont="1" applyFill="1" applyBorder="1" applyProtection="1"/>
    <xf numFmtId="37" fontId="34" fillId="0" borderId="23" xfId="4" applyNumberFormat="1" applyFont="1" applyFill="1" applyBorder="1" applyProtection="1"/>
    <xf numFmtId="37" fontId="34" fillId="0" borderId="43" xfId="4" applyNumberFormat="1" applyFont="1" applyFill="1" applyBorder="1" applyProtection="1"/>
    <xf numFmtId="37" fontId="34" fillId="0" borderId="42" xfId="4" applyNumberFormat="1" applyFont="1" applyFill="1" applyBorder="1" applyProtection="1"/>
    <xf numFmtId="37" fontId="47" fillId="0" borderId="0" xfId="4" quotePrefix="1" applyFont="1" applyFill="1" applyBorder="1" applyAlignment="1" applyProtection="1">
      <alignment horizontal="left"/>
    </xf>
    <xf numFmtId="2" fontId="23" fillId="15" borderId="0" xfId="4" quotePrefix="1" applyNumberFormat="1" applyFont="1" applyFill="1" applyBorder="1" applyAlignment="1" applyProtection="1"/>
    <xf numFmtId="37" fontId="46" fillId="0" borderId="0" xfId="4" applyFont="1" applyFill="1" applyBorder="1" applyAlignment="1" applyProtection="1">
      <alignment horizontal="left"/>
    </xf>
    <xf numFmtId="37" fontId="46" fillId="16" borderId="19" xfId="4" applyFont="1" applyFill="1" applyBorder="1" applyAlignment="1" applyProtection="1">
      <alignment horizontal="left"/>
    </xf>
    <xf numFmtId="37" fontId="34" fillId="16" borderId="20" xfId="4" applyFont="1" applyFill="1" applyBorder="1"/>
    <xf numFmtId="41" fontId="46" fillId="16" borderId="15" xfId="4" applyNumberFormat="1" applyFont="1" applyFill="1" applyBorder="1"/>
    <xf numFmtId="37" fontId="45" fillId="16" borderId="14" xfId="4" applyNumberFormat="1" applyFont="1" applyFill="1" applyBorder="1"/>
    <xf numFmtId="37" fontId="45" fillId="16" borderId="19" xfId="4" applyNumberFormat="1" applyFont="1" applyFill="1" applyBorder="1"/>
    <xf numFmtId="37" fontId="45" fillId="16" borderId="15" xfId="4" applyNumberFormat="1" applyFont="1" applyFill="1" applyBorder="1"/>
    <xf numFmtId="37" fontId="46" fillId="16" borderId="19" xfId="4" applyNumberFormat="1" applyFont="1" applyFill="1" applyBorder="1"/>
    <xf numFmtId="37" fontId="35" fillId="0" borderId="0" xfId="4" applyNumberFormat="1" applyFont="1" applyFill="1" applyBorder="1"/>
    <xf numFmtId="37" fontId="46" fillId="0" borderId="0" xfId="4" applyFont="1" applyFill="1" applyBorder="1" applyAlignment="1" applyProtection="1">
      <alignment horizontal="right"/>
    </xf>
    <xf numFmtId="37" fontId="46" fillId="16" borderId="28" xfId="4" applyFont="1" applyFill="1" applyBorder="1" applyAlignment="1" applyProtection="1"/>
    <xf numFmtId="37" fontId="45" fillId="16" borderId="29" xfId="4" applyFont="1" applyFill="1" applyBorder="1" applyAlignment="1" applyProtection="1"/>
    <xf numFmtId="37" fontId="26" fillId="0" borderId="0" xfId="4" applyNumberFormat="1" applyFont="1" applyFill="1" applyBorder="1"/>
    <xf numFmtId="37" fontId="34" fillId="0" borderId="0" xfId="4" applyFont="1" applyFill="1" applyBorder="1" applyAlignment="1" applyProtection="1"/>
    <xf numFmtId="37" fontId="45" fillId="0" borderId="25" xfId="4" applyFont="1" applyFill="1" applyBorder="1" applyAlignment="1" applyProtection="1"/>
    <xf numFmtId="37" fontId="46" fillId="0" borderId="0" xfId="4" applyNumberFormat="1" applyFont="1" applyFill="1" applyBorder="1"/>
    <xf numFmtId="37" fontId="46" fillId="0" borderId="23" xfId="4" applyNumberFormat="1" applyFont="1" applyFill="1" applyBorder="1"/>
    <xf numFmtId="37" fontId="34" fillId="0" borderId="25" xfId="4" applyFont="1" applyFill="1" applyBorder="1" applyAlignment="1"/>
    <xf numFmtId="37" fontId="48" fillId="0" borderId="25" xfId="4" applyFont="1" applyFill="1" applyBorder="1" applyAlignment="1" applyProtection="1"/>
    <xf numFmtId="37" fontId="34" fillId="0" borderId="25" xfId="4" applyFont="1" applyFill="1" applyBorder="1" applyAlignment="1" applyProtection="1"/>
    <xf numFmtId="37" fontId="49" fillId="0" borderId="0" xfId="4" applyFont="1" applyFill="1" applyBorder="1" applyAlignment="1" applyProtection="1">
      <alignment horizontal="left"/>
    </xf>
    <xf numFmtId="37" fontId="34" fillId="0" borderId="15" xfId="4" applyNumberFormat="1" applyFont="1" applyFill="1" applyBorder="1" applyProtection="1"/>
    <xf numFmtId="37" fontId="34" fillId="0" borderId="14" xfId="4" applyNumberFormat="1" applyFont="1" applyFill="1" applyBorder="1" applyProtection="1"/>
    <xf numFmtId="37" fontId="34" fillId="0" borderId="19" xfId="4" applyNumberFormat="1" applyFont="1" applyFill="1" applyBorder="1" applyProtection="1"/>
    <xf numFmtId="37" fontId="34" fillId="0" borderId="20" xfId="4" applyNumberFormat="1" applyFont="1" applyFill="1" applyBorder="1" applyProtection="1"/>
    <xf numFmtId="37" fontId="34" fillId="0" borderId="13" xfId="4" applyFont="1" applyFill="1" applyBorder="1"/>
    <xf numFmtId="37" fontId="34" fillId="0" borderId="29" xfId="4" applyFont="1" applyFill="1" applyBorder="1" applyAlignment="1" applyProtection="1">
      <alignment horizontal="right"/>
    </xf>
    <xf numFmtId="37" fontId="34" fillId="0" borderId="33" xfId="4" applyFont="1" applyFill="1" applyBorder="1"/>
    <xf numFmtId="37" fontId="34" fillId="0" borderId="31" xfId="4" applyFont="1" applyFill="1" applyBorder="1"/>
    <xf numFmtId="37" fontId="34" fillId="0" borderId="34" xfId="4" applyFont="1" applyFill="1" applyBorder="1" applyAlignment="1" applyProtection="1">
      <alignment horizontal="right"/>
    </xf>
    <xf numFmtId="37" fontId="46" fillId="20" borderId="47" xfId="4" applyNumberFormat="1" applyFont="1" applyFill="1" applyBorder="1" applyProtection="1"/>
    <xf numFmtId="37" fontId="34" fillId="0" borderId="31" xfId="4" applyNumberFormat="1" applyFont="1" applyFill="1" applyBorder="1" applyProtection="1"/>
    <xf numFmtId="37" fontId="34" fillId="0" borderId="33" xfId="4" applyNumberFormat="1" applyFont="1" applyFill="1" applyBorder="1" applyProtection="1"/>
    <xf numFmtId="37" fontId="34" fillId="0" borderId="47" xfId="4" applyNumberFormat="1" applyFont="1" applyFill="1" applyBorder="1" applyProtection="1"/>
    <xf numFmtId="37" fontId="46" fillId="0" borderId="47" xfId="4" applyNumberFormat="1" applyFont="1" applyFill="1" applyBorder="1" applyProtection="1"/>
    <xf numFmtId="37" fontId="49" fillId="0" borderId="48" xfId="4" applyFont="1" applyFill="1" applyBorder="1"/>
    <xf numFmtId="37" fontId="34" fillId="0" borderId="0" xfId="4" applyFont="1" applyFill="1" applyAlignment="1" applyProtection="1">
      <alignment horizontal="left"/>
    </xf>
    <xf numFmtId="37" fontId="34" fillId="0" borderId="46" xfId="4" applyNumberFormat="1" applyFont="1" applyFill="1" applyBorder="1" applyProtection="1"/>
    <xf numFmtId="37" fontId="45" fillId="0" borderId="8" xfId="4" applyNumberFormat="1" applyFont="1" applyFill="1" applyBorder="1" applyProtection="1"/>
    <xf numFmtId="37" fontId="45" fillId="6" borderId="8" xfId="4" applyNumberFormat="1" applyFont="1" applyFill="1" applyBorder="1" applyProtection="1"/>
    <xf numFmtId="37" fontId="50" fillId="0" borderId="0" xfId="4" applyNumberFormat="1" applyFont="1" applyFill="1" applyBorder="1"/>
    <xf numFmtId="37" fontId="31" fillId="20" borderId="49" xfId="4" applyNumberFormat="1" applyFont="1" applyFill="1" applyBorder="1"/>
    <xf numFmtId="37" fontId="50" fillId="0" borderId="23" xfId="4" applyNumberFormat="1" applyFont="1" applyFill="1" applyBorder="1"/>
    <xf numFmtId="9" fontId="34" fillId="0" borderId="45" xfId="4" applyNumberFormat="1" applyFont="1" applyFill="1" applyBorder="1" applyProtection="1"/>
    <xf numFmtId="37" fontId="34" fillId="0" borderId="25" xfId="4" applyNumberFormat="1" applyFont="1" applyFill="1" applyBorder="1" applyProtection="1"/>
    <xf numFmtId="37" fontId="34" fillId="0" borderId="19" xfId="4" applyFont="1" applyFill="1" applyBorder="1" applyAlignment="1" applyProtection="1">
      <alignment horizontal="left"/>
    </xf>
    <xf numFmtId="37" fontId="34" fillId="0" borderId="14" xfId="4" applyFont="1" applyFill="1" applyBorder="1" applyAlignment="1" applyProtection="1">
      <alignment horizontal="centerContinuous"/>
    </xf>
    <xf numFmtId="37" fontId="34" fillId="0" borderId="20" xfId="4" applyFont="1" applyFill="1" applyBorder="1" applyAlignment="1">
      <alignment horizontal="centerContinuous"/>
    </xf>
    <xf numFmtId="37" fontId="34" fillId="0" borderId="0" xfId="4" applyFont="1" applyFill="1"/>
    <xf numFmtId="37" fontId="34" fillId="0" borderId="19" xfId="4" applyFont="1" applyFill="1" applyBorder="1" applyAlignment="1" applyProtection="1"/>
    <xf numFmtId="37" fontId="34" fillId="0" borderId="14" xfId="4" applyFont="1" applyFill="1" applyBorder="1" applyAlignment="1" applyProtection="1"/>
    <xf numFmtId="37" fontId="34" fillId="0" borderId="20" xfId="4" applyFont="1" applyFill="1" applyBorder="1" applyAlignment="1" applyProtection="1"/>
    <xf numFmtId="37" fontId="34" fillId="0" borderId="12" xfId="4" applyFont="1" applyFill="1" applyBorder="1"/>
    <xf numFmtId="37" fontId="34" fillId="0" borderId="12" xfId="4" applyFont="1" applyFill="1" applyBorder="1" applyAlignment="1" applyProtection="1">
      <alignment horizontal="left"/>
    </xf>
    <xf numFmtId="37" fontId="34" fillId="0" borderId="50" xfId="4" applyFont="1" applyFill="1" applyBorder="1"/>
    <xf numFmtId="37" fontId="34" fillId="0" borderId="51" xfId="4" applyNumberFormat="1" applyFont="1" applyFill="1" applyBorder="1" applyProtection="1"/>
    <xf numFmtId="37" fontId="34" fillId="0" borderId="52" xfId="4" applyNumberFormat="1" applyFont="1" applyFill="1" applyBorder="1"/>
    <xf numFmtId="37" fontId="34" fillId="0" borderId="12" xfId="4" applyNumberFormat="1" applyFont="1" applyFill="1" applyBorder="1" applyProtection="1"/>
    <xf numFmtId="37" fontId="34" fillId="0" borderId="50" xfId="4" applyNumberFormat="1" applyFont="1" applyFill="1" applyBorder="1" applyProtection="1"/>
    <xf numFmtId="37" fontId="34" fillId="0" borderId="51" xfId="4" applyNumberFormat="1" applyFont="1" applyFill="1" applyBorder="1"/>
    <xf numFmtId="37" fontId="34" fillId="0" borderId="0" xfId="4" applyNumberFormat="1" applyFont="1" applyFill="1"/>
    <xf numFmtId="37" fontId="34" fillId="0" borderId="0" xfId="4" quotePrefix="1" applyFont="1" applyFill="1" applyAlignment="1" applyProtection="1">
      <alignment horizontal="left"/>
    </xf>
    <xf numFmtId="37" fontId="34" fillId="0" borderId="19" xfId="4" applyFont="1" applyFill="1" applyBorder="1"/>
    <xf numFmtId="37" fontId="34" fillId="0" borderId="14" xfId="4" applyFont="1" applyFill="1" applyBorder="1"/>
    <xf numFmtId="37" fontId="34" fillId="0" borderId="20" xfId="4" applyFont="1" applyFill="1" applyBorder="1" applyAlignment="1" applyProtection="1">
      <alignment horizontal="left"/>
    </xf>
    <xf numFmtId="37" fontId="34" fillId="0" borderId="24" xfId="4" applyNumberFormat="1" applyFont="1" applyFill="1" applyBorder="1" applyProtection="1"/>
    <xf numFmtId="37" fontId="34" fillId="0" borderId="25" xfId="4" applyFont="1" applyFill="1" applyBorder="1" applyAlignment="1" applyProtection="1">
      <alignment horizontal="left"/>
    </xf>
    <xf numFmtId="37" fontId="46" fillId="0" borderId="51" xfId="4" applyNumberFormat="1" applyFont="1" applyFill="1" applyBorder="1" applyProtection="1"/>
    <xf numFmtId="37" fontId="34" fillId="0" borderId="52" xfId="4" applyNumberFormat="1" applyFont="1" applyFill="1" applyBorder="1" applyProtection="1"/>
    <xf numFmtId="37" fontId="34" fillId="0" borderId="44" xfId="4" applyNumberFormat="1" applyFont="1" applyFill="1" applyBorder="1" applyProtection="1"/>
    <xf numFmtId="37" fontId="34" fillId="0" borderId="53" xfId="4" applyNumberFormat="1" applyFont="1" applyFill="1" applyBorder="1"/>
    <xf numFmtId="37" fontId="34" fillId="0" borderId="48" xfId="4" applyNumberFormat="1" applyFont="1" applyFill="1" applyBorder="1"/>
    <xf numFmtId="37" fontId="34" fillId="0" borderId="54" xfId="4" applyNumberFormat="1" applyFont="1" applyFill="1" applyBorder="1"/>
    <xf numFmtId="37" fontId="46" fillId="19" borderId="51" xfId="4" applyNumberFormat="1" applyFont="1" applyFill="1" applyBorder="1" applyProtection="1"/>
    <xf numFmtId="37" fontId="46" fillId="19" borderId="12" xfId="4" applyNumberFormat="1" applyFont="1" applyFill="1" applyBorder="1" applyProtection="1"/>
    <xf numFmtId="37" fontId="34" fillId="0" borderId="25" xfId="4" applyFont="1" applyFill="1" applyBorder="1" applyAlignment="1">
      <alignment horizontal="right"/>
    </xf>
    <xf numFmtId="37" fontId="45" fillId="0" borderId="55" xfId="4" applyNumberFormat="1" applyFont="1" applyFill="1" applyBorder="1" applyProtection="1"/>
    <xf numFmtId="37" fontId="45" fillId="0" borderId="56" xfId="4" applyNumberFormat="1" applyFont="1" applyFill="1" applyBorder="1"/>
    <xf numFmtId="37" fontId="31" fillId="0" borderId="56" xfId="4" applyNumberFormat="1" applyFont="1" applyFill="1" applyBorder="1"/>
    <xf numFmtId="37" fontId="51" fillId="0" borderId="56" xfId="4" applyNumberFormat="1" applyFont="1" applyFill="1" applyBorder="1"/>
    <xf numFmtId="37" fontId="34" fillId="0" borderId="56" xfId="4" applyNumberFormat="1" applyFont="1" applyFill="1" applyBorder="1"/>
    <xf numFmtId="37" fontId="34" fillId="0" borderId="55" xfId="4" applyNumberFormat="1" applyFont="1" applyFill="1" applyBorder="1" applyProtection="1"/>
    <xf numFmtId="10" fontId="34" fillId="0" borderId="45" xfId="4" applyNumberFormat="1" applyFont="1" applyFill="1" applyBorder="1" applyProtection="1"/>
    <xf numFmtId="10" fontId="34" fillId="0" borderId="0" xfId="4" applyNumberFormat="1" applyFont="1" applyFill="1" applyBorder="1" applyProtection="1"/>
    <xf numFmtId="10" fontId="34" fillId="0" borderId="0" xfId="4" applyNumberFormat="1" applyFont="1" applyFill="1" applyBorder="1" applyAlignment="1" applyProtection="1">
      <alignment horizontal="right"/>
    </xf>
    <xf numFmtId="10" fontId="34" fillId="0" borderId="25" xfId="4" applyNumberFormat="1" applyFont="1" applyFill="1" applyBorder="1" applyProtection="1"/>
    <xf numFmtId="37" fontId="49" fillId="0" borderId="25" xfId="4" applyFont="1" applyFill="1" applyBorder="1" applyAlignment="1" applyProtection="1">
      <alignment horizontal="right"/>
    </xf>
    <xf numFmtId="10" fontId="46" fillId="0" borderId="45" xfId="4" applyNumberFormat="1" applyFont="1" applyFill="1" applyBorder="1" applyProtection="1"/>
    <xf numFmtId="10" fontId="46" fillId="0" borderId="0" xfId="4" applyNumberFormat="1" applyFont="1" applyFill="1" applyBorder="1" applyProtection="1"/>
    <xf numFmtId="10" fontId="46" fillId="0" borderId="0" xfId="4" applyNumberFormat="1" applyFont="1" applyFill="1" applyBorder="1" applyAlignment="1" applyProtection="1">
      <alignment horizontal="right"/>
    </xf>
    <xf numFmtId="10" fontId="46" fillId="0" borderId="25" xfId="4" applyNumberFormat="1" applyFont="1" applyFill="1" applyBorder="1" applyProtection="1"/>
    <xf numFmtId="10" fontId="34" fillId="0" borderId="45" xfId="4" applyNumberFormat="1" applyFont="1" applyFill="1" applyBorder="1" applyAlignment="1" applyProtection="1"/>
    <xf numFmtId="10" fontId="34" fillId="0" borderId="0" xfId="4" applyNumberFormat="1" applyFont="1" applyFill="1" applyBorder="1" applyAlignment="1" applyProtection="1"/>
    <xf numFmtId="10" fontId="34" fillId="0" borderId="25" xfId="4" applyNumberFormat="1" applyFont="1" applyFill="1" applyBorder="1" applyAlignment="1" applyProtection="1"/>
    <xf numFmtId="10" fontId="34" fillId="0" borderId="44" xfId="4" applyNumberFormat="1" applyFont="1" applyFill="1" applyBorder="1" applyAlignment="1" applyProtection="1">
      <alignment horizontal="right"/>
    </xf>
    <xf numFmtId="10" fontId="34" fillId="0" borderId="13" xfId="4" applyNumberFormat="1" applyFont="1" applyFill="1" applyBorder="1" applyProtection="1"/>
    <xf numFmtId="10" fontId="34" fillId="0" borderId="13" xfId="4" applyNumberFormat="1" applyFont="1" applyFill="1" applyBorder="1" applyAlignment="1" applyProtection="1">
      <alignment horizontal="right"/>
    </xf>
    <xf numFmtId="10" fontId="34" fillId="0" borderId="29" xfId="4" applyNumberFormat="1" applyFont="1" applyFill="1" applyBorder="1" applyProtection="1"/>
    <xf numFmtId="10" fontId="34" fillId="0" borderId="44" xfId="4" applyNumberFormat="1" applyFont="1" applyFill="1" applyBorder="1" applyProtection="1"/>
    <xf numFmtId="10" fontId="34" fillId="0" borderId="29" xfId="4" applyNumberFormat="1" applyFont="1" applyFill="1" applyBorder="1"/>
    <xf numFmtId="37" fontId="34" fillId="0" borderId="34" xfId="4" quotePrefix="1" applyFont="1" applyFill="1" applyBorder="1" applyAlignment="1" applyProtection="1">
      <alignment horizontal="right"/>
    </xf>
    <xf numFmtId="167" fontId="34" fillId="0" borderId="52" xfId="4" quotePrefix="1" applyNumberFormat="1" applyFont="1" applyFill="1" applyBorder="1" applyAlignment="1" applyProtection="1">
      <alignment horizontal="right"/>
    </xf>
    <xf numFmtId="167" fontId="34" fillId="0" borderId="12" xfId="4" quotePrefix="1" applyNumberFormat="1" applyFont="1" applyFill="1" applyBorder="1" applyAlignment="1" applyProtection="1">
      <alignment horizontal="right"/>
    </xf>
    <xf numFmtId="10" fontId="34" fillId="0" borderId="31" xfId="4" applyNumberFormat="1" applyFont="1" applyFill="1" applyBorder="1" applyProtection="1"/>
    <xf numFmtId="37" fontId="15" fillId="0" borderId="0" xfId="4" quotePrefix="1" applyFont="1" applyFill="1" applyBorder="1" applyAlignment="1" applyProtection="1">
      <alignment horizontal="left"/>
    </xf>
    <xf numFmtId="10" fontId="49" fillId="0" borderId="0" xfId="4" quotePrefix="1" applyNumberFormat="1" applyFont="1" applyFill="1" applyBorder="1" applyAlignment="1" applyProtection="1">
      <alignment horizontal="right"/>
    </xf>
    <xf numFmtId="167" fontId="34" fillId="0" borderId="0" xfId="4" quotePrefix="1" applyNumberFormat="1" applyFont="1" applyFill="1" applyBorder="1" applyAlignment="1" applyProtection="1">
      <alignment horizontal="left"/>
    </xf>
    <xf numFmtId="167" fontId="34" fillId="0" borderId="0" xfId="4" quotePrefix="1" applyNumberFormat="1" applyFont="1" applyFill="1" applyBorder="1" applyAlignment="1" applyProtection="1">
      <alignment horizontal="right"/>
    </xf>
    <xf numFmtId="37" fontId="15" fillId="0" borderId="0" xfId="4" applyFont="1" applyFill="1" applyAlignment="1">
      <alignment horizontal="right"/>
    </xf>
    <xf numFmtId="10" fontId="49" fillId="0" borderId="0" xfId="4" applyNumberFormat="1" applyFont="1" applyFill="1"/>
    <xf numFmtId="10" fontId="34" fillId="0" borderId="0" xfId="4" applyNumberFormat="1" applyFont="1" applyFill="1"/>
    <xf numFmtId="37" fontId="15" fillId="0" borderId="0" xfId="4" applyFont="1" applyFill="1"/>
    <xf numFmtId="10" fontId="34" fillId="0" borderId="0" xfId="4" applyNumberFormat="1" applyFont="1"/>
    <xf numFmtId="10" fontId="40" fillId="0" borderId="0" xfId="4" applyNumberFormat="1" applyFont="1" applyFill="1"/>
    <xf numFmtId="10" fontId="40" fillId="0" borderId="0" xfId="4" applyNumberFormat="1" applyFont="1"/>
    <xf numFmtId="0" fontId="19" fillId="0" borderId="0" xfId="4" applyNumberFormat="1" applyFont="1" applyFill="1"/>
    <xf numFmtId="0" fontId="20" fillId="0" borderId="0" xfId="4" applyNumberFormat="1" applyFont="1"/>
    <xf numFmtId="0" fontId="19" fillId="0" borderId="0" xfId="4" applyNumberFormat="1" applyFont="1" applyAlignment="1"/>
    <xf numFmtId="0" fontId="19" fillId="0" borderId="0" xfId="4" applyNumberFormat="1" applyFont="1"/>
    <xf numFmtId="0" fontId="21" fillId="0" borderId="0" xfId="4" applyNumberFormat="1" applyFont="1"/>
    <xf numFmtId="37" fontId="19" fillId="0" borderId="0" xfId="4" applyNumberFormat="1" applyFont="1"/>
    <xf numFmtId="165" fontId="19" fillId="0" borderId="0" xfId="4" applyNumberFormat="1" applyFont="1" applyFill="1"/>
    <xf numFmtId="37" fontId="20" fillId="0" borderId="0" xfId="4" applyNumberFormat="1" applyFont="1"/>
    <xf numFmtId="0" fontId="20" fillId="0" borderId="0" xfId="4" applyNumberFormat="1" applyFont="1" applyBorder="1" applyAlignment="1">
      <alignment horizontal="left"/>
    </xf>
    <xf numFmtId="0" fontId="19" fillId="0" borderId="0" xfId="4" applyNumberFormat="1" applyFont="1" applyBorder="1" applyAlignment="1"/>
    <xf numFmtId="0" fontId="22" fillId="0" borderId="0" xfId="4" applyNumberFormat="1" applyFont="1" applyBorder="1" applyAlignment="1">
      <alignment horizontal="left"/>
    </xf>
    <xf numFmtId="37" fontId="20" fillId="0" borderId="0" xfId="4" applyNumberFormat="1" applyFont="1" applyBorder="1" applyAlignment="1">
      <alignment horizontal="left"/>
    </xf>
    <xf numFmtId="0" fontId="23" fillId="8" borderId="15" xfId="4" applyNumberFormat="1" applyFont="1" applyFill="1" applyBorder="1" applyAlignment="1">
      <alignment horizontal="center"/>
    </xf>
    <xf numFmtId="0" fontId="20" fillId="0" borderId="0" xfId="4" applyNumberFormat="1" applyFont="1" applyFill="1" applyAlignment="1">
      <alignment horizontal="center"/>
    </xf>
    <xf numFmtId="0" fontId="22" fillId="0" borderId="0" xfId="4" applyNumberFormat="1" applyFont="1" applyFill="1" applyAlignment="1">
      <alignment horizontal="center"/>
    </xf>
    <xf numFmtId="0" fontId="20" fillId="0" borderId="21" xfId="4" applyNumberFormat="1" applyFont="1" applyFill="1" applyBorder="1" applyAlignment="1">
      <alignment horizontal="center"/>
    </xf>
    <xf numFmtId="37" fontId="20" fillId="0" borderId="0" xfId="4" applyNumberFormat="1" applyFont="1" applyFill="1" applyBorder="1" applyAlignment="1">
      <alignment horizontal="center"/>
    </xf>
    <xf numFmtId="0" fontId="20" fillId="0" borderId="22" xfId="4" applyNumberFormat="1" applyFont="1" applyFill="1" applyBorder="1" applyAlignment="1">
      <alignment horizontal="center"/>
    </xf>
    <xf numFmtId="0" fontId="20" fillId="0" borderId="0" xfId="4" applyNumberFormat="1" applyFont="1" applyFill="1" applyBorder="1" applyAlignment="1">
      <alignment horizontal="center"/>
    </xf>
    <xf numFmtId="0" fontId="20" fillId="0" borderId="23" xfId="4" applyNumberFormat="1" applyFont="1" applyFill="1" applyBorder="1" applyAlignment="1">
      <alignment horizontal="center"/>
    </xf>
    <xf numFmtId="0" fontId="20" fillId="0" borderId="24" xfId="4" applyNumberFormat="1" applyFont="1" applyFill="1" applyBorder="1" applyAlignment="1">
      <alignment horizontal="center"/>
    </xf>
    <xf numFmtId="165" fontId="20" fillId="0" borderId="0" xfId="4" applyNumberFormat="1" applyFont="1" applyFill="1" applyAlignment="1">
      <alignment horizontal="center"/>
    </xf>
    <xf numFmtId="0" fontId="20" fillId="0" borderId="0" xfId="4" applyNumberFormat="1" applyFont="1" applyFill="1"/>
    <xf numFmtId="0" fontId="19" fillId="0" borderId="0" xfId="4" applyNumberFormat="1" applyFont="1" applyFill="1" applyAlignment="1"/>
    <xf numFmtId="0" fontId="21" fillId="0" borderId="0" xfId="4" applyNumberFormat="1" applyFont="1" applyFill="1"/>
    <xf numFmtId="0" fontId="19" fillId="0" borderId="21" xfId="4" applyNumberFormat="1" applyFont="1" applyFill="1" applyBorder="1"/>
    <xf numFmtId="37" fontId="19" fillId="0" borderId="0" xfId="4" applyNumberFormat="1" applyFont="1" applyFill="1" applyBorder="1"/>
    <xf numFmtId="0" fontId="19" fillId="0" borderId="22" xfId="4" applyNumberFormat="1" applyFont="1" applyFill="1" applyBorder="1"/>
    <xf numFmtId="0" fontId="19" fillId="0" borderId="0" xfId="4" applyNumberFormat="1" applyFont="1" applyFill="1" applyBorder="1"/>
    <xf numFmtId="0" fontId="19" fillId="0" borderId="23" xfId="4" applyNumberFormat="1" applyFont="1" applyFill="1" applyBorder="1"/>
    <xf numFmtId="0" fontId="19" fillId="0" borderId="25" xfId="4" applyNumberFormat="1" applyFont="1" applyFill="1" applyBorder="1"/>
    <xf numFmtId="0" fontId="22" fillId="0" borderId="0" xfId="4" applyNumberFormat="1" applyFont="1" applyFill="1" applyBorder="1" applyAlignment="1">
      <alignment horizontal="center"/>
    </xf>
    <xf numFmtId="0" fontId="20" fillId="0" borderId="25" xfId="4" applyNumberFormat="1" applyFont="1" applyFill="1" applyBorder="1" applyAlignment="1">
      <alignment horizontal="center"/>
    </xf>
    <xf numFmtId="0" fontId="19" fillId="0" borderId="0" xfId="4" applyNumberFormat="1" applyFont="1" applyFill="1" applyAlignment="1">
      <alignment horizontal="center"/>
    </xf>
    <xf numFmtId="0" fontId="20" fillId="0" borderId="9" xfId="4" applyNumberFormat="1" applyFont="1" applyFill="1" applyBorder="1" applyAlignment="1">
      <alignment horizontal="center"/>
    </xf>
    <xf numFmtId="0" fontId="19" fillId="0" borderId="9" xfId="4" applyNumberFormat="1" applyFont="1" applyFill="1" applyBorder="1" applyAlignment="1">
      <alignment horizontal="center"/>
    </xf>
    <xf numFmtId="0" fontId="22" fillId="0" borderId="9" xfId="4" applyNumberFormat="1" applyFont="1" applyFill="1" applyBorder="1" applyAlignment="1">
      <alignment horizontal="center"/>
    </xf>
    <xf numFmtId="0" fontId="19" fillId="0" borderId="26" xfId="4" quotePrefix="1" applyNumberFormat="1" applyFont="1" applyFill="1" applyBorder="1" applyAlignment="1">
      <alignment horizontal="center"/>
    </xf>
    <xf numFmtId="37" fontId="19" fillId="0" borderId="13" xfId="4" quotePrefix="1" applyNumberFormat="1" applyFont="1" applyFill="1" applyBorder="1" applyAlignment="1">
      <alignment horizontal="center"/>
    </xf>
    <xf numFmtId="0" fontId="19" fillId="0" borderId="27" xfId="4" quotePrefix="1" applyNumberFormat="1" applyFont="1" applyFill="1" applyBorder="1" applyAlignment="1">
      <alignment horizontal="center"/>
    </xf>
    <xf numFmtId="0" fontId="19" fillId="0" borderId="0" xfId="4" applyNumberFormat="1" applyFont="1" applyFill="1" applyBorder="1" applyAlignment="1">
      <alignment horizontal="center"/>
    </xf>
    <xf numFmtId="0" fontId="19" fillId="0" borderId="28" xfId="4" quotePrefix="1" applyNumberFormat="1" applyFont="1" applyFill="1" applyBorder="1" applyAlignment="1">
      <alignment horizontal="center"/>
    </xf>
    <xf numFmtId="0" fontId="19" fillId="0" borderId="13" xfId="4" quotePrefix="1" applyNumberFormat="1" applyFont="1" applyFill="1" applyBorder="1" applyAlignment="1">
      <alignment horizontal="center"/>
    </xf>
    <xf numFmtId="0" fontId="19" fillId="0" borderId="23" xfId="4" applyNumberFormat="1" applyFont="1" applyFill="1" applyBorder="1" applyAlignment="1">
      <alignment horizontal="center"/>
    </xf>
    <xf numFmtId="0" fontId="19" fillId="0" borderId="29" xfId="4" quotePrefix="1" applyNumberFormat="1" applyFont="1" applyFill="1" applyBorder="1" applyAlignment="1">
      <alignment horizontal="center"/>
    </xf>
    <xf numFmtId="165" fontId="19" fillId="0" borderId="0" xfId="4" applyNumberFormat="1" applyFont="1" applyFill="1" applyAlignment="1">
      <alignment horizontal="center"/>
    </xf>
    <xf numFmtId="0" fontId="20" fillId="0" borderId="0" xfId="4" applyNumberFormat="1" applyFont="1" applyBorder="1"/>
    <xf numFmtId="0" fontId="22" fillId="0" borderId="0" xfId="4" applyNumberFormat="1" applyFont="1" applyBorder="1"/>
    <xf numFmtId="0" fontId="19" fillId="0" borderId="0" xfId="4" applyNumberFormat="1" applyFont="1" applyBorder="1" applyAlignment="1">
      <alignment vertical="center"/>
    </xf>
    <xf numFmtId="0" fontId="20" fillId="0" borderId="21" xfId="4" applyNumberFormat="1" applyFont="1" applyBorder="1"/>
    <xf numFmtId="37" fontId="20" fillId="0" borderId="0" xfId="4" applyNumberFormat="1" applyFont="1" applyBorder="1"/>
    <xf numFmtId="0" fontId="19" fillId="0" borderId="22" xfId="4" applyNumberFormat="1" applyFont="1" applyBorder="1"/>
    <xf numFmtId="0" fontId="20" fillId="0" borderId="23" xfId="4" applyNumberFormat="1" applyFont="1" applyBorder="1"/>
    <xf numFmtId="0" fontId="19" fillId="0" borderId="25" xfId="4" applyNumberFormat="1" applyFont="1" applyBorder="1"/>
    <xf numFmtId="0" fontId="22" fillId="7" borderId="0" xfId="4" applyNumberFormat="1" applyFont="1" applyFill="1" applyBorder="1" applyAlignment="1">
      <alignment horizontal="left"/>
    </xf>
    <xf numFmtId="0" fontId="20" fillId="7" borderId="0" xfId="4" applyNumberFormat="1" applyFont="1" applyFill="1" applyBorder="1"/>
    <xf numFmtId="0" fontId="20" fillId="7" borderId="21" xfId="4" applyNumberFormat="1" applyFont="1" applyFill="1" applyBorder="1"/>
    <xf numFmtId="37" fontId="20" fillId="7" borderId="0" xfId="4" applyNumberFormat="1" applyFont="1" applyFill="1" applyBorder="1"/>
    <xf numFmtId="0" fontId="19" fillId="7" borderId="22" xfId="4" applyNumberFormat="1" applyFont="1" applyFill="1" applyBorder="1"/>
    <xf numFmtId="0" fontId="19" fillId="7" borderId="0" xfId="4" applyNumberFormat="1" applyFont="1" applyFill="1" applyBorder="1"/>
    <xf numFmtId="0" fontId="20" fillId="7" borderId="23" xfId="4" applyNumberFormat="1" applyFont="1" applyFill="1" applyBorder="1"/>
    <xf numFmtId="0" fontId="19" fillId="7" borderId="25" xfId="4" applyNumberFormat="1" applyFont="1" applyFill="1" applyBorder="1"/>
    <xf numFmtId="165" fontId="19" fillId="7" borderId="0" xfId="4" applyNumberFormat="1" applyFont="1" applyFill="1" applyBorder="1"/>
    <xf numFmtId="0" fontId="19" fillId="0" borderId="21" xfId="4" applyNumberFormat="1" applyFont="1" applyBorder="1"/>
    <xf numFmtId="37" fontId="19" fillId="0" borderId="0" xfId="4" applyNumberFormat="1" applyFont="1" applyBorder="1"/>
    <xf numFmtId="0" fontId="19" fillId="0" borderId="23" xfId="4" applyNumberFormat="1" applyFont="1" applyBorder="1"/>
    <xf numFmtId="37" fontId="19" fillId="0" borderId="21" xfId="4" quotePrefix="1" applyNumberFormat="1" applyFont="1" applyFill="1" applyBorder="1"/>
    <xf numFmtId="37" fontId="19" fillId="0" borderId="0" xfId="4" quotePrefix="1" applyNumberFormat="1" applyFont="1" applyBorder="1"/>
    <xf numFmtId="37" fontId="19" fillId="0" borderId="22" xfId="4" quotePrefix="1" applyNumberFormat="1" applyFont="1" applyBorder="1"/>
    <xf numFmtId="37" fontId="19" fillId="0" borderId="23" xfId="4" quotePrefix="1" applyNumberFormat="1" applyFont="1" applyFill="1" applyBorder="1"/>
    <xf numFmtId="37" fontId="19" fillId="0" borderId="25" xfId="4" quotePrefix="1" applyNumberFormat="1" applyFont="1" applyBorder="1"/>
    <xf numFmtId="37" fontId="19" fillId="0" borderId="22" xfId="4" applyNumberFormat="1" applyFont="1" applyBorder="1"/>
    <xf numFmtId="37" fontId="19" fillId="0" borderId="25" xfId="4" applyNumberFormat="1" applyFont="1" applyBorder="1"/>
    <xf numFmtId="0" fontId="21" fillId="7" borderId="0" xfId="4" applyNumberFormat="1" applyFont="1" applyFill="1"/>
    <xf numFmtId="0" fontId="19" fillId="7" borderId="0" xfId="4" applyNumberFormat="1" applyFont="1" applyFill="1"/>
    <xf numFmtId="37" fontId="19" fillId="7" borderId="0" xfId="4" applyNumberFormat="1" applyFont="1" applyFill="1" applyBorder="1"/>
    <xf numFmtId="0" fontId="19" fillId="7" borderId="23" xfId="4" applyNumberFormat="1" applyFont="1" applyFill="1" applyBorder="1"/>
    <xf numFmtId="165" fontId="19" fillId="7" borderId="0" xfId="4" applyNumberFormat="1" applyFont="1" applyFill="1"/>
    <xf numFmtId="0" fontId="19" fillId="0" borderId="0" xfId="4" applyNumberFormat="1" applyFont="1" applyBorder="1" applyAlignment="1">
      <alignment horizontal="left"/>
    </xf>
    <xf numFmtId="0" fontId="19" fillId="0" borderId="0" xfId="4" applyNumberFormat="1" applyFont="1" applyFill="1" applyBorder="1" applyAlignment="1">
      <alignment horizontal="left"/>
    </xf>
    <xf numFmtId="0" fontId="19" fillId="0" borderId="0" xfId="4" applyNumberFormat="1" applyFont="1" applyFill="1" applyBorder="1" applyAlignment="1"/>
    <xf numFmtId="0" fontId="20" fillId="0" borderId="0" xfId="4" applyNumberFormat="1" applyFont="1" applyFill="1" applyBorder="1" applyAlignment="1">
      <alignment horizontal="left"/>
    </xf>
    <xf numFmtId="0" fontId="19" fillId="11" borderId="0" xfId="4" applyNumberFormat="1" applyFont="1" applyFill="1"/>
    <xf numFmtId="0" fontId="19" fillId="11" borderId="0" xfId="4" applyNumberFormat="1" applyFont="1" applyFill="1" applyAlignment="1"/>
    <xf numFmtId="0" fontId="21" fillId="11" borderId="0" xfId="4" applyNumberFormat="1" applyFont="1" applyFill="1"/>
    <xf numFmtId="0" fontId="19" fillId="11" borderId="21" xfId="4" applyNumberFormat="1" applyFont="1" applyFill="1" applyBorder="1"/>
    <xf numFmtId="37" fontId="19" fillId="11" borderId="0" xfId="4" applyNumberFormat="1" applyFont="1" applyFill="1" applyBorder="1"/>
    <xf numFmtId="0" fontId="19" fillId="11" borderId="22" xfId="4" applyNumberFormat="1" applyFont="1" applyFill="1" applyBorder="1"/>
    <xf numFmtId="0" fontId="19" fillId="11" borderId="23" xfId="4" applyNumberFormat="1" applyFont="1" applyFill="1" applyBorder="1"/>
    <xf numFmtId="0" fontId="19" fillId="11" borderId="25" xfId="4" applyNumberFormat="1" applyFont="1" applyFill="1" applyBorder="1"/>
    <xf numFmtId="165" fontId="19" fillId="11" borderId="0" xfId="4" applyNumberFormat="1" applyFont="1" applyFill="1"/>
    <xf numFmtId="37" fontId="20" fillId="0" borderId="0" xfId="4" applyNumberFormat="1" applyFont="1" applyBorder="1" applyAlignment="1">
      <alignment horizontal="right"/>
    </xf>
    <xf numFmtId="37" fontId="19" fillId="0" borderId="22" xfId="4" quotePrefix="1" applyNumberFormat="1" applyFont="1" applyFill="1" applyBorder="1"/>
    <xf numFmtId="37" fontId="19" fillId="0" borderId="25" xfId="4" quotePrefix="1" applyNumberFormat="1" applyFont="1" applyFill="1" applyBorder="1"/>
    <xf numFmtId="37" fontId="19" fillId="0" borderId="21" xfId="4" quotePrefix="1" applyNumberFormat="1" applyFont="1" applyBorder="1"/>
    <xf numFmtId="37" fontId="20" fillId="0" borderId="0" xfId="4" quotePrefix="1" applyNumberFormat="1" applyFont="1" applyBorder="1" applyAlignment="1">
      <alignment horizontal="right"/>
    </xf>
    <xf numFmtId="10" fontId="19" fillId="0" borderId="22" xfId="4" quotePrefix="1" applyNumberFormat="1" applyFont="1" applyFill="1" applyBorder="1"/>
    <xf numFmtId="37" fontId="19" fillId="0" borderId="23" xfId="4" quotePrefix="1" applyNumberFormat="1" applyFont="1" applyBorder="1"/>
    <xf numFmtId="10" fontId="19" fillId="0" borderId="25" xfId="4" quotePrefix="1" applyNumberFormat="1" applyFont="1" applyFill="1" applyBorder="1"/>
    <xf numFmtId="0" fontId="22" fillId="12" borderId="0" xfId="4" applyNumberFormat="1" applyFont="1" applyFill="1" applyBorder="1" applyAlignment="1">
      <alignment horizontal="left"/>
    </xf>
    <xf numFmtId="0" fontId="19" fillId="12" borderId="0" xfId="4" applyNumberFormat="1" applyFont="1" applyFill="1"/>
    <xf numFmtId="0" fontId="19" fillId="12" borderId="0" xfId="4" applyNumberFormat="1" applyFont="1" applyFill="1" applyAlignment="1"/>
    <xf numFmtId="0" fontId="21" fillId="12" borderId="0" xfId="4" applyNumberFormat="1" applyFont="1" applyFill="1"/>
    <xf numFmtId="37" fontId="19" fillId="0" borderId="22" xfId="4" applyNumberFormat="1" applyFont="1" applyFill="1" applyBorder="1"/>
    <xf numFmtId="37" fontId="19" fillId="0" borderId="25" xfId="4" applyNumberFormat="1" applyFont="1" applyFill="1" applyBorder="1"/>
    <xf numFmtId="37" fontId="19" fillId="13" borderId="22" xfId="4" quotePrefix="1" applyNumberFormat="1" applyFont="1" applyFill="1" applyBorder="1"/>
    <xf numFmtId="37" fontId="19" fillId="13" borderId="25" xfId="4" quotePrefix="1" applyNumberFormat="1" applyFont="1" applyFill="1" applyBorder="1"/>
    <xf numFmtId="37" fontId="19" fillId="0" borderId="23" xfId="4" applyNumberFormat="1" applyFont="1" applyBorder="1"/>
    <xf numFmtId="37" fontId="19" fillId="0" borderId="21" xfId="4" applyNumberFormat="1" applyFont="1" applyBorder="1"/>
    <xf numFmtId="0" fontId="20" fillId="13" borderId="0" xfId="4" applyNumberFormat="1" applyFont="1" applyFill="1"/>
    <xf numFmtId="0" fontId="20" fillId="13" borderId="0" xfId="4" applyNumberFormat="1" applyFont="1" applyFill="1" applyAlignment="1"/>
    <xf numFmtId="0" fontId="22" fillId="13" borderId="0" xfId="4" applyNumberFormat="1" applyFont="1" applyFill="1"/>
    <xf numFmtId="37" fontId="20" fillId="13" borderId="21" xfId="4" applyNumberFormat="1" applyFont="1" applyFill="1" applyBorder="1"/>
    <xf numFmtId="37" fontId="20" fillId="13" borderId="0" xfId="4" applyNumberFormat="1" applyFont="1" applyFill="1" applyBorder="1"/>
    <xf numFmtId="37" fontId="20" fillId="13" borderId="22" xfId="4" applyNumberFormat="1" applyFont="1" applyFill="1" applyBorder="1"/>
    <xf numFmtId="37" fontId="20" fillId="13" borderId="23" xfId="4" applyNumberFormat="1" applyFont="1" applyFill="1" applyBorder="1"/>
    <xf numFmtId="37" fontId="20" fillId="13" borderId="25" xfId="4" applyNumberFormat="1" applyFont="1" applyFill="1" applyBorder="1"/>
    <xf numFmtId="37" fontId="20" fillId="13" borderId="30" xfId="4" applyNumberFormat="1" applyFont="1" applyFill="1" applyBorder="1"/>
    <xf numFmtId="37" fontId="20" fillId="13" borderId="31" xfId="4" applyNumberFormat="1" applyFont="1" applyFill="1" applyBorder="1"/>
    <xf numFmtId="37" fontId="20" fillId="13" borderId="32" xfId="4" applyNumberFormat="1" applyFont="1" applyFill="1" applyBorder="1"/>
    <xf numFmtId="37" fontId="20" fillId="13" borderId="33" xfId="4" applyNumberFormat="1" applyFont="1" applyFill="1" applyBorder="1"/>
    <xf numFmtId="37" fontId="20" fillId="13" borderId="34" xfId="4" applyNumberFormat="1" applyFont="1" applyFill="1" applyBorder="1"/>
    <xf numFmtId="0" fontId="19" fillId="0" borderId="0" xfId="4" applyNumberFormat="1" applyFont="1" applyAlignment="1">
      <alignment horizontal="right"/>
    </xf>
    <xf numFmtId="10" fontId="19" fillId="0" borderId="0" xfId="4" applyNumberFormat="1" applyFont="1"/>
    <xf numFmtId="164" fontId="19" fillId="0" borderId="0" xfId="4" applyNumberFormat="1" applyFont="1"/>
    <xf numFmtId="164" fontId="23" fillId="0" borderId="0" xfId="4" applyNumberFormat="1" applyFont="1"/>
    <xf numFmtId="37" fontId="19" fillId="0" borderId="31" xfId="4" applyNumberFormat="1" applyFont="1" applyBorder="1"/>
    <xf numFmtId="0" fontId="19" fillId="0" borderId="0" xfId="4" applyNumberFormat="1" applyFont="1" applyFill="1" applyAlignment="1">
      <alignment horizontal="right"/>
    </xf>
    <xf numFmtId="3" fontId="14" fillId="0" borderId="0" xfId="0" applyNumberFormat="1" applyFont="1" applyFill="1" applyBorder="1"/>
    <xf numFmtId="164" fontId="14" fillId="0" borderId="0" xfId="0" applyNumberFormat="1" applyFont="1" applyFill="1" applyBorder="1"/>
    <xf numFmtId="164" fontId="14" fillId="0" borderId="0" xfId="1" applyNumberFormat="1" applyFont="1" applyFill="1" applyBorder="1"/>
    <xf numFmtId="0" fontId="14" fillId="0" borderId="0" xfId="0" applyFont="1" applyFill="1" applyAlignment="1">
      <alignment horizontal="right"/>
    </xf>
    <xf numFmtId="0" fontId="17" fillId="26" borderId="19" xfId="0" applyFont="1" applyFill="1" applyBorder="1" applyAlignment="1">
      <alignment horizontal="center"/>
    </xf>
    <xf numFmtId="0" fontId="17" fillId="26" borderId="14" xfId="0" applyFont="1" applyFill="1" applyBorder="1" applyAlignment="1">
      <alignment horizontal="center"/>
    </xf>
    <xf numFmtId="0" fontId="17" fillId="26" borderId="20" xfId="0" applyFont="1" applyFill="1" applyBorder="1" applyAlignment="1">
      <alignment horizontal="center"/>
    </xf>
    <xf numFmtId="164" fontId="14" fillId="26" borderId="23" xfId="0" applyNumberFormat="1" applyFont="1" applyFill="1" applyBorder="1"/>
    <xf numFmtId="164" fontId="14" fillId="26" borderId="0" xfId="0" applyNumberFormat="1" applyFont="1" applyFill="1" applyBorder="1"/>
    <xf numFmtId="164" fontId="14" fillId="26" borderId="25" xfId="0" applyNumberFormat="1" applyFont="1" applyFill="1" applyBorder="1"/>
    <xf numFmtId="164" fontId="14" fillId="26" borderId="33" xfId="1" applyNumberFormat="1" applyFont="1" applyFill="1" applyBorder="1"/>
    <xf numFmtId="164" fontId="14" fillId="26" borderId="31" xfId="1" applyNumberFormat="1" applyFont="1" applyFill="1" applyBorder="1"/>
    <xf numFmtId="164" fontId="14" fillId="26" borderId="34" xfId="1" applyNumberFormat="1" applyFont="1" applyFill="1" applyBorder="1"/>
    <xf numFmtId="164" fontId="14" fillId="26" borderId="0" xfId="1" applyNumberFormat="1" applyFont="1" applyFill="1"/>
    <xf numFmtId="164" fontId="14" fillId="26" borderId="0" xfId="1" applyNumberFormat="1" applyFont="1" applyFill="1" applyBorder="1"/>
    <xf numFmtId="164" fontId="14" fillId="26" borderId="25" xfId="1" applyNumberFormat="1" applyFont="1" applyFill="1" applyBorder="1"/>
    <xf numFmtId="164" fontId="14" fillId="26" borderId="23" xfId="1" applyNumberFormat="1" applyFont="1" applyFill="1" applyBorder="1"/>
    <xf numFmtId="0" fontId="17" fillId="0" borderId="0" xfId="0" applyFont="1" applyFill="1"/>
    <xf numFmtId="164" fontId="14" fillId="0" borderId="13" xfId="1" applyNumberFormat="1" applyFont="1" applyFill="1" applyBorder="1"/>
    <xf numFmtId="164" fontId="0" fillId="0" borderId="0" xfId="1" applyNumberFormat="1" applyFont="1"/>
    <xf numFmtId="0" fontId="0" fillId="0" borderId="13" xfId="0" applyBorder="1"/>
    <xf numFmtId="164" fontId="0" fillId="0" borderId="13" xfId="1" applyNumberFormat="1" applyFont="1" applyBorder="1"/>
    <xf numFmtId="14" fontId="52" fillId="0" borderId="13" xfId="0" applyNumberFormat="1" applyFont="1" applyBorder="1" applyAlignment="1">
      <alignment horizontal="center"/>
    </xf>
    <xf numFmtId="0" fontId="52" fillId="0" borderId="0" xfId="0" applyFont="1"/>
    <xf numFmtId="0" fontId="0" fillId="0" borderId="0" xfId="0" applyAlignment="1">
      <alignment horizontal="center"/>
    </xf>
    <xf numFmtId="0" fontId="52" fillId="0" borderId="13" xfId="0" applyFont="1" applyBorder="1" applyAlignment="1">
      <alignment horizontal="center"/>
    </xf>
    <xf numFmtId="10" fontId="52" fillId="0" borderId="0" xfId="0" applyNumberFormat="1" applyFont="1" applyAlignment="1">
      <alignment horizontal="center"/>
    </xf>
    <xf numFmtId="10" fontId="0" fillId="0" borderId="0" xfId="2" applyNumberFormat="1" applyFont="1"/>
    <xf numFmtId="0" fontId="5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2" fillId="0" borderId="0" xfId="0" applyFont="1" applyAlignment="1">
      <alignment horizontal="right"/>
    </xf>
    <xf numFmtId="10" fontId="52" fillId="0" borderId="0" xfId="2" applyNumberFormat="1" applyFont="1"/>
    <xf numFmtId="0" fontId="54" fillId="0" borderId="0" xfId="0" applyFont="1"/>
    <xf numFmtId="164" fontId="0" fillId="0" borderId="0" xfId="1" applyNumberFormat="1" applyFont="1" applyFill="1"/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14" fontId="17" fillId="0" borderId="13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14" fontId="17" fillId="26" borderId="19" xfId="0" applyNumberFormat="1" applyFont="1" applyFill="1" applyBorder="1" applyAlignment="1">
      <alignment horizontal="center"/>
    </xf>
    <xf numFmtId="14" fontId="17" fillId="26" borderId="14" xfId="0" applyNumberFormat="1" applyFont="1" applyFill="1" applyBorder="1" applyAlignment="1">
      <alignment horizontal="center"/>
    </xf>
    <xf numFmtId="14" fontId="17" fillId="26" borderId="20" xfId="0" applyNumberFormat="1" applyFont="1" applyFill="1" applyBorder="1" applyAlignment="1">
      <alignment horizontal="center"/>
    </xf>
    <xf numFmtId="0" fontId="20" fillId="12" borderId="0" xfId="4" applyNumberFormat="1" applyFont="1" applyFill="1" applyBorder="1" applyAlignment="1">
      <alignment horizontal="left"/>
    </xf>
    <xf numFmtId="0" fontId="20" fillId="7" borderId="0" xfId="4" applyNumberFormat="1" applyFont="1" applyFill="1" applyBorder="1" applyAlignment="1">
      <alignment horizontal="left" wrapText="1"/>
    </xf>
    <xf numFmtId="0" fontId="20" fillId="7" borderId="0" xfId="4" applyNumberFormat="1" applyFont="1" applyFill="1" applyBorder="1" applyAlignment="1">
      <alignment horizontal="left"/>
    </xf>
    <xf numFmtId="0" fontId="20" fillId="10" borderId="19" xfId="4" applyNumberFormat="1" applyFont="1" applyFill="1" applyBorder="1" applyAlignment="1">
      <alignment horizontal="center"/>
    </xf>
    <xf numFmtId="0" fontId="20" fillId="10" borderId="14" xfId="4" applyNumberFormat="1" applyFont="1" applyFill="1" applyBorder="1" applyAlignment="1">
      <alignment horizontal="center"/>
    </xf>
    <xf numFmtId="0" fontId="20" fillId="10" borderId="20" xfId="4" applyNumberFormat="1" applyFont="1" applyFill="1" applyBorder="1" applyAlignment="1">
      <alignment horizontal="center"/>
    </xf>
    <xf numFmtId="0" fontId="20" fillId="8" borderId="16" xfId="4" applyNumberFormat="1" applyFont="1" applyFill="1" applyBorder="1" applyAlignment="1">
      <alignment horizontal="center"/>
    </xf>
    <xf numFmtId="0" fontId="20" fillId="8" borderId="17" xfId="4" applyNumberFormat="1" applyFont="1" applyFill="1" applyBorder="1" applyAlignment="1">
      <alignment horizontal="center"/>
    </xf>
    <xf numFmtId="0" fontId="20" fillId="8" borderId="18" xfId="4" applyNumberFormat="1" applyFont="1" applyFill="1" applyBorder="1" applyAlignment="1">
      <alignment horizontal="center"/>
    </xf>
    <xf numFmtId="3" fontId="9" fillId="2" borderId="4" xfId="0" applyNumberFormat="1" applyFont="1" applyFill="1" applyBorder="1" applyAlignment="1">
      <alignment horizontal="right" vertical="top" wrapText="1" readingOrder="1"/>
    </xf>
    <xf numFmtId="37" fontId="9" fillId="2" borderId="4" xfId="0" applyNumberFormat="1" applyFont="1" applyFill="1" applyBorder="1" applyAlignment="1">
      <alignment horizontal="right" vertical="top" wrapText="1" readingOrder="1"/>
    </xf>
    <xf numFmtId="0" fontId="9" fillId="2" borderId="4" xfId="0" applyNumberFormat="1" applyFont="1" applyFill="1" applyBorder="1" applyAlignment="1">
      <alignment horizontal="right" vertical="top" wrapText="1" readingOrder="1"/>
    </xf>
    <xf numFmtId="49" fontId="4" fillId="2" borderId="0" xfId="0" applyNumberFormat="1" applyFont="1" applyFill="1" applyAlignment="1">
      <alignment horizontal="left" vertical="top" wrapText="1" readingOrder="1"/>
    </xf>
    <xf numFmtId="0" fontId="4" fillId="2" borderId="0" xfId="0" applyNumberFormat="1" applyFont="1" applyFill="1" applyAlignment="1">
      <alignment horizontal="left" vertical="top" wrapText="1" readingOrder="1"/>
    </xf>
    <xf numFmtId="3" fontId="9" fillId="12" borderId="4" xfId="0" applyNumberFormat="1" applyFont="1" applyFill="1" applyBorder="1" applyAlignment="1">
      <alignment horizontal="right" vertical="top" wrapText="1" readingOrder="1"/>
    </xf>
    <xf numFmtId="37" fontId="9" fillId="12" borderId="4" xfId="0" applyNumberFormat="1" applyFont="1" applyFill="1" applyBorder="1" applyAlignment="1">
      <alignment horizontal="right" vertical="top" wrapText="1" readingOrder="1"/>
    </xf>
    <xf numFmtId="3" fontId="9" fillId="2" borderId="5" xfId="0" applyNumberFormat="1" applyFont="1" applyFill="1" applyBorder="1" applyAlignment="1">
      <alignment horizontal="right" vertical="top" wrapText="1" readingOrder="1"/>
    </xf>
    <xf numFmtId="37" fontId="9" fillId="2" borderId="5" xfId="0" applyNumberFormat="1" applyFont="1" applyFill="1" applyBorder="1" applyAlignment="1">
      <alignment horizontal="right" vertical="top" wrapText="1" readingOrder="1"/>
    </xf>
    <xf numFmtId="0" fontId="9" fillId="2" borderId="5" xfId="0" applyNumberFormat="1" applyFont="1" applyFill="1" applyBorder="1" applyAlignment="1">
      <alignment horizontal="right" vertical="top" wrapText="1" readingOrder="1"/>
    </xf>
    <xf numFmtId="0" fontId="4" fillId="2" borderId="0" xfId="0" applyNumberFormat="1" applyFont="1" applyFill="1" applyAlignment="1">
      <alignment horizontal="right" vertical="top" wrapText="1" readingOrder="1"/>
    </xf>
    <xf numFmtId="37" fontId="4" fillId="2" borderId="0" xfId="0" applyNumberFormat="1" applyFont="1" applyFill="1" applyAlignment="1">
      <alignment horizontal="right" vertical="top" wrapText="1" readingOrder="1"/>
    </xf>
    <xf numFmtId="49" fontId="4" fillId="2" borderId="0" xfId="0" applyNumberFormat="1" applyFont="1" applyFill="1" applyAlignment="1">
      <alignment horizontal="right" vertical="top" wrapText="1" readingOrder="1"/>
    </xf>
    <xf numFmtId="49" fontId="4" fillId="5" borderId="6" xfId="0" applyNumberFormat="1" applyFont="1" applyFill="1" applyBorder="1" applyAlignment="1">
      <alignment horizontal="right" vertical="top" wrapText="1" readingOrder="1"/>
    </xf>
    <xf numFmtId="0" fontId="4" fillId="5" borderId="7" xfId="0" applyNumberFormat="1" applyFont="1" applyFill="1" applyBorder="1" applyAlignment="1">
      <alignment horizontal="right" vertical="top" wrapText="1" readingOrder="1"/>
    </xf>
    <xf numFmtId="37" fontId="4" fillId="5" borderId="7" xfId="0" applyNumberFormat="1" applyFont="1" applyFill="1" applyBorder="1" applyAlignment="1">
      <alignment horizontal="right" vertical="top" wrapText="1" readingOrder="1"/>
    </xf>
    <xf numFmtId="3" fontId="4" fillId="5" borderId="7" xfId="0" applyNumberFormat="1" applyFont="1" applyFill="1" applyBorder="1" applyAlignment="1">
      <alignment horizontal="right" vertical="top" wrapText="1" readingOrder="1"/>
    </xf>
    <xf numFmtId="0" fontId="12" fillId="2" borderId="0" xfId="0" applyNumberFormat="1" applyFont="1" applyFill="1" applyAlignment="1">
      <alignment horizontal="right" vertical="top" wrapText="1" readingOrder="1"/>
    </xf>
    <xf numFmtId="37" fontId="12" fillId="2" borderId="0" xfId="0" applyNumberFormat="1" applyFont="1" applyFill="1" applyAlignment="1">
      <alignment horizontal="right" vertical="top" wrapText="1" readingOrder="1"/>
    </xf>
    <xf numFmtId="49" fontId="12" fillId="2" borderId="0" xfId="0" applyNumberFormat="1" applyFont="1" applyFill="1" applyAlignment="1">
      <alignment horizontal="center" vertical="top" wrapText="1" readingOrder="1"/>
    </xf>
    <xf numFmtId="3" fontId="12" fillId="5" borderId="6" xfId="0" applyNumberFormat="1" applyFont="1" applyFill="1" applyBorder="1" applyAlignment="1">
      <alignment horizontal="right" vertical="top" wrapText="1" readingOrder="1"/>
    </xf>
    <xf numFmtId="37" fontId="12" fillId="5" borderId="6" xfId="0" applyNumberFormat="1" applyFont="1" applyFill="1" applyBorder="1" applyAlignment="1">
      <alignment horizontal="right" vertical="top" wrapText="1" readingOrder="1"/>
    </xf>
    <xf numFmtId="3" fontId="12" fillId="5" borderId="7" xfId="0" applyNumberFormat="1" applyFont="1" applyFill="1" applyBorder="1" applyAlignment="1">
      <alignment horizontal="right" vertical="top" wrapText="1" readingOrder="1"/>
    </xf>
    <xf numFmtId="37" fontId="12" fillId="5" borderId="7" xfId="0" applyNumberFormat="1" applyFont="1" applyFill="1" applyBorder="1" applyAlignment="1">
      <alignment horizontal="right" vertical="top" wrapText="1" readingOrder="1"/>
    </xf>
    <xf numFmtId="3" fontId="4" fillId="5" borderId="6" xfId="0" applyNumberFormat="1" applyFont="1" applyFill="1" applyBorder="1" applyAlignment="1">
      <alignment horizontal="right" vertical="top" wrapText="1" readingOrder="1"/>
    </xf>
    <xf numFmtId="37" fontId="4" fillId="5" borderId="6" xfId="0" applyNumberFormat="1" applyFont="1" applyFill="1" applyBorder="1" applyAlignment="1">
      <alignment horizontal="right" vertical="top" wrapText="1" readingOrder="1"/>
    </xf>
    <xf numFmtId="0" fontId="12" fillId="5" borderId="7" xfId="0" applyNumberFormat="1" applyFont="1" applyFill="1" applyBorder="1" applyAlignment="1">
      <alignment horizontal="right" vertical="top" wrapText="1" readingOrder="1"/>
    </xf>
    <xf numFmtId="3" fontId="12" fillId="2" borderId="0" xfId="0" applyNumberFormat="1" applyFont="1" applyFill="1" applyAlignment="1">
      <alignment horizontal="right" vertical="top" wrapText="1" readingOrder="1"/>
    </xf>
    <xf numFmtId="3" fontId="4" fillId="12" borderId="0" xfId="0" applyNumberFormat="1" applyFont="1" applyFill="1" applyAlignment="1">
      <alignment horizontal="right" vertical="top" wrapText="1" readingOrder="1"/>
    </xf>
    <xf numFmtId="37" fontId="4" fillId="12" borderId="0" xfId="0" applyNumberFormat="1" applyFont="1" applyFill="1" applyAlignment="1">
      <alignment horizontal="right" vertical="top" wrapText="1" readingOrder="1"/>
    </xf>
    <xf numFmtId="3" fontId="4" fillId="2" borderId="0" xfId="0" applyNumberFormat="1" applyFont="1" applyFill="1" applyAlignment="1">
      <alignment horizontal="right" vertical="top" wrapText="1" readingOrder="1"/>
    </xf>
    <xf numFmtId="3" fontId="4" fillId="21" borderId="0" xfId="0" applyNumberFormat="1" applyFont="1" applyFill="1" applyAlignment="1">
      <alignment horizontal="right" vertical="top" wrapText="1" readingOrder="1"/>
    </xf>
    <xf numFmtId="37" fontId="4" fillId="21" borderId="0" xfId="0" applyNumberFormat="1" applyFont="1" applyFill="1" applyAlignment="1">
      <alignment horizontal="right" vertical="top" wrapText="1" readingOrder="1"/>
    </xf>
    <xf numFmtId="0" fontId="4" fillId="12" borderId="0" xfId="0" applyNumberFormat="1" applyFont="1" applyFill="1" applyAlignment="1">
      <alignment horizontal="right" vertical="top" wrapText="1" readingOrder="1"/>
    </xf>
    <xf numFmtId="3" fontId="4" fillId="8" borderId="0" xfId="0" applyNumberFormat="1" applyFont="1" applyFill="1" applyAlignment="1">
      <alignment horizontal="right" vertical="top" wrapText="1" readingOrder="1"/>
    </xf>
    <xf numFmtId="37" fontId="4" fillId="8" borderId="0" xfId="0" applyNumberFormat="1" applyFont="1" applyFill="1" applyAlignment="1">
      <alignment horizontal="right" vertical="top" wrapText="1" readingOrder="1"/>
    </xf>
    <xf numFmtId="0" fontId="4" fillId="0" borderId="0" xfId="0" applyNumberFormat="1" applyFont="1" applyAlignment="1">
      <alignment horizontal="left" vertical="top" wrapText="1" readingOrder="1"/>
    </xf>
    <xf numFmtId="0" fontId="9" fillId="5" borderId="1" xfId="0" applyNumberFormat="1" applyFont="1" applyFill="1" applyBorder="1" applyAlignment="1">
      <alignment horizontal="right" vertical="top" wrapText="1" readingOrder="1"/>
    </xf>
    <xf numFmtId="37" fontId="9" fillId="5" borderId="1" xfId="0" applyNumberFormat="1" applyFont="1" applyFill="1" applyBorder="1" applyAlignment="1">
      <alignment horizontal="right" vertical="top" wrapText="1" readingOrder="1"/>
    </xf>
    <xf numFmtId="0" fontId="9" fillId="5" borderId="3" xfId="0" applyNumberFormat="1" applyFont="1" applyFill="1" applyBorder="1" applyAlignment="1">
      <alignment horizontal="right" vertical="top" wrapText="1" readingOrder="1"/>
    </xf>
    <xf numFmtId="37" fontId="9" fillId="5" borderId="3" xfId="0" applyNumberFormat="1" applyFont="1" applyFill="1" applyBorder="1" applyAlignment="1">
      <alignment horizontal="right" vertical="top" wrapText="1" readingOrder="1"/>
    </xf>
    <xf numFmtId="49" fontId="9" fillId="4" borderId="4" xfId="0" applyNumberFormat="1" applyFont="1" applyFill="1" applyBorder="1" applyAlignment="1">
      <alignment horizontal="center" wrapText="1" readingOrder="1"/>
    </xf>
    <xf numFmtId="49" fontId="9" fillId="4" borderId="3" xfId="0" applyNumberFormat="1" applyFont="1" applyFill="1" applyBorder="1" applyAlignment="1">
      <alignment horizontal="center" wrapText="1" readingOrder="1"/>
    </xf>
    <xf numFmtId="49" fontId="5" fillId="2" borderId="2" xfId="0" applyNumberFormat="1" applyFont="1" applyFill="1" applyBorder="1" applyAlignment="1">
      <alignment horizontal="center" wrapText="1" readingOrder="1"/>
    </xf>
    <xf numFmtId="49" fontId="9" fillId="4" borderId="1" xfId="0" applyNumberFormat="1" applyFont="1" applyFill="1" applyBorder="1" applyAlignment="1">
      <alignment horizontal="center" wrapText="1" readingOrder="1"/>
    </xf>
    <xf numFmtId="49" fontId="5" fillId="2" borderId="0" xfId="0" applyNumberFormat="1" applyFont="1" applyFill="1" applyAlignment="1">
      <alignment horizontal="center" wrapText="1" readingOrder="1"/>
    </xf>
    <xf numFmtId="0" fontId="4" fillId="2" borderId="0" xfId="0" applyNumberFormat="1" applyFont="1" applyFill="1" applyAlignment="1">
      <alignment horizontal="left" vertical="top" readingOrder="1"/>
    </xf>
    <xf numFmtId="49" fontId="6" fillId="2" borderId="0" xfId="0" applyNumberFormat="1" applyFont="1" applyFill="1" applyAlignment="1">
      <alignment horizontal="left" vertical="top" readingOrder="1"/>
    </xf>
    <xf numFmtId="49" fontId="5" fillId="2" borderId="0" xfId="0" applyNumberFormat="1" applyFont="1" applyFill="1" applyAlignment="1">
      <alignment horizontal="left" vertical="top" wrapText="1" readingOrder="1"/>
    </xf>
    <xf numFmtId="49" fontId="3" fillId="2" borderId="0" xfId="0" applyNumberFormat="1" applyFont="1" applyFill="1" applyAlignment="1">
      <alignment horizontal="left" vertical="top" readingOrder="1"/>
    </xf>
    <xf numFmtId="37" fontId="24" fillId="14" borderId="35" xfId="3" applyFont="1" applyFill="1" applyBorder="1" applyAlignment="1">
      <alignment horizontal="center" vertical="center"/>
    </xf>
    <xf numFmtId="37" fontId="24" fillId="14" borderId="11" xfId="3" applyFont="1" applyFill="1" applyBorder="1" applyAlignment="1">
      <alignment horizontal="center" vertical="center"/>
    </xf>
    <xf numFmtId="37" fontId="24" fillId="14" borderId="36" xfId="3" applyFont="1" applyFill="1" applyBorder="1" applyAlignment="1">
      <alignment horizontal="center" vertical="center"/>
    </xf>
    <xf numFmtId="37" fontId="28" fillId="0" borderId="37" xfId="3" applyFont="1" applyFill="1" applyBorder="1" applyAlignment="1" applyProtection="1">
      <alignment horizontal="center" vertical="center"/>
    </xf>
    <xf numFmtId="37" fontId="28" fillId="0" borderId="10" xfId="3" applyFont="1" applyFill="1" applyBorder="1" applyAlignment="1" applyProtection="1">
      <alignment horizontal="center" vertical="center"/>
    </xf>
    <xf numFmtId="37" fontId="28" fillId="0" borderId="38" xfId="3" applyFont="1" applyFill="1" applyBorder="1" applyAlignment="1" applyProtection="1">
      <alignment horizontal="center" vertical="center"/>
    </xf>
    <xf numFmtId="37" fontId="28" fillId="0" borderId="39" xfId="3" applyFont="1" applyFill="1" applyBorder="1" applyAlignment="1" applyProtection="1">
      <alignment horizontal="center" vertical="center"/>
    </xf>
    <xf numFmtId="37" fontId="28" fillId="0" borderId="9" xfId="3" applyFont="1" applyFill="1" applyBorder="1" applyAlignment="1" applyProtection="1">
      <alignment horizontal="center" vertical="center"/>
    </xf>
    <xf numFmtId="37" fontId="28" fillId="0" borderId="40" xfId="3" applyFont="1" applyFill="1" applyBorder="1" applyAlignment="1" applyProtection="1">
      <alignment horizontal="center" vertical="center"/>
    </xf>
    <xf numFmtId="37" fontId="26" fillId="0" borderId="0" xfId="3" applyFont="1" applyFill="1" applyBorder="1" applyAlignment="1">
      <alignment horizontal="center"/>
    </xf>
    <xf numFmtId="37" fontId="26" fillId="0" borderId="25" xfId="3" applyFont="1" applyFill="1" applyBorder="1" applyAlignment="1">
      <alignment horizontal="center"/>
    </xf>
    <xf numFmtId="0" fontId="20" fillId="10" borderId="19" xfId="3" applyNumberFormat="1" applyFont="1" applyFill="1" applyBorder="1" applyAlignment="1">
      <alignment horizontal="center"/>
    </xf>
    <xf numFmtId="0" fontId="20" fillId="10" borderId="14" xfId="3" applyNumberFormat="1" applyFont="1" applyFill="1" applyBorder="1" applyAlignment="1">
      <alignment horizontal="center"/>
    </xf>
    <xf numFmtId="0" fontId="20" fillId="10" borderId="20" xfId="3" applyNumberFormat="1" applyFont="1" applyFill="1" applyBorder="1" applyAlignment="1">
      <alignment horizontal="center"/>
    </xf>
    <xf numFmtId="0" fontId="20" fillId="7" borderId="0" xfId="3" applyNumberFormat="1" applyFont="1" applyFill="1" applyBorder="1" applyAlignment="1">
      <alignment horizontal="left" wrapText="1"/>
    </xf>
    <xf numFmtId="0" fontId="20" fillId="7" borderId="0" xfId="3" applyNumberFormat="1" applyFont="1" applyFill="1" applyBorder="1" applyAlignment="1">
      <alignment horizontal="left"/>
    </xf>
    <xf numFmtId="0" fontId="20" fillId="8" borderId="16" xfId="3" applyNumberFormat="1" applyFont="1" applyFill="1" applyBorder="1" applyAlignment="1">
      <alignment horizontal="center"/>
    </xf>
    <xf numFmtId="0" fontId="20" fillId="8" borderId="17" xfId="3" applyNumberFormat="1" applyFont="1" applyFill="1" applyBorder="1" applyAlignment="1">
      <alignment horizontal="center"/>
    </xf>
    <xf numFmtId="0" fontId="20" fillId="8" borderId="18" xfId="3" applyNumberFormat="1" applyFont="1" applyFill="1" applyBorder="1" applyAlignment="1">
      <alignment horizontal="center"/>
    </xf>
    <xf numFmtId="0" fontId="20" fillId="12" borderId="0" xfId="3" applyNumberFormat="1" applyFont="1" applyFill="1" applyBorder="1" applyAlignment="1">
      <alignment horizontal="left"/>
    </xf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26" Type="http://schemas.openxmlformats.org/officeDocument/2006/relationships/customXml" Target="../customXml/item8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eetMetadata" Target="metadata.xml"/><Relationship Id="rId25" Type="http://schemas.openxmlformats.org/officeDocument/2006/relationships/customXml" Target="../customXml/item7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ams.gasco.com\DavWWWRoot\sites\tax\Income%20Taxes\Provisions\2018\09(Sep)\JE68_2018093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ams.gasco.com\DavWWWRoot\sites\tax\Income%20Taxes\Provisions\2017\Month%2009%20(Sep)\JE068%202017_09_3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.gasco.com/Users/D2H/AppData/Local/Microsoft/Windows/Temporary%20Internet%20Files/Content.Outlook/NC8DLN9D/1%20%20North%20Mist%20-%20Monthly%20Billing%20Model%20draft-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 Upload"/>
      <sheetName val="JE Summary"/>
      <sheetName val="68"/>
      <sheetName val="96"/>
      <sheetName val="896"/>
      <sheetName val="796"/>
      <sheetName val="696"/>
      <sheetName val="368"/>
      <sheetName val="468"/>
      <sheetName val="668"/>
      <sheetName val="768"/>
      <sheetName val="768-1"/>
      <sheetName val="890"/>
      <sheetName val="92"/>
      <sheetName val="93"/>
      <sheetName val="91"/>
      <sheetName val="268"/>
      <sheetName val="90"/>
      <sheetName val="W68"/>
      <sheetName val="W96"/>
      <sheetName val="94"/>
      <sheetName val="Interco Recon"/>
      <sheetName val="NOL Summary"/>
      <sheetName val="State Import Template"/>
      <sheetName val="%CORPTAX_DATA_CACHE%"/>
      <sheetName val="FYEAR"/>
      <sheetName val="OYEAR"/>
      <sheetName val="FYTD"/>
      <sheetName val="OYTD"/>
      <sheetName val="FMONTH"/>
      <sheetName val="OMONTH"/>
      <sheetName val="FLAST"/>
      <sheetName val="OLAST"/>
      <sheetName val="NWN Gas Reserves Elim"/>
      <sheetName val="CorpTax ENTRIES"/>
      <sheetName val="Prior YTD"/>
      <sheetName val="YTD"/>
      <sheetName val="Month"/>
      <sheetName val="CorpTax Recon"/>
      <sheetName val="Equity in Subs"/>
      <sheetName val="Assumption M1 (Input)"/>
      <sheetName val="Assumption Mthly (Input)"/>
      <sheetName val="4949NWNE"/>
      <sheetName val="4949TrailWest"/>
      <sheetName val="4900NWGS"/>
      <sheetName val="4000GRS"/>
      <sheetName val="3000NWE"/>
      <sheetName val="3500NWNGR"/>
      <sheetName val="6000WTR"/>
      <sheetName val="5000NWN"/>
      <sheetName val="Mist"/>
      <sheetName val="NNGFC"/>
      <sheetName val="4949 NWNE LLC after-tax"/>
      <sheetName val="NWGS 4900 after-tax"/>
      <sheetName val="GRS 4000 after-tax"/>
      <sheetName val="NWE Corp 3000 after-tax"/>
      <sheetName val="NWN GR Corp 3500 after-tax"/>
      <sheetName val="Corp 5000 after-tax"/>
      <sheetName val="Mist after tax"/>
      <sheetName val="NNGFC after tax"/>
      <sheetName val="Assumption-Budget Cons (Input)"/>
      <sheetName val="Budget"/>
      <sheetName val="NWN Gas Reserves Budget"/>
      <sheetName val="SOX - Template Instructions"/>
      <sheetName val="Macros"/>
      <sheetName val="SOX Change 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8">
          <cell r="D8">
            <v>43373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>
        <row r="3">
          <cell r="B3">
            <v>-13887761.98</v>
          </cell>
          <cell r="C3">
            <v>-13642619.380000001</v>
          </cell>
          <cell r="D3">
            <v>-245142.6</v>
          </cell>
          <cell r="E3">
            <v>1.7968999999999999</v>
          </cell>
          <cell r="F3">
            <v>-305263273.38</v>
          </cell>
          <cell r="G3">
            <v>-341326451.86000001</v>
          </cell>
          <cell r="H3">
            <v>36063178.479999997</v>
          </cell>
          <cell r="I3">
            <v>-10.5656</v>
          </cell>
        </row>
        <row r="4">
          <cell r="B4">
            <v>-11251012.26</v>
          </cell>
          <cell r="C4">
            <v>-11345975.279999999</v>
          </cell>
          <cell r="D4">
            <v>94963.02</v>
          </cell>
          <cell r="E4">
            <v>-0.83699999999999997</v>
          </cell>
          <cell r="F4">
            <v>-182919539.94999999</v>
          </cell>
          <cell r="G4">
            <v>-206990076.91999999</v>
          </cell>
          <cell r="H4">
            <v>24070536.969999999</v>
          </cell>
          <cell r="I4">
            <v>-11.6288</v>
          </cell>
        </row>
        <row r="5">
          <cell r="B5">
            <v>-3067940.11</v>
          </cell>
          <cell r="C5">
            <v>-2537129.62</v>
          </cell>
          <cell r="D5">
            <v>-530810.49</v>
          </cell>
          <cell r="E5">
            <v>20.921700000000001</v>
          </cell>
          <cell r="F5">
            <v>46643279.460000001</v>
          </cell>
          <cell r="G5">
            <v>47771064.759999998</v>
          </cell>
          <cell r="H5">
            <v>-1127785.3</v>
          </cell>
          <cell r="I5">
            <v>-2.3607999999999998</v>
          </cell>
        </row>
        <row r="6">
          <cell r="B6">
            <v>-1521799.65</v>
          </cell>
          <cell r="C6">
            <v>-1556207.04</v>
          </cell>
          <cell r="D6">
            <v>34407.39</v>
          </cell>
          <cell r="E6">
            <v>-2.2109999999999999</v>
          </cell>
          <cell r="F6">
            <v>-14865853.789999999</v>
          </cell>
          <cell r="G6">
            <v>-15104808.029999999</v>
          </cell>
          <cell r="H6">
            <v>238954.23999999999</v>
          </cell>
          <cell r="I6">
            <v>-1.5820000000000001</v>
          </cell>
        </row>
        <row r="7">
          <cell r="B7">
            <v>-2814887.71</v>
          </cell>
          <cell r="C7">
            <v>20231.990000000002</v>
          </cell>
          <cell r="D7">
            <v>-2835119.7</v>
          </cell>
          <cell r="E7">
            <v>-14013.054099999999</v>
          </cell>
          <cell r="F7">
            <v>-1294551.92</v>
          </cell>
          <cell r="G7">
            <v>1595451.95</v>
          </cell>
          <cell r="H7">
            <v>-2890003.87</v>
          </cell>
          <cell r="I7">
            <v>-181.14009999999999</v>
          </cell>
        </row>
        <row r="8">
          <cell r="B8">
            <v>-208378.17</v>
          </cell>
          <cell r="C8">
            <v>-183584.07</v>
          </cell>
          <cell r="D8">
            <v>-24794.1</v>
          </cell>
          <cell r="E8">
            <v>13.505599999999999</v>
          </cell>
          <cell r="F8">
            <v>-3825550.93</v>
          </cell>
          <cell r="G8">
            <v>-3143973.1</v>
          </cell>
          <cell r="H8">
            <v>-681577.83</v>
          </cell>
          <cell r="I8">
            <v>21.678899999999999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>
            <v>-32751779.879999999</v>
          </cell>
          <cell r="C10">
            <v>-29245283.399999999</v>
          </cell>
          <cell r="D10">
            <v>-3506496.48</v>
          </cell>
          <cell r="E10">
            <v>11.99</v>
          </cell>
          <cell r="F10">
            <v>-461525490.50999999</v>
          </cell>
          <cell r="G10">
            <v>-517198793.19999999</v>
          </cell>
          <cell r="H10">
            <v>55673302.689999998</v>
          </cell>
          <cell r="I10">
            <v>-10.7644</v>
          </cell>
        </row>
        <row r="11">
          <cell r="B11">
            <v>9890455.8399999999</v>
          </cell>
          <cell r="C11">
            <v>9903486.3599999994</v>
          </cell>
          <cell r="D11">
            <v>-13030.52</v>
          </cell>
          <cell r="E11">
            <v>-0.13159999999999999</v>
          </cell>
          <cell r="F11">
            <v>175865206.02000001</v>
          </cell>
          <cell r="G11">
            <v>223855158.31</v>
          </cell>
          <cell r="H11">
            <v>-47989952.289999999</v>
          </cell>
          <cell r="I11">
            <v>-21.437899999999999</v>
          </cell>
        </row>
        <row r="12">
          <cell r="B12">
            <v>378292.01</v>
          </cell>
          <cell r="C12">
            <v>488818.16</v>
          </cell>
          <cell r="D12">
            <v>-110526.15</v>
          </cell>
          <cell r="E12">
            <v>-22.610900000000001</v>
          </cell>
          <cell r="F12">
            <v>7528388.7400000002</v>
          </cell>
          <cell r="G12">
            <v>10919930.460000001</v>
          </cell>
          <cell r="H12">
            <v>-3391541.72</v>
          </cell>
          <cell r="I12">
            <v>-31.058299999999999</v>
          </cell>
        </row>
        <row r="13">
          <cell r="B13">
            <v>12580357.01</v>
          </cell>
          <cell r="C13">
            <v>10785164.08</v>
          </cell>
          <cell r="D13">
            <v>1795192.93</v>
          </cell>
          <cell r="E13">
            <v>16.645</v>
          </cell>
          <cell r="F13">
            <v>113242866.23999999</v>
          </cell>
          <cell r="G13">
            <v>109829368.65000001</v>
          </cell>
          <cell r="H13">
            <v>3413497.59</v>
          </cell>
          <cell r="I13">
            <v>3.1080000000000001</v>
          </cell>
        </row>
        <row r="14">
          <cell r="B14">
            <v>2454531.04</v>
          </cell>
          <cell r="C14">
            <v>2380538.38</v>
          </cell>
          <cell r="D14">
            <v>73992.66</v>
          </cell>
          <cell r="E14">
            <v>3.1082000000000001</v>
          </cell>
          <cell r="F14">
            <v>24252650.859999999</v>
          </cell>
          <cell r="G14">
            <v>22877618.440000001</v>
          </cell>
          <cell r="H14">
            <v>1375032.42</v>
          </cell>
          <cell r="I14">
            <v>6.0103999999999997</v>
          </cell>
        </row>
        <row r="15">
          <cell r="B15">
            <v>1342920.23</v>
          </cell>
          <cell r="C15">
            <v>857786.26</v>
          </cell>
          <cell r="D15">
            <v>485133.97</v>
          </cell>
          <cell r="E15">
            <v>56.5565</v>
          </cell>
          <cell r="F15">
            <v>20730786.899999999</v>
          </cell>
          <cell r="G15">
            <v>13251390.859999999</v>
          </cell>
          <cell r="H15">
            <v>7479396.04</v>
          </cell>
          <cell r="I15">
            <v>56.442300000000003</v>
          </cell>
        </row>
        <row r="16">
          <cell r="B16">
            <v>7070743.7999999998</v>
          </cell>
          <cell r="C16">
            <v>6618325.5599999996</v>
          </cell>
          <cell r="D16">
            <v>452418.24</v>
          </cell>
          <cell r="E16">
            <v>6.8357999999999999</v>
          </cell>
          <cell r="F16">
            <v>62436466.280000001</v>
          </cell>
          <cell r="G16">
            <v>59540720.659999996</v>
          </cell>
          <cell r="H16">
            <v>2895745.62</v>
          </cell>
          <cell r="I16">
            <v>4.8635000000000002</v>
          </cell>
        </row>
        <row r="17">
          <cell r="B17">
            <v>33717299.93</v>
          </cell>
          <cell r="C17">
            <v>31034118.800000001</v>
          </cell>
          <cell r="D17">
            <v>2683181.13</v>
          </cell>
          <cell r="E17">
            <v>8.6458999999999993</v>
          </cell>
          <cell r="F17">
            <v>404056365.04000002</v>
          </cell>
          <cell r="G17">
            <v>440274187.38</v>
          </cell>
          <cell r="H17">
            <v>-36217822.340000004</v>
          </cell>
          <cell r="I17">
            <v>-8.2262000000000004</v>
          </cell>
        </row>
        <row r="18">
          <cell r="B18">
            <v>965520.05</v>
          </cell>
          <cell r="C18">
            <v>1788835.4</v>
          </cell>
          <cell r="D18">
            <v>-823315.35</v>
          </cell>
          <cell r="E18">
            <v>-46.025199999999998</v>
          </cell>
          <cell r="F18">
            <v>-57469125.469999999</v>
          </cell>
          <cell r="G18">
            <v>-76924605.819999993</v>
          </cell>
          <cell r="H18">
            <v>19455480.350000001</v>
          </cell>
          <cell r="I18">
            <v>-25.291599999999999</v>
          </cell>
        </row>
        <row r="19">
          <cell r="B19">
            <v>-616328.84</v>
          </cell>
          <cell r="C19">
            <v>-446491.39</v>
          </cell>
          <cell r="D19">
            <v>-169837.45</v>
          </cell>
          <cell r="E19">
            <v>38.038200000000003</v>
          </cell>
          <cell r="F19">
            <v>-3955966.13</v>
          </cell>
          <cell r="G19">
            <v>-3028157.57</v>
          </cell>
          <cell r="H19">
            <v>-927808.56</v>
          </cell>
          <cell r="I19">
            <v>30.639399999999998</v>
          </cell>
        </row>
        <row r="20">
          <cell r="B20">
            <v>-94524.62</v>
          </cell>
          <cell r="C20">
            <v>-110709.84</v>
          </cell>
          <cell r="D20">
            <v>16185.22</v>
          </cell>
          <cell r="E20">
            <v>-14.6195</v>
          </cell>
          <cell r="F20">
            <v>-352985.94</v>
          </cell>
          <cell r="G20">
            <v>-327013.07</v>
          </cell>
          <cell r="H20">
            <v>-25972.87</v>
          </cell>
          <cell r="I20">
            <v>7.9424999999999999</v>
          </cell>
        </row>
        <row r="21">
          <cell r="B21">
            <v>-43815.15</v>
          </cell>
          <cell r="C21">
            <v>-42873.84</v>
          </cell>
          <cell r="D21">
            <v>-941.31</v>
          </cell>
          <cell r="E21">
            <v>2.1955</v>
          </cell>
          <cell r="F21">
            <v>-391178.72</v>
          </cell>
          <cell r="G21">
            <v>-302573.3</v>
          </cell>
          <cell r="H21">
            <v>-88605.42</v>
          </cell>
          <cell r="I21">
            <v>29.283999999999999</v>
          </cell>
        </row>
        <row r="22">
          <cell r="B22">
            <v>-1280661.27</v>
          </cell>
          <cell r="C22">
            <v>-705762.62</v>
          </cell>
          <cell r="D22">
            <v>-574898.65</v>
          </cell>
          <cell r="E22">
            <v>81.457800000000006</v>
          </cell>
          <cell r="F22">
            <v>-8693674.3900000006</v>
          </cell>
          <cell r="G22">
            <v>-5796491.8099999996</v>
          </cell>
          <cell r="H22">
            <v>-2897182.58</v>
          </cell>
          <cell r="I22">
            <v>49.981699999999996</v>
          </cell>
        </row>
        <row r="23">
          <cell r="B23">
            <v>825172.69</v>
          </cell>
          <cell r="C23">
            <v>-10724.83</v>
          </cell>
          <cell r="D23">
            <v>835897.52</v>
          </cell>
          <cell r="E23">
            <v>-7794.0397999999996</v>
          </cell>
          <cell r="F23">
            <v>5532290.7800000003</v>
          </cell>
          <cell r="G23">
            <v>315595.09000000003</v>
          </cell>
          <cell r="H23">
            <v>5216695.6900000004</v>
          </cell>
          <cell r="I23">
            <v>1652.9711</v>
          </cell>
        </row>
        <row r="24">
          <cell r="B24">
            <v>0</v>
          </cell>
          <cell r="C24">
            <v>12196</v>
          </cell>
          <cell r="D24">
            <v>-12196</v>
          </cell>
          <cell r="E24">
            <v>-100</v>
          </cell>
          <cell r="F24">
            <v>-404004</v>
          </cell>
          <cell r="G24">
            <v>-279039</v>
          </cell>
          <cell r="H24">
            <v>-124965</v>
          </cell>
          <cell r="I24">
            <v>44.784100000000002</v>
          </cell>
        </row>
        <row r="25">
          <cell r="B25">
            <v>-1031062.26</v>
          </cell>
          <cell r="C25">
            <v>316348.5</v>
          </cell>
          <cell r="D25">
            <v>-1347410.76</v>
          </cell>
          <cell r="E25">
            <v>-425.92610000000002</v>
          </cell>
          <cell r="F25">
            <v>762998.44</v>
          </cell>
          <cell r="G25">
            <v>3105099.12</v>
          </cell>
          <cell r="H25">
            <v>-2342100.6800000002</v>
          </cell>
          <cell r="I25">
            <v>-75.427599999999998</v>
          </cell>
        </row>
        <row r="26">
          <cell r="B26">
            <v>-2241219.4500000002</v>
          </cell>
          <cell r="C26">
            <v>-988018.02</v>
          </cell>
          <cell r="D26">
            <v>-1253201.43</v>
          </cell>
          <cell r="E26">
            <v>126.8399</v>
          </cell>
          <cell r="F26">
            <v>-7502519.96</v>
          </cell>
          <cell r="G26">
            <v>-6312580.54</v>
          </cell>
          <cell r="H26">
            <v>-1189939.42</v>
          </cell>
          <cell r="I26">
            <v>18.850300000000001</v>
          </cell>
        </row>
        <row r="27">
          <cell r="B27">
            <v>3126816.69</v>
          </cell>
          <cell r="C27">
            <v>3125301.69</v>
          </cell>
          <cell r="D27">
            <v>1515</v>
          </cell>
          <cell r="E27">
            <v>4.8500000000000001E-2</v>
          </cell>
          <cell r="F27">
            <v>27530516.850000001</v>
          </cell>
          <cell r="G27">
            <v>27515001.100000001</v>
          </cell>
          <cell r="H27">
            <v>15515.75</v>
          </cell>
          <cell r="I27">
            <v>5.6399999999999999E-2</v>
          </cell>
        </row>
        <row r="28">
          <cell r="B28">
            <v>256735.47</v>
          </cell>
          <cell r="C28">
            <v>163494.03</v>
          </cell>
          <cell r="D28">
            <v>93241.44</v>
          </cell>
          <cell r="E28">
            <v>57.030500000000004</v>
          </cell>
          <cell r="F28">
            <v>1601447.91</v>
          </cell>
          <cell r="G28">
            <v>926288.29</v>
          </cell>
          <cell r="H28">
            <v>675159.62</v>
          </cell>
          <cell r="I28">
            <v>72.8887</v>
          </cell>
        </row>
        <row r="29">
          <cell r="B29">
            <v>174101</v>
          </cell>
          <cell r="C29">
            <v>168885</v>
          </cell>
          <cell r="D29">
            <v>5216</v>
          </cell>
          <cell r="E29">
            <v>3.0884999999999998</v>
          </cell>
          <cell r="F29">
            <v>1502608.07</v>
          </cell>
          <cell r="G29">
            <v>1503465.37</v>
          </cell>
          <cell r="H29">
            <v>-857.3</v>
          </cell>
          <cell r="I29">
            <v>-5.7000000000000002E-2</v>
          </cell>
        </row>
        <row r="30">
          <cell r="B30">
            <v>-510785.34</v>
          </cell>
          <cell r="C30">
            <v>-319125.18</v>
          </cell>
          <cell r="D30">
            <v>-191660.16</v>
          </cell>
          <cell r="E30">
            <v>60.058</v>
          </cell>
          <cell r="F30">
            <v>-4276963.91</v>
          </cell>
          <cell r="G30">
            <v>-2274372.4900000002</v>
          </cell>
          <cell r="H30">
            <v>-2002591.42</v>
          </cell>
          <cell r="I30">
            <v>88.050299999999993</v>
          </cell>
        </row>
        <row r="31">
          <cell r="B31">
            <v>3046867.82</v>
          </cell>
          <cell r="C31">
            <v>3138555.54</v>
          </cell>
          <cell r="D31">
            <v>-91687.72</v>
          </cell>
          <cell r="E31">
            <v>-2.9213</v>
          </cell>
          <cell r="F31">
            <v>26357608.920000002</v>
          </cell>
          <cell r="G31">
            <v>27670382.27</v>
          </cell>
          <cell r="H31">
            <v>-1312773.3500000001</v>
          </cell>
          <cell r="I31">
            <v>-4.7443</v>
          </cell>
        </row>
        <row r="32">
          <cell r="B32">
            <v>1771168.42</v>
          </cell>
          <cell r="C32">
            <v>3939372.92</v>
          </cell>
          <cell r="D32">
            <v>-2168204.5</v>
          </cell>
          <cell r="E32">
            <v>-55.039299999999997</v>
          </cell>
          <cell r="F32">
            <v>-38614036.509999998</v>
          </cell>
          <cell r="G32">
            <v>-55566804.090000004</v>
          </cell>
          <cell r="H32">
            <v>16952767.579999998</v>
          </cell>
          <cell r="I32">
            <v>-30.508800000000001</v>
          </cell>
        </row>
        <row r="33">
          <cell r="B33">
            <v>-101098</v>
          </cell>
          <cell r="C33">
            <v>-1777505</v>
          </cell>
          <cell r="D33">
            <v>1676407</v>
          </cell>
          <cell r="E33">
            <v>-94.312399999999997</v>
          </cell>
          <cell r="F33">
            <v>6916649</v>
          </cell>
          <cell r="G33">
            <v>17352890</v>
          </cell>
          <cell r="H33">
            <v>-10436241</v>
          </cell>
          <cell r="I33">
            <v>-60.141199999999998</v>
          </cell>
        </row>
        <row r="34">
          <cell r="B34">
            <v>-35840</v>
          </cell>
          <cell r="C34">
            <v>-376731</v>
          </cell>
          <cell r="D34">
            <v>340891</v>
          </cell>
          <cell r="E34">
            <v>-90.486599999999996</v>
          </cell>
          <cell r="F34">
            <v>2466868</v>
          </cell>
          <cell r="G34">
            <v>3671135</v>
          </cell>
          <cell r="H34">
            <v>-1204267</v>
          </cell>
          <cell r="I34">
            <v>-32.803699999999999</v>
          </cell>
        </row>
        <row r="35">
          <cell r="B35">
            <v>-136938</v>
          </cell>
          <cell r="C35">
            <v>-2154236</v>
          </cell>
          <cell r="D35">
            <v>2017298</v>
          </cell>
          <cell r="E35">
            <v>-93.643299999999996</v>
          </cell>
          <cell r="F35">
            <v>9383517</v>
          </cell>
          <cell r="G35">
            <v>21024025</v>
          </cell>
          <cell r="H35">
            <v>-11640508</v>
          </cell>
          <cell r="I35">
            <v>-55.367600000000003</v>
          </cell>
        </row>
        <row r="36">
          <cell r="B36">
            <v>1634230.42</v>
          </cell>
          <cell r="C36">
            <v>1785136.92</v>
          </cell>
          <cell r="D36">
            <v>-150906.5</v>
          </cell>
          <cell r="E36">
            <v>-8.4535</v>
          </cell>
          <cell r="F36">
            <v>-29230519.510000002</v>
          </cell>
          <cell r="G36">
            <v>-34542779.090000004</v>
          </cell>
          <cell r="H36">
            <v>5312259.58</v>
          </cell>
          <cell r="I36">
            <v>-15.3788</v>
          </cell>
        </row>
        <row r="40">
          <cell r="A40" t="str">
            <v xml:space="preserve">  926-09910  EPB - FAS106OPEB - NonServi</v>
          </cell>
          <cell r="B40">
            <v>703905.75</v>
          </cell>
        </row>
        <row r="41">
          <cell r="A41" t="str">
            <v xml:space="preserve">  926-09920  EPB - Pension-QP - NonServi</v>
          </cell>
          <cell r="B41">
            <v>10480537.470000001</v>
          </cell>
        </row>
        <row r="42">
          <cell r="A42" t="str">
            <v xml:space="preserve">  926-09935  EPB - SERP ESRIP Expense -</v>
          </cell>
          <cell r="B42">
            <v>1506756.69</v>
          </cell>
        </row>
        <row r="43">
          <cell r="A43" t="str">
            <v xml:space="preserve">  926-09945  EPB - Emp Pen Bal - NonServ</v>
          </cell>
          <cell r="B43">
            <v>-7171247</v>
          </cell>
        </row>
        <row r="44">
          <cell r="A44" t="str">
            <v xml:space="preserve">  922-09935  Admin Transfer - SERP/ESRIP</v>
          </cell>
          <cell r="B44">
            <v>-226014</v>
          </cell>
        </row>
        <row r="45">
          <cell r="A45" t="str">
            <v xml:space="preserve">  415-04390  MERCHANDISE REVENUES-CALIB</v>
          </cell>
          <cell r="B45">
            <v>-26952.959999999999</v>
          </cell>
        </row>
        <row r="46">
          <cell r="A46" t="str">
            <v xml:space="preserve">  415-06550  MERCHANDISE REVENUES-SSP -</v>
          </cell>
          <cell r="B46">
            <v>-135182</v>
          </cell>
        </row>
        <row r="47">
          <cell r="A47" t="str">
            <v xml:space="preserve">  416-04080  MERCHANDISE EXPENSES-NON-OP</v>
          </cell>
          <cell r="B47">
            <v>88644.77</v>
          </cell>
        </row>
        <row r="48">
          <cell r="A48" t="str">
            <v xml:space="preserve">  416-04390  MERCHANDISE EXPENSES-CALIB</v>
          </cell>
          <cell r="B48">
            <v>121.3</v>
          </cell>
        </row>
        <row r="49">
          <cell r="A49" t="str">
            <v xml:space="preserve">  408-02000  TAXES OTHER - Non-Utility P</v>
          </cell>
          <cell r="B49">
            <v>21654.76</v>
          </cell>
        </row>
        <row r="50">
          <cell r="A50" t="str">
            <v xml:space="preserve">  416-04857  MERCHANDISE EXPENSES-PROGRA</v>
          </cell>
          <cell r="B50">
            <v>190896.18</v>
          </cell>
        </row>
        <row r="51">
          <cell r="A51" t="str">
            <v xml:space="preserve">  421-02115  MISC NON-OPER INC-DEPR -GAS</v>
          </cell>
          <cell r="B51">
            <v>14784.69</v>
          </cell>
        </row>
        <row r="52">
          <cell r="A52" t="str">
            <v xml:space="preserve">  421-02116  MISC NON-OPER INC-DEPR - NO</v>
          </cell>
          <cell r="B52">
            <v>8546.39</v>
          </cell>
        </row>
        <row r="53">
          <cell r="A53" t="str">
            <v xml:space="preserve">  421-06056  MISC NON-OPER INC-COOS COUN</v>
          </cell>
          <cell r="B53">
            <v>157.27000000000001</v>
          </cell>
        </row>
        <row r="54">
          <cell r="A54" t="str">
            <v xml:space="preserve">  421-06059  MISC NON-OPER INC-COOS COUN</v>
          </cell>
          <cell r="B54">
            <v>-22274.91</v>
          </cell>
        </row>
        <row r="55">
          <cell r="A55" t="str">
            <v xml:space="preserve">  421-06245  OTB REVENUE</v>
          </cell>
          <cell r="B55">
            <v>-9194.75</v>
          </cell>
        </row>
        <row r="56">
          <cell r="A56" t="str">
            <v xml:space="preserve">  421-06305  MISC NON-OPER INC-MISC NON-</v>
          </cell>
          <cell r="B56">
            <v>-1250</v>
          </cell>
        </row>
        <row r="57">
          <cell r="A57" t="str">
            <v xml:space="preserve">  421-61505  SHARED SERVICES-FROM NWN TO</v>
          </cell>
          <cell r="B57">
            <v>0</v>
          </cell>
        </row>
        <row r="58">
          <cell r="A58" t="str">
            <v xml:space="preserve">  421-61510  Non-Shared Services</v>
          </cell>
          <cell r="B58">
            <v>0</v>
          </cell>
        </row>
        <row r="59">
          <cell r="A59" t="str">
            <v xml:space="preserve">  426-01505  DONATIONS/CIVIC/LIFE INS/OT</v>
          </cell>
          <cell r="B59">
            <v>67.95</v>
          </cell>
        </row>
        <row r="60">
          <cell r="A60" t="str">
            <v xml:space="preserve">  426-01510  PROJECT RESERVIOR</v>
          </cell>
          <cell r="B60">
            <v>3708.48</v>
          </cell>
        </row>
        <row r="61">
          <cell r="A61" t="str">
            <v xml:space="preserve">  426-02085  DONATIONS/CIVIC/LIFE INS/OT</v>
          </cell>
          <cell r="B61">
            <v>250</v>
          </cell>
        </row>
        <row r="62">
          <cell r="A62" t="str">
            <v xml:space="preserve">  426-02180  DONATIONS/CIVIC/LIFE INS/OT</v>
          </cell>
          <cell r="B62">
            <v>678881.26</v>
          </cell>
        </row>
        <row r="63">
          <cell r="A63" t="str">
            <v xml:space="preserve">  426-02185  DONATIONS/CIVIC/LIFE INS/OT</v>
          </cell>
          <cell r="B63">
            <v>725</v>
          </cell>
        </row>
        <row r="64">
          <cell r="A64" t="str">
            <v xml:space="preserve">  426-02380  DONATIONS/CIVIC/LIFE INS/OT</v>
          </cell>
          <cell r="B64">
            <v>1550.79</v>
          </cell>
        </row>
        <row r="65">
          <cell r="A65" t="str">
            <v xml:space="preserve">  426-02385  Other - Life Insurance CSV</v>
          </cell>
          <cell r="B65">
            <v>-1043890.68</v>
          </cell>
        </row>
        <row r="66">
          <cell r="A66" t="str">
            <v xml:space="preserve">  426-02390  Other - Life Insurance Deat</v>
          </cell>
          <cell r="B66">
            <v>-313285.46999999997</v>
          </cell>
        </row>
        <row r="67">
          <cell r="A67" t="str">
            <v xml:space="preserve">  426-02463  DONATIONS/CIVIC/LIFE INS/OT</v>
          </cell>
          <cell r="B67">
            <v>2099</v>
          </cell>
        </row>
        <row r="68">
          <cell r="A68" t="str">
            <v xml:space="preserve">  426-02575  DONATIONS/CIVIC/LIFE INS/OT</v>
          </cell>
          <cell r="B68">
            <v>10619.79</v>
          </cell>
          <cell r="D68" t="str">
            <v xml:space="preserve">  419-06015  Equity AFUDC</v>
          </cell>
          <cell r="E68">
            <v>-2817837.32</v>
          </cell>
        </row>
        <row r="69">
          <cell r="A69" t="str">
            <v xml:space="preserve">  426-04935  DONATIONS/CIVIC/LIFE INS/OT</v>
          </cell>
          <cell r="B69">
            <v>442352.3</v>
          </cell>
          <cell r="D69" t="str">
            <v xml:space="preserve">  419-06205  INTEREST AND DIVIDEND INCOM</v>
          </cell>
          <cell r="E69">
            <v>-2617673.61</v>
          </cell>
        </row>
        <row r="70">
          <cell r="A70" t="str">
            <v xml:space="preserve">  426-04950  DONATIONS/CIVIC/LIFE INS/OT</v>
          </cell>
          <cell r="B70">
            <v>325322.71000000002</v>
          </cell>
          <cell r="D70" t="str">
            <v xml:space="preserve">  419-06206  SEC REGULATORY INTEREST OFF</v>
          </cell>
          <cell r="E70">
            <v>1604863.49</v>
          </cell>
        </row>
        <row r="71">
          <cell r="A71" t="str">
            <v xml:space="preserve">  426-04955  DONATIONS/CIVIC/LIFE INS/OT</v>
          </cell>
          <cell r="B71">
            <v>0</v>
          </cell>
          <cell r="D71" t="str">
            <v xml:space="preserve">  419-06210  INTEREST AND DIVIDEND INCOM</v>
          </cell>
          <cell r="E71">
            <v>17249.22</v>
          </cell>
        </row>
        <row r="72">
          <cell r="D72" t="str">
            <v xml:space="preserve">  419-06380  INTEREST AND DIVIDEND INCOM</v>
          </cell>
          <cell r="E72">
            <v>-142567.91</v>
          </cell>
        </row>
        <row r="78">
          <cell r="A78" t="str">
            <v xml:space="preserve">  418-02053  NWN: EQUITY IN THE EARNINGS</v>
          </cell>
          <cell r="B78">
            <v>1540019.89</v>
          </cell>
        </row>
        <row r="79">
          <cell r="A79" t="str">
            <v xml:space="preserve">  418-02055  NWN: EQUITY IN THE EARNINGS</v>
          </cell>
          <cell r="B79">
            <v>-62697.21</v>
          </cell>
        </row>
        <row r="80">
          <cell r="A80" t="str">
            <v xml:space="preserve">  418-02057  Equity in NW BIOGAS</v>
          </cell>
          <cell r="B80">
            <v>-18599.95</v>
          </cell>
        </row>
        <row r="81">
          <cell r="A81" t="str">
            <v xml:space="preserve">  418-03000  Gas Reserves</v>
          </cell>
          <cell r="B81">
            <v>-778395.07</v>
          </cell>
        </row>
        <row r="82">
          <cell r="A82" t="str">
            <v xml:space="preserve">  418-06130  NWN: EQUITY IN THE EARNINGS</v>
          </cell>
          <cell r="B82">
            <v>96707.89</v>
          </cell>
        </row>
        <row r="83">
          <cell r="A83" t="str">
            <v xml:space="preserve">  418-06135  NON-OPERATING RENTAL INCOME</v>
          </cell>
          <cell r="B83">
            <v>-14037.11</v>
          </cell>
        </row>
      </sheetData>
      <sheetData sheetId="50">
        <row r="3">
          <cell r="B3" t="str">
            <v>SEP 2018  ACTUAL AMOUNT (A)</v>
          </cell>
          <cell r="C3" t="str">
            <v>SEP 2018  BUDGET AMOUNT (I)</v>
          </cell>
          <cell r="D3" t="str">
            <v>$ VARIANCE (A-I)</v>
          </cell>
          <cell r="E3" t="str">
            <v>% VARIANCE CA/CB</v>
          </cell>
          <cell r="F3" t="str">
            <v>2018 YTD ACTUAL AMOUNT (C)</v>
          </cell>
          <cell r="G3" t="str">
            <v>2018 YTD BUDGET AMOUNT (K)</v>
          </cell>
          <cell r="H3" t="str">
            <v>$ VARIANCE YTD (C-K)</v>
          </cell>
          <cell r="I3" t="str">
            <v>% VARIANCE YTD (C/K)</v>
          </cell>
        </row>
        <row r="4">
          <cell r="B4" t="str">
            <v>$</v>
          </cell>
          <cell r="C4" t="str">
            <v>$</v>
          </cell>
          <cell r="D4" t="str">
            <v>$</v>
          </cell>
          <cell r="E4" t="str">
            <v>%</v>
          </cell>
          <cell r="F4" t="str">
            <v>$</v>
          </cell>
          <cell r="G4" t="str">
            <v>$</v>
          </cell>
          <cell r="H4" t="str">
            <v>$</v>
          </cell>
          <cell r="I4" t="str">
            <v>%</v>
          </cell>
        </row>
        <row r="6">
          <cell r="B6">
            <v>1061784</v>
          </cell>
          <cell r="C6">
            <v>1079944</v>
          </cell>
          <cell r="D6">
            <v>-18160</v>
          </cell>
          <cell r="E6">
            <v>-1.681568673931241</v>
          </cell>
          <cell r="F6">
            <v>8794086</v>
          </cell>
          <cell r="G6">
            <v>9128846</v>
          </cell>
          <cell r="H6">
            <v>-334760</v>
          </cell>
          <cell r="I6">
            <v>-3.6670571504875862</v>
          </cell>
        </row>
        <row r="7">
          <cell r="B7">
            <v>1949502.88</v>
          </cell>
          <cell r="C7">
            <v>1121666.67</v>
          </cell>
          <cell r="D7">
            <v>827836.21</v>
          </cell>
          <cell r="E7">
            <v>73.804119542929811</v>
          </cell>
          <cell r="F7">
            <v>15491233.800000001</v>
          </cell>
          <cell r="G7">
            <v>9570686.0099999998</v>
          </cell>
          <cell r="H7">
            <v>5920547.79</v>
          </cell>
          <cell r="I7">
            <v>61.861268709618862</v>
          </cell>
        </row>
        <row r="8">
          <cell r="B8">
            <v>46506</v>
          </cell>
          <cell r="D8">
            <v>46506</v>
          </cell>
          <cell r="E8">
            <v>0</v>
          </cell>
          <cell r="F8">
            <v>418554</v>
          </cell>
          <cell r="H8">
            <v>418554</v>
          </cell>
          <cell r="I8">
            <v>0</v>
          </cell>
        </row>
        <row r="10">
          <cell r="C10">
            <v>46506</v>
          </cell>
          <cell r="D10">
            <v>-46506</v>
          </cell>
          <cell r="E10">
            <v>-100</v>
          </cell>
          <cell r="G10">
            <v>418554</v>
          </cell>
          <cell r="H10">
            <v>-418554</v>
          </cell>
          <cell r="I10">
            <v>-100</v>
          </cell>
        </row>
        <row r="11">
          <cell r="B11">
            <v>60730.77</v>
          </cell>
          <cell r="C11">
            <v>37105.17</v>
          </cell>
          <cell r="D11">
            <v>23625.599999999999</v>
          </cell>
          <cell r="E11">
            <v>63.671989644569749</v>
          </cell>
          <cell r="F11">
            <v>321334.27</v>
          </cell>
          <cell r="G11">
            <v>188313.96</v>
          </cell>
          <cell r="H11">
            <v>133020.31</v>
          </cell>
          <cell r="I11">
            <v>70.637519385179942</v>
          </cell>
        </row>
        <row r="12">
          <cell r="B12">
            <v>3118523.65</v>
          </cell>
          <cell r="C12">
            <v>2285221.84</v>
          </cell>
          <cell r="D12">
            <v>833301.81</v>
          </cell>
          <cell r="E12">
            <v>36.46481034856555</v>
          </cell>
          <cell r="F12">
            <v>25025208.07</v>
          </cell>
          <cell r="G12">
            <v>19306399.969999999</v>
          </cell>
          <cell r="H12">
            <v>5718808.0999999996</v>
          </cell>
          <cell r="I12">
            <v>29.62130748811996</v>
          </cell>
        </row>
        <row r="13">
          <cell r="B13">
            <v>-97625.49</v>
          </cell>
          <cell r="D13">
            <v>-97625.49</v>
          </cell>
          <cell r="E13">
            <v>0</v>
          </cell>
          <cell r="F13">
            <v>-42520.24</v>
          </cell>
          <cell r="H13">
            <v>-42520.24</v>
          </cell>
          <cell r="I13">
            <v>0</v>
          </cell>
        </row>
        <row r="14">
          <cell r="B14">
            <v>3020898.16</v>
          </cell>
          <cell r="C14">
            <v>2285221.84</v>
          </cell>
          <cell r="D14">
            <v>735676.32</v>
          </cell>
          <cell r="E14">
            <v>32.192774772360828</v>
          </cell>
          <cell r="F14">
            <v>24982687.829999998</v>
          </cell>
          <cell r="G14">
            <v>19306399.969999999</v>
          </cell>
          <cell r="H14">
            <v>5676287.8600000003</v>
          </cell>
          <cell r="I14">
            <v>29.401068396077573</v>
          </cell>
        </row>
        <row r="17">
          <cell r="B17">
            <v>62479.44</v>
          </cell>
          <cell r="C17">
            <v>104085.17</v>
          </cell>
          <cell r="D17">
            <v>-41605.730000000003</v>
          </cell>
          <cell r="E17">
            <v>-39.972774219420501</v>
          </cell>
          <cell r="F17">
            <v>664316.19999999995</v>
          </cell>
          <cell r="G17">
            <v>606227.06999999995</v>
          </cell>
          <cell r="H17">
            <v>58089.13</v>
          </cell>
          <cell r="I17">
            <v>9.5820745846931583</v>
          </cell>
        </row>
        <row r="18">
          <cell r="B18">
            <v>1818.28</v>
          </cell>
          <cell r="C18">
            <v>3600</v>
          </cell>
          <cell r="D18">
            <v>-1781.72</v>
          </cell>
          <cell r="E18">
            <v>-49.492222222222225</v>
          </cell>
          <cell r="F18">
            <v>25775.24</v>
          </cell>
          <cell r="G18">
            <v>32400</v>
          </cell>
          <cell r="H18">
            <v>-6624.76</v>
          </cell>
          <cell r="I18">
            <v>-20.44679012345679</v>
          </cell>
        </row>
        <row r="19">
          <cell r="B19">
            <v>108835.22</v>
          </cell>
          <cell r="C19">
            <v>107195</v>
          </cell>
          <cell r="D19">
            <v>1640.22</v>
          </cell>
          <cell r="E19">
            <v>1.5301273380288261</v>
          </cell>
          <cell r="F19">
            <v>975047.93</v>
          </cell>
          <cell r="G19">
            <v>964791</v>
          </cell>
          <cell r="H19">
            <v>10256.93</v>
          </cell>
          <cell r="I19">
            <v>1.0631245523641908</v>
          </cell>
        </row>
        <row r="20">
          <cell r="B20">
            <v>75762.679999999993</v>
          </cell>
          <cell r="C20">
            <v>64577.19</v>
          </cell>
          <cell r="D20">
            <v>11185.49</v>
          </cell>
          <cell r="E20">
            <v>17.321116016351905</v>
          </cell>
          <cell r="F20">
            <v>693708.29</v>
          </cell>
          <cell r="G20">
            <v>594841.19999999995</v>
          </cell>
          <cell r="H20">
            <v>98867.09</v>
          </cell>
          <cell r="I20">
            <v>16.620753572550118</v>
          </cell>
        </row>
        <row r="21">
          <cell r="B21">
            <v>56780.18</v>
          </cell>
          <cell r="C21">
            <v>54804</v>
          </cell>
          <cell r="D21">
            <v>1976.18</v>
          </cell>
          <cell r="E21">
            <v>3.6059046784906212</v>
          </cell>
          <cell r="F21">
            <v>510615.55</v>
          </cell>
          <cell r="G21">
            <v>493236</v>
          </cell>
          <cell r="H21">
            <v>17379.55</v>
          </cell>
          <cell r="I21">
            <v>3.5235769489656068</v>
          </cell>
        </row>
        <row r="22">
          <cell r="B22">
            <v>-8284.0300000000007</v>
          </cell>
          <cell r="C22">
            <v>-7000</v>
          </cell>
          <cell r="D22">
            <v>-1284.03</v>
          </cell>
          <cell r="E22">
            <v>-18.343285714285713</v>
          </cell>
          <cell r="F22">
            <v>-69777.789999999994</v>
          </cell>
          <cell r="G22">
            <v>-63000</v>
          </cell>
          <cell r="H22">
            <v>-6777.79</v>
          </cell>
          <cell r="I22">
            <v>-10.758396825396826</v>
          </cell>
        </row>
        <row r="23">
          <cell r="B23">
            <v>297391.77</v>
          </cell>
          <cell r="C23">
            <v>327261.36</v>
          </cell>
          <cell r="D23">
            <v>-29869.59</v>
          </cell>
          <cell r="E23">
            <v>-9.127136182530073</v>
          </cell>
          <cell r="F23">
            <v>2799685.42</v>
          </cell>
          <cell r="G23">
            <v>2628495.27</v>
          </cell>
          <cell r="H23">
            <v>171190.15</v>
          </cell>
          <cell r="I23">
            <v>6.512857449425808</v>
          </cell>
        </row>
        <row r="24">
          <cell r="B24">
            <v>2723506.39</v>
          </cell>
          <cell r="C24">
            <v>1957960.48</v>
          </cell>
          <cell r="D24">
            <v>765545.91</v>
          </cell>
          <cell r="E24">
            <v>39.099150254554679</v>
          </cell>
          <cell r="F24">
            <v>22183002.41</v>
          </cell>
          <cell r="G24">
            <v>16677904.699999999</v>
          </cell>
          <cell r="H24">
            <v>5505097.71</v>
          </cell>
          <cell r="I24">
            <v>33.00832933767753</v>
          </cell>
        </row>
        <row r="25">
          <cell r="B25">
            <v>1442845.12</v>
          </cell>
          <cell r="C25">
            <v>906897.94</v>
          </cell>
          <cell r="D25">
            <v>535947.18000000005</v>
          </cell>
          <cell r="E25">
            <v>59.096746873192807</v>
          </cell>
          <cell r="F25">
            <v>10820210.02</v>
          </cell>
          <cell r="G25">
            <v>7334399.2199999997</v>
          </cell>
          <cell r="H25">
            <v>3485810.8</v>
          </cell>
          <cell r="I25">
            <v>47.526875691394395</v>
          </cell>
        </row>
        <row r="26">
          <cell r="B26">
            <v>1280661.27</v>
          </cell>
          <cell r="C26">
            <v>1051062.54</v>
          </cell>
          <cell r="D26">
            <v>229598.73</v>
          </cell>
          <cell r="E26">
            <v>21.84444038886592</v>
          </cell>
          <cell r="F26">
            <v>11362792.390000001</v>
          </cell>
          <cell r="G26">
            <v>9343505.4800000004</v>
          </cell>
          <cell r="H26">
            <v>2019286.91</v>
          </cell>
          <cell r="I26">
            <v>21.611662928034157</v>
          </cell>
        </row>
        <row r="28">
          <cell r="C28">
            <v>278531.57</v>
          </cell>
          <cell r="D28">
            <v>-278531.57</v>
          </cell>
          <cell r="E28">
            <v>-100</v>
          </cell>
          <cell r="F28">
            <v>1970549</v>
          </cell>
          <cell r="G28">
            <v>2476028.94</v>
          </cell>
          <cell r="H28">
            <v>-505479.94</v>
          </cell>
          <cell r="I28">
            <v>-20.414944746162782</v>
          </cell>
        </row>
        <row r="29">
          <cell r="F29">
            <v>698569</v>
          </cell>
          <cell r="H29">
            <v>698569</v>
          </cell>
          <cell r="I29">
            <v>0</v>
          </cell>
        </row>
        <row r="30">
          <cell r="C30">
            <v>278531.57</v>
          </cell>
          <cell r="D30">
            <v>-278531.57</v>
          </cell>
          <cell r="E30">
            <v>-100</v>
          </cell>
          <cell r="F30">
            <v>2669118</v>
          </cell>
          <cell r="G30">
            <v>2476028.94</v>
          </cell>
          <cell r="H30">
            <v>193089.06</v>
          </cell>
          <cell r="I30">
            <v>7.7983361535346187</v>
          </cell>
        </row>
        <row r="31">
          <cell r="B31">
            <v>1280661.27</v>
          </cell>
          <cell r="C31">
            <v>772530.97</v>
          </cell>
          <cell r="D31">
            <v>508130.3</v>
          </cell>
          <cell r="E31">
            <v>65.774748163170727</v>
          </cell>
          <cell r="F31">
            <v>8693674.3900000006</v>
          </cell>
          <cell r="G31">
            <v>6867476.54</v>
          </cell>
          <cell r="H31">
            <v>1826197.85</v>
          </cell>
          <cell r="I31">
            <v>26.591977990215312</v>
          </cell>
        </row>
        <row r="38">
          <cell r="A38" t="str">
            <v xml:space="preserve">  417-01505  NON-UTILITY REVENUES-OFFICE</v>
          </cell>
          <cell r="B38">
            <v>1417.76</v>
          </cell>
        </row>
        <row r="39">
          <cell r="A39" t="str">
            <v xml:space="preserve">  417-01696  COMPRESSOR MAINTENANCE</v>
          </cell>
          <cell r="B39">
            <v>51241.34</v>
          </cell>
        </row>
        <row r="40">
          <cell r="A40" t="str">
            <v xml:space="preserve">  417-02225  NON-UTILITY REVENUES-INST S</v>
          </cell>
          <cell r="B40">
            <v>297426.42</v>
          </cell>
        </row>
        <row r="41">
          <cell r="A41" t="str">
            <v xml:space="preserve">  417-02230  NON-UTILITY REVENUES-INST S</v>
          </cell>
          <cell r="B41">
            <v>157270.56</v>
          </cell>
        </row>
        <row r="42">
          <cell r="A42" t="str">
            <v xml:space="preserve">  417-02315  NON-UTILITY REVENUES-INT ST</v>
          </cell>
          <cell r="B42">
            <v>975047.93</v>
          </cell>
        </row>
        <row r="43">
          <cell r="A43" t="str">
            <v xml:space="preserve">  417-02380  NON-UTILITY REVENUES-LIABIL</v>
          </cell>
          <cell r="B43">
            <v>78107.399999999994</v>
          </cell>
        </row>
        <row r="44">
          <cell r="A44" t="str">
            <v xml:space="preserve">  417-02420  NON-UTILITY REVENUES-MARGIN</v>
          </cell>
          <cell r="B44">
            <v>10820210.02</v>
          </cell>
        </row>
        <row r="45">
          <cell r="A45" t="str">
            <v xml:space="preserve">  417-02627  NON-UTILITY REVENUES-INT ST</v>
          </cell>
          <cell r="B45">
            <v>104627.96</v>
          </cell>
        </row>
        <row r="46">
          <cell r="A46" t="str">
            <v xml:space="preserve">  417-06010  NON-UTILITY AFUDC DEBT</v>
          </cell>
          <cell r="B46">
            <v>-86896.87</v>
          </cell>
        </row>
        <row r="47">
          <cell r="A47" t="str">
            <v xml:space="preserve">  417-06015  NON-UTILITY AFUDC EQUITY</v>
          </cell>
          <cell r="B47">
            <v>-69777.789999999994</v>
          </cell>
        </row>
        <row r="48">
          <cell r="A48" t="str">
            <v xml:space="preserve">  417-06450  NON-UTILITY REVENUES-REV IN</v>
          </cell>
          <cell r="B48">
            <v>-418554</v>
          </cell>
        </row>
        <row r="49">
          <cell r="A49" t="str">
            <v xml:space="preserve">  417-06451  Non-Utly Rev- Mist ISS Fuel</v>
          </cell>
          <cell r="B49">
            <v>-321334.27</v>
          </cell>
        </row>
        <row r="50">
          <cell r="A50" t="str">
            <v xml:space="preserve">  417-06452  NON-UTILITY REVENUES-REV ST</v>
          </cell>
          <cell r="B50">
            <v>42520.24</v>
          </cell>
        </row>
        <row r="51">
          <cell r="A51" t="str">
            <v xml:space="preserve">  417-06455  NON-UTILITY REVENUES-REV ST</v>
          </cell>
          <cell r="B51">
            <v>-15491233.800000001</v>
          </cell>
        </row>
        <row r="52">
          <cell r="A52" t="str">
            <v xml:space="preserve">  417-06457  NON-UTILITY REVENUES-REV ST</v>
          </cell>
          <cell r="B52">
            <v>-8794086</v>
          </cell>
        </row>
        <row r="53">
          <cell r="A53" t="str">
            <v xml:space="preserve">  408-02230  TAXES OTHER THAN INCOME-INS</v>
          </cell>
          <cell r="B53">
            <v>510615.55</v>
          </cell>
        </row>
        <row r="54">
          <cell r="A54" t="str">
            <v xml:space="preserve">  409-03070  CURRENT INC TAXES-STORAGE-F</v>
          </cell>
          <cell r="B54">
            <v>1809393</v>
          </cell>
        </row>
        <row r="55">
          <cell r="A55" t="str">
            <v xml:space="preserve">  409-03135  CURRENT INC TAXES-STORAGE-S</v>
          </cell>
          <cell r="B55">
            <v>639774</v>
          </cell>
        </row>
        <row r="56">
          <cell r="A56" t="str">
            <v xml:space="preserve">  410-03000  DEFD INC TAXES-STORAGE-FED-</v>
          </cell>
          <cell r="B56">
            <v>161156</v>
          </cell>
        </row>
        <row r="57">
          <cell r="A57" t="str">
            <v xml:space="preserve">  410-03027  DEFD INC TAXES-STORAGE-STAT</v>
          </cell>
          <cell r="B57">
            <v>58795</v>
          </cell>
        </row>
        <row r="58">
          <cell r="A58" t="str">
            <v xml:space="preserve">  427-02230  INTEREST ON LONG-TERM DEBT-</v>
          </cell>
          <cell r="B58">
            <v>780605.16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 Upload"/>
      <sheetName val="JE Summary"/>
      <sheetName val="68"/>
      <sheetName val="96"/>
      <sheetName val="896"/>
      <sheetName val="796"/>
      <sheetName val="696"/>
      <sheetName val="368"/>
      <sheetName val="468"/>
      <sheetName val="668"/>
      <sheetName val="768"/>
      <sheetName val="768-1"/>
      <sheetName val="890"/>
      <sheetName val="92"/>
      <sheetName val="93"/>
      <sheetName val="91"/>
      <sheetName val="268"/>
      <sheetName val="90"/>
      <sheetName val="94"/>
      <sheetName val="Interco Recon"/>
      <sheetName val="State Import Template"/>
      <sheetName val="%CORPTAX_DATA_CACHE%"/>
      <sheetName val="FYEAR"/>
      <sheetName val="OYEAR"/>
      <sheetName val="FYTD"/>
      <sheetName val="OYTD"/>
      <sheetName val="FMONTH"/>
      <sheetName val="OMONTH"/>
      <sheetName val="FLAST"/>
      <sheetName val="OLAST"/>
      <sheetName val="NWN Gas Reserves Elim"/>
      <sheetName val="CorpTax ENTRIES"/>
      <sheetName val="Prior YTD"/>
      <sheetName val="YTD"/>
      <sheetName val="Month"/>
      <sheetName val="CorpTax Recon"/>
      <sheetName val="Assumption M1 (Input)"/>
      <sheetName val="Assumption Mthly (Input)"/>
      <sheetName val="NOL Summary"/>
      <sheetName val="Equity in Subs"/>
      <sheetName val="4949 NWNE LLC after-tax"/>
      <sheetName val="4949 NWNE LLC Pre-tax"/>
      <sheetName val="NWGS 4900 after-tax"/>
      <sheetName val="NWGS 4900 Pre-tax"/>
      <sheetName val="GRS 4000 after-tax"/>
      <sheetName val="GRS 4000 Pre Tax"/>
      <sheetName val="Trail West pre-tax"/>
      <sheetName val="NWE Corp 3000 after-tax"/>
      <sheetName val="NWE Corp 3000 pre-tax"/>
      <sheetName val="NWN GR Corp 3500 after-tax"/>
      <sheetName val="NWN GR Corp 3500 pre-tax"/>
      <sheetName val="Corp 5000 after-tax"/>
      <sheetName val="Corp 5000 pre-tax"/>
      <sheetName val="Mist after tax"/>
      <sheetName val="Mist pre-tax"/>
      <sheetName val="NNGFC after tax"/>
      <sheetName val="NNGFC pre-tax"/>
      <sheetName val="Budget"/>
      <sheetName val="NWN Gas Reserves Budget"/>
      <sheetName val="Assumption-Budget Cons (Input)"/>
      <sheetName val="SOX - Template Instructions"/>
      <sheetName val="Macros"/>
      <sheetName val="SOX Change Log"/>
      <sheetName val="ENTRIES NWN"/>
      <sheetName val="ENTRIES INTERCO"/>
      <sheetName val="ENTRIES NNGF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>
        <row r="8">
          <cell r="D8">
            <v>43008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2">
          <cell r="B2">
            <v>-13642619.380000001</v>
          </cell>
          <cell r="C2">
            <v>-13957227.439999999</v>
          </cell>
          <cell r="D2">
            <v>314608.06</v>
          </cell>
          <cell r="E2">
            <v>-2.2541000000000002</v>
          </cell>
          <cell r="F2">
            <v>-341326451.86000001</v>
          </cell>
          <cell r="G2">
            <v>-288053051.81</v>
          </cell>
          <cell r="H2">
            <v>-53273400.049999997</v>
          </cell>
          <cell r="I2">
            <v>18.494299999999999</v>
          </cell>
        </row>
        <row r="3">
          <cell r="B3">
            <v>-11345975.279999999</v>
          </cell>
          <cell r="C3">
            <v>-11610802.82</v>
          </cell>
          <cell r="D3">
            <v>264827.53999999998</v>
          </cell>
          <cell r="E3">
            <v>-2.2808999999999999</v>
          </cell>
          <cell r="F3">
            <v>-206990076.91999999</v>
          </cell>
          <cell r="G3">
            <v>-172203582.66</v>
          </cell>
          <cell r="H3">
            <v>-34786494.259999998</v>
          </cell>
          <cell r="I3">
            <v>20.200800000000001</v>
          </cell>
        </row>
        <row r="4">
          <cell r="B4">
            <v>-2537129.62</v>
          </cell>
          <cell r="C4">
            <v>-2826907.47</v>
          </cell>
          <cell r="D4">
            <v>289777.84999999998</v>
          </cell>
          <cell r="E4">
            <v>-10.2507</v>
          </cell>
          <cell r="F4">
            <v>47771064.759999998</v>
          </cell>
          <cell r="G4">
            <v>41174542.259999998</v>
          </cell>
          <cell r="H4">
            <v>6596522.5</v>
          </cell>
          <cell r="I4">
            <v>16.020900000000001</v>
          </cell>
        </row>
        <row r="5">
          <cell r="B5">
            <v>-1556207.04</v>
          </cell>
          <cell r="C5">
            <v>-1542379.84</v>
          </cell>
          <cell r="D5">
            <v>-13827.2</v>
          </cell>
          <cell r="E5">
            <v>0.89649999999999996</v>
          </cell>
          <cell r="F5">
            <v>-15104808.029999999</v>
          </cell>
          <cell r="G5">
            <v>-14349855.48</v>
          </cell>
          <cell r="H5">
            <v>-754952.55</v>
          </cell>
          <cell r="I5">
            <v>5.2610000000000001</v>
          </cell>
        </row>
        <row r="6">
          <cell r="B6">
            <v>20231.990000000002</v>
          </cell>
          <cell r="C6">
            <v>712937.37</v>
          </cell>
          <cell r="D6">
            <v>-692705.38</v>
          </cell>
          <cell r="E6">
            <v>-97.162199999999999</v>
          </cell>
          <cell r="F6">
            <v>1595451.95</v>
          </cell>
          <cell r="G6">
            <v>2682187.21</v>
          </cell>
          <cell r="H6">
            <v>-1086735.26</v>
          </cell>
          <cell r="I6">
            <v>-40.516800000000003</v>
          </cell>
        </row>
        <row r="7">
          <cell r="B7">
            <v>-183584.07</v>
          </cell>
          <cell r="C7">
            <v>-189796.84</v>
          </cell>
          <cell r="D7">
            <v>6212.77</v>
          </cell>
          <cell r="E7">
            <v>-3.2734000000000001</v>
          </cell>
          <cell r="F7">
            <v>-3143973.1</v>
          </cell>
          <cell r="G7">
            <v>-3119221.05</v>
          </cell>
          <cell r="H7">
            <v>-24752.05</v>
          </cell>
          <cell r="I7">
            <v>0.79349999999999998</v>
          </cell>
        </row>
        <row r="8">
          <cell r="B8">
            <v>857786.26</v>
          </cell>
          <cell r="C8">
            <v>808109.87</v>
          </cell>
          <cell r="D8">
            <v>49676.39</v>
          </cell>
          <cell r="E8">
            <v>6.1471999999999998</v>
          </cell>
          <cell r="F8">
            <v>13251390.859999999</v>
          </cell>
          <cell r="G8">
            <v>11251715.77</v>
          </cell>
          <cell r="H8">
            <v>1999675.09</v>
          </cell>
          <cell r="I8">
            <v>17.772200000000002</v>
          </cell>
        </row>
        <row r="9">
          <cell r="B9">
            <v>-28387497.140000001</v>
          </cell>
          <cell r="C9">
            <v>-28606067.170000002</v>
          </cell>
          <cell r="D9">
            <v>218570.03</v>
          </cell>
          <cell r="E9">
            <v>-0.7641</v>
          </cell>
          <cell r="F9">
            <v>-503947402.33999997</v>
          </cell>
          <cell r="G9">
            <v>-422617265.75999999</v>
          </cell>
          <cell r="H9">
            <v>-81330136.579999998</v>
          </cell>
          <cell r="I9">
            <v>19.244399999999999</v>
          </cell>
        </row>
        <row r="10">
          <cell r="B10">
            <v>9903486.3599999994</v>
          </cell>
          <cell r="C10">
            <v>11257780.68</v>
          </cell>
          <cell r="D10">
            <v>-1354294.32</v>
          </cell>
          <cell r="E10">
            <v>-12.0299</v>
          </cell>
          <cell r="F10">
            <v>223855158.31</v>
          </cell>
          <cell r="G10">
            <v>157546051.25999999</v>
          </cell>
          <cell r="H10">
            <v>66309107.049999997</v>
          </cell>
          <cell r="I10">
            <v>42.088700000000003</v>
          </cell>
        </row>
        <row r="11">
          <cell r="B11">
            <v>488818.16</v>
          </cell>
          <cell r="C11">
            <v>438730.14</v>
          </cell>
          <cell r="D11">
            <v>50088.02</v>
          </cell>
          <cell r="E11">
            <v>11.416600000000001</v>
          </cell>
          <cell r="F11">
            <v>10919930.460000001</v>
          </cell>
          <cell r="G11">
            <v>8113097.5599999996</v>
          </cell>
          <cell r="H11">
            <v>2806832.9</v>
          </cell>
          <cell r="I11">
            <v>34.596299999999999</v>
          </cell>
        </row>
        <row r="12">
          <cell r="B12">
            <v>10785164.08</v>
          </cell>
          <cell r="C12">
            <v>10495101.65</v>
          </cell>
          <cell r="D12">
            <v>290062.43</v>
          </cell>
          <cell r="E12">
            <v>2.7637999999999998</v>
          </cell>
          <cell r="F12">
            <v>109829368.65000001</v>
          </cell>
          <cell r="G12">
            <v>104087121.56999999</v>
          </cell>
          <cell r="H12">
            <v>5742247.0800000001</v>
          </cell>
          <cell r="I12">
            <v>5.5167999999999999</v>
          </cell>
        </row>
        <row r="13">
          <cell r="B13">
            <v>2380538.38</v>
          </cell>
          <cell r="C13">
            <v>2161165.9500000002</v>
          </cell>
          <cell r="D13">
            <v>219372.43</v>
          </cell>
          <cell r="E13">
            <v>10.150700000000001</v>
          </cell>
          <cell r="F13">
            <v>22877618.440000001</v>
          </cell>
          <cell r="G13">
            <v>21882109.829999998</v>
          </cell>
          <cell r="H13">
            <v>995508.61</v>
          </cell>
          <cell r="I13">
            <v>4.5494000000000003</v>
          </cell>
        </row>
        <row r="14">
          <cell r="B14">
            <v>6618325.5599999996</v>
          </cell>
          <cell r="C14">
            <v>6415003.1299999999</v>
          </cell>
          <cell r="D14">
            <v>203322.43</v>
          </cell>
          <cell r="E14">
            <v>3.1695000000000002</v>
          </cell>
          <cell r="F14">
            <v>59540720.659999996</v>
          </cell>
          <cell r="G14">
            <v>56893974.719999999</v>
          </cell>
          <cell r="H14">
            <v>2646745.94</v>
          </cell>
          <cell r="I14">
            <v>4.6520999999999999</v>
          </cell>
        </row>
        <row r="15">
          <cell r="B15">
            <v>30176332.539999999</v>
          </cell>
          <cell r="C15">
            <v>30767781.550000001</v>
          </cell>
          <cell r="D15">
            <v>-591449.01</v>
          </cell>
          <cell r="E15">
            <v>-1.9222999999999999</v>
          </cell>
          <cell r="F15">
            <v>427022796.51999998</v>
          </cell>
          <cell r="G15">
            <v>348522354.94</v>
          </cell>
          <cell r="H15">
            <v>78500441.579999998</v>
          </cell>
          <cell r="I15">
            <v>22.523800000000001</v>
          </cell>
        </row>
        <row r="16">
          <cell r="B16">
            <v>1788835.4</v>
          </cell>
          <cell r="C16">
            <v>2161714.38</v>
          </cell>
          <cell r="D16">
            <v>-372878.98</v>
          </cell>
          <cell r="E16">
            <v>-17.249199999999998</v>
          </cell>
          <cell r="F16">
            <v>-76924605.819999993</v>
          </cell>
          <cell r="G16">
            <v>-74094910.819999993</v>
          </cell>
          <cell r="H16">
            <v>-2829695</v>
          </cell>
          <cell r="I16">
            <v>3.819</v>
          </cell>
        </row>
        <row r="17">
          <cell r="B17">
            <v>-446491.39</v>
          </cell>
          <cell r="C17">
            <v>-260923.12</v>
          </cell>
          <cell r="D17">
            <v>-185568.27</v>
          </cell>
          <cell r="E17">
            <v>71.119900000000001</v>
          </cell>
          <cell r="F17">
            <v>-3028157.57</v>
          </cell>
          <cell r="G17">
            <v>875419.54</v>
          </cell>
          <cell r="H17">
            <v>-3903577.11</v>
          </cell>
          <cell r="I17">
            <v>-445.90929999999997</v>
          </cell>
        </row>
        <row r="18">
          <cell r="B18">
            <v>-110709.84</v>
          </cell>
          <cell r="C18">
            <v>-83503.28</v>
          </cell>
          <cell r="D18">
            <v>-27206.560000000001</v>
          </cell>
          <cell r="E18">
            <v>32.581400000000002</v>
          </cell>
          <cell r="F18">
            <v>-327013.07</v>
          </cell>
          <cell r="G18">
            <v>-111974.74</v>
          </cell>
          <cell r="H18">
            <v>-215038.33</v>
          </cell>
          <cell r="I18">
            <v>192.04179999999999</v>
          </cell>
        </row>
        <row r="19">
          <cell r="B19">
            <v>-42873.84</v>
          </cell>
          <cell r="C19">
            <v>-41337.46</v>
          </cell>
          <cell r="D19">
            <v>-1536.38</v>
          </cell>
          <cell r="E19">
            <v>3.7166999999999999</v>
          </cell>
          <cell r="F19">
            <v>-302573.3</v>
          </cell>
          <cell r="G19">
            <v>-343086.35</v>
          </cell>
          <cell r="H19">
            <v>40513.050000000003</v>
          </cell>
          <cell r="I19">
            <v>-11.808400000000001</v>
          </cell>
        </row>
        <row r="20">
          <cell r="B20">
            <v>-705762.62</v>
          </cell>
          <cell r="C20">
            <v>-693730.46</v>
          </cell>
          <cell r="D20">
            <v>-12032.16</v>
          </cell>
          <cell r="E20">
            <v>1.7343999999999999</v>
          </cell>
          <cell r="F20">
            <v>-5796491.8099999996</v>
          </cell>
          <cell r="G20">
            <v>-6530460.6600000001</v>
          </cell>
          <cell r="H20">
            <v>733968.85</v>
          </cell>
          <cell r="I20">
            <v>-11.2392</v>
          </cell>
        </row>
        <row r="21">
          <cell r="B21">
            <v>-10724.83</v>
          </cell>
          <cell r="C21">
            <v>-400451.88</v>
          </cell>
          <cell r="D21">
            <v>389727.05</v>
          </cell>
          <cell r="E21">
            <v>-97.321799999999996</v>
          </cell>
          <cell r="F21">
            <v>315595.09000000003</v>
          </cell>
          <cell r="G21">
            <v>631951.26</v>
          </cell>
          <cell r="H21">
            <v>-316356.17</v>
          </cell>
          <cell r="I21">
            <v>-50.060200000000002</v>
          </cell>
        </row>
        <row r="22">
          <cell r="B22">
            <v>12196</v>
          </cell>
          <cell r="C22">
            <v>-31507</v>
          </cell>
          <cell r="D22">
            <v>43703</v>
          </cell>
          <cell r="E22">
            <v>-138.7089</v>
          </cell>
          <cell r="F22">
            <v>-279039</v>
          </cell>
          <cell r="G22">
            <v>-687997</v>
          </cell>
          <cell r="H22">
            <v>408958</v>
          </cell>
          <cell r="I22">
            <v>-59.441800000000001</v>
          </cell>
        </row>
        <row r="23">
          <cell r="B23">
            <v>316348.5</v>
          </cell>
          <cell r="C23">
            <v>447599.07</v>
          </cell>
          <cell r="D23">
            <v>-131250.57</v>
          </cell>
          <cell r="E23">
            <v>-29.3232</v>
          </cell>
          <cell r="F23">
            <v>3105099.12</v>
          </cell>
          <cell r="G23">
            <v>2577285.63</v>
          </cell>
          <cell r="H23">
            <v>527813.49</v>
          </cell>
          <cell r="I23">
            <v>20.479399999999998</v>
          </cell>
        </row>
        <row r="24">
          <cell r="B24">
            <v>-988018.02</v>
          </cell>
          <cell r="C24">
            <v>-1063854.1299999999</v>
          </cell>
          <cell r="D24">
            <v>75836.11</v>
          </cell>
          <cell r="E24">
            <v>-7.1284000000000001</v>
          </cell>
          <cell r="F24">
            <v>-6312580.54</v>
          </cell>
          <cell r="G24">
            <v>-3588862.32</v>
          </cell>
          <cell r="H24">
            <v>-2723718.22</v>
          </cell>
          <cell r="I24">
            <v>75.893600000000006</v>
          </cell>
        </row>
        <row r="25">
          <cell r="B25">
            <v>3125301.69</v>
          </cell>
          <cell r="C25">
            <v>2857087.18</v>
          </cell>
          <cell r="D25">
            <v>268214.51</v>
          </cell>
          <cell r="E25">
            <v>9.3877000000000006</v>
          </cell>
          <cell r="F25">
            <v>27515001.100000001</v>
          </cell>
          <cell r="G25">
            <v>25713786.559999999</v>
          </cell>
          <cell r="H25">
            <v>1801214.54</v>
          </cell>
          <cell r="I25">
            <v>7.0049000000000001</v>
          </cell>
        </row>
        <row r="26">
          <cell r="B26">
            <v>163494.03</v>
          </cell>
          <cell r="C26">
            <v>241214.49</v>
          </cell>
          <cell r="D26">
            <v>-77720.460000000006</v>
          </cell>
          <cell r="E26">
            <v>-32.220500000000001</v>
          </cell>
          <cell r="F26">
            <v>926288.29</v>
          </cell>
          <cell r="G26">
            <v>1830522.84</v>
          </cell>
          <cell r="H26">
            <v>-904234.55</v>
          </cell>
          <cell r="I26">
            <v>-49.397599999999997</v>
          </cell>
        </row>
        <row r="27">
          <cell r="B27">
            <v>168885</v>
          </cell>
          <cell r="C27">
            <v>137064</v>
          </cell>
          <cell r="D27">
            <v>31821</v>
          </cell>
          <cell r="E27">
            <v>23.216200000000001</v>
          </cell>
          <cell r="F27">
            <v>1503465.37</v>
          </cell>
          <cell r="G27">
            <v>1233576</v>
          </cell>
          <cell r="H27">
            <v>269889.37</v>
          </cell>
          <cell r="I27">
            <v>21.878599999999999</v>
          </cell>
        </row>
        <row r="28">
          <cell r="B28">
            <v>-319125.18</v>
          </cell>
          <cell r="C28">
            <v>-122644.01</v>
          </cell>
          <cell r="D28">
            <v>-196481.17</v>
          </cell>
          <cell r="E28">
            <v>160.2045</v>
          </cell>
          <cell r="F28">
            <v>-2274372.4900000002</v>
          </cell>
          <cell r="G28">
            <v>-1101994.0900000001</v>
          </cell>
          <cell r="H28">
            <v>-1172378.3999999999</v>
          </cell>
          <cell r="I28">
            <v>106.387</v>
          </cell>
        </row>
        <row r="29">
          <cell r="B29">
            <v>3138555.54</v>
          </cell>
          <cell r="C29">
            <v>3112721.66</v>
          </cell>
          <cell r="D29">
            <v>25833.88</v>
          </cell>
          <cell r="E29">
            <v>0.82989999999999997</v>
          </cell>
          <cell r="F29">
            <v>27670382.27</v>
          </cell>
          <cell r="G29">
            <v>27675891.309999999</v>
          </cell>
          <cell r="H29">
            <v>-5509.04</v>
          </cell>
          <cell r="I29">
            <v>-1.9900000000000001E-2</v>
          </cell>
        </row>
        <row r="30">
          <cell r="B30">
            <v>3939372.92</v>
          </cell>
          <cell r="C30">
            <v>4210581.91</v>
          </cell>
          <cell r="D30">
            <v>-271208.99</v>
          </cell>
          <cell r="E30">
            <v>-6.4410999999999996</v>
          </cell>
          <cell r="F30">
            <v>-55566804.090000004</v>
          </cell>
          <cell r="G30">
            <v>-50007881.829999998</v>
          </cell>
          <cell r="H30">
            <v>-5558922.2599999998</v>
          </cell>
          <cell r="I30">
            <v>11.116099999999999</v>
          </cell>
        </row>
        <row r="31">
          <cell r="B31">
            <v>-1777505</v>
          </cell>
          <cell r="C31">
            <v>-1543068</v>
          </cell>
          <cell r="D31">
            <v>-234437</v>
          </cell>
          <cell r="E31">
            <v>15.1929</v>
          </cell>
          <cell r="F31">
            <v>17352890</v>
          </cell>
          <cell r="G31">
            <v>16034498</v>
          </cell>
          <cell r="H31">
            <v>1318392</v>
          </cell>
          <cell r="I31">
            <v>8.2222000000000008</v>
          </cell>
        </row>
        <row r="32">
          <cell r="B32">
            <v>-376731</v>
          </cell>
          <cell r="C32">
            <v>-363529</v>
          </cell>
          <cell r="D32">
            <v>-13202</v>
          </cell>
          <cell r="E32">
            <v>3.6316000000000002</v>
          </cell>
          <cell r="F32">
            <v>3671135</v>
          </cell>
          <cell r="G32">
            <v>3353678</v>
          </cell>
          <cell r="H32">
            <v>317457</v>
          </cell>
          <cell r="I32">
            <v>9.4658999999999995</v>
          </cell>
        </row>
        <row r="33">
          <cell r="B33">
            <v>-2154236</v>
          </cell>
          <cell r="C33">
            <v>-1906597</v>
          </cell>
          <cell r="D33">
            <v>-247639</v>
          </cell>
          <cell r="E33">
            <v>12.9885</v>
          </cell>
          <cell r="F33">
            <v>21024025</v>
          </cell>
          <cell r="G33">
            <v>19388176</v>
          </cell>
          <cell r="H33">
            <v>1635849</v>
          </cell>
          <cell r="I33">
            <v>8.4374000000000002</v>
          </cell>
        </row>
        <row r="34">
          <cell r="B34">
            <v>1785136.92</v>
          </cell>
          <cell r="C34">
            <v>2303984.91</v>
          </cell>
          <cell r="D34">
            <v>-518847.99</v>
          </cell>
          <cell r="E34">
            <v>-22.519600000000001</v>
          </cell>
          <cell r="F34">
            <v>-34542779.090000004</v>
          </cell>
          <cell r="G34">
            <v>-30619705.829999998</v>
          </cell>
          <cell r="H34">
            <v>-3923073.26</v>
          </cell>
          <cell r="I34">
            <v>12.812200000000001</v>
          </cell>
        </row>
        <row r="70">
          <cell r="A70" t="str">
            <v xml:space="preserve">  418-00505  NWN EQUITY IN THE EARNINGS</v>
          </cell>
          <cell r="B70">
            <v>6665</v>
          </cell>
        </row>
        <row r="71">
          <cell r="A71" t="str">
            <v xml:space="preserve">  418-02053  NWN: EQUITY IN THE EARNINGS</v>
          </cell>
          <cell r="B71">
            <v>3042395</v>
          </cell>
        </row>
        <row r="72">
          <cell r="A72" t="str">
            <v xml:space="preserve">  418-02055  NWN: EQUITY IN THE EARNINGS</v>
          </cell>
          <cell r="B72">
            <v>-33626</v>
          </cell>
        </row>
        <row r="73">
          <cell r="A73" t="str">
            <v xml:space="preserve">  418-02057  Equity in NW BIOGAS</v>
          </cell>
          <cell r="B73">
            <v>-6734.42</v>
          </cell>
        </row>
        <row r="74">
          <cell r="A74" t="str">
            <v xml:space="preserve">  418-03000  NWN: EQUITY IN NW ENERGY</v>
          </cell>
          <cell r="B74">
            <v>13613.54</v>
          </cell>
        </row>
        <row r="75">
          <cell r="A75" t="str">
            <v xml:space="preserve">  418-06130  NWN: EQUITY IN THE EARNINGS</v>
          </cell>
          <cell r="B75">
            <v>72002</v>
          </cell>
        </row>
        <row r="76">
          <cell r="A76" t="str">
            <v xml:space="preserve">  418-06135  NON-OPERATING RENTAL INCOME</v>
          </cell>
          <cell r="B76">
            <v>10784</v>
          </cell>
        </row>
      </sheetData>
      <sheetData sheetId="52">
        <row r="2">
          <cell r="B2">
            <v>-13642619.380000001</v>
          </cell>
          <cell r="C2">
            <v>-13957227.439999999</v>
          </cell>
          <cell r="D2">
            <v>314608.06</v>
          </cell>
          <cell r="E2">
            <v>-2.2541000000000002</v>
          </cell>
          <cell r="F2">
            <v>-341326451.86000001</v>
          </cell>
          <cell r="G2">
            <v>-288053051.81</v>
          </cell>
          <cell r="H2">
            <v>-53273400.049999997</v>
          </cell>
          <cell r="I2">
            <v>18.494299999999999</v>
          </cell>
        </row>
        <row r="3">
          <cell r="B3">
            <v>-11345975.279999999</v>
          </cell>
          <cell r="C3">
            <v>-11610802.82</v>
          </cell>
          <cell r="D3">
            <v>264827.53999999998</v>
          </cell>
          <cell r="E3">
            <v>-2.2808999999999999</v>
          </cell>
          <cell r="F3">
            <v>-206990076.91999999</v>
          </cell>
          <cell r="G3">
            <v>-172203582.66</v>
          </cell>
          <cell r="H3">
            <v>-34786494.259999998</v>
          </cell>
          <cell r="I3">
            <v>20.200800000000001</v>
          </cell>
        </row>
        <row r="4">
          <cell r="B4">
            <v>-2537129.62</v>
          </cell>
          <cell r="C4">
            <v>-2826907.47</v>
          </cell>
          <cell r="D4">
            <v>289777.84999999998</v>
          </cell>
          <cell r="E4">
            <v>-10.2507</v>
          </cell>
          <cell r="F4">
            <v>47771064.759999998</v>
          </cell>
          <cell r="G4">
            <v>41174542.259999998</v>
          </cell>
          <cell r="H4">
            <v>6596522.5</v>
          </cell>
          <cell r="I4">
            <v>16.020900000000001</v>
          </cell>
        </row>
        <row r="5">
          <cell r="B5">
            <v>-1556207.04</v>
          </cell>
          <cell r="C5">
            <v>-1542379.84</v>
          </cell>
          <cell r="D5">
            <v>-13827.2</v>
          </cell>
          <cell r="E5">
            <v>0.89649999999999996</v>
          </cell>
          <cell r="F5">
            <v>-15104808.029999999</v>
          </cell>
          <cell r="G5">
            <v>-14349855.48</v>
          </cell>
          <cell r="H5">
            <v>-754952.55</v>
          </cell>
          <cell r="I5">
            <v>5.2610000000000001</v>
          </cell>
        </row>
        <row r="6">
          <cell r="B6">
            <v>20231.990000000002</v>
          </cell>
          <cell r="C6">
            <v>712937.37</v>
          </cell>
          <cell r="D6">
            <v>-692705.38</v>
          </cell>
          <cell r="E6">
            <v>-97.162199999999999</v>
          </cell>
          <cell r="F6">
            <v>1595451.95</v>
          </cell>
          <cell r="G6">
            <v>2682187.21</v>
          </cell>
          <cell r="H6">
            <v>-1086735.26</v>
          </cell>
          <cell r="I6">
            <v>-40.516800000000003</v>
          </cell>
        </row>
        <row r="7">
          <cell r="B7">
            <v>-183584.07</v>
          </cell>
          <cell r="C7">
            <v>-189796.84</v>
          </cell>
          <cell r="D7">
            <v>6212.77</v>
          </cell>
          <cell r="E7">
            <v>-3.2734000000000001</v>
          </cell>
          <cell r="F7">
            <v>-3143973.1</v>
          </cell>
          <cell r="G7">
            <v>-3119221.05</v>
          </cell>
          <cell r="H7">
            <v>-24752.05</v>
          </cell>
          <cell r="I7">
            <v>0.79349999999999998</v>
          </cell>
        </row>
        <row r="8">
          <cell r="B8">
            <v>857786.26</v>
          </cell>
          <cell r="C8">
            <v>808109.87</v>
          </cell>
          <cell r="D8">
            <v>49676.39</v>
          </cell>
          <cell r="E8">
            <v>6.1471999999999998</v>
          </cell>
          <cell r="F8">
            <v>13251390.859999999</v>
          </cell>
          <cell r="G8">
            <v>11251715.77</v>
          </cell>
          <cell r="H8">
            <v>1999675.09</v>
          </cell>
          <cell r="I8">
            <v>17.772200000000002</v>
          </cell>
        </row>
        <row r="9">
          <cell r="B9">
            <v>-28387497.140000001</v>
          </cell>
          <cell r="C9">
            <v>-28606067.170000002</v>
          </cell>
          <cell r="D9">
            <v>218570.03</v>
          </cell>
          <cell r="E9">
            <v>-0.7641</v>
          </cell>
          <cell r="F9">
            <v>-503947402.33999997</v>
          </cell>
          <cell r="G9">
            <v>-422617265.75999999</v>
          </cell>
          <cell r="H9">
            <v>-81330136.579999998</v>
          </cell>
          <cell r="I9">
            <v>19.244399999999999</v>
          </cell>
        </row>
        <row r="10">
          <cell r="B10">
            <v>9903486.3599999994</v>
          </cell>
          <cell r="C10">
            <v>11257780.68</v>
          </cell>
          <cell r="D10">
            <v>-1354294.32</v>
          </cell>
          <cell r="E10">
            <v>-12.0299</v>
          </cell>
          <cell r="F10">
            <v>223855158.31</v>
          </cell>
          <cell r="G10">
            <v>157546051.25999999</v>
          </cell>
          <cell r="H10">
            <v>66309107.049999997</v>
          </cell>
          <cell r="I10">
            <v>42.088700000000003</v>
          </cell>
        </row>
        <row r="11">
          <cell r="B11">
            <v>488818.16</v>
          </cell>
          <cell r="C11">
            <v>438730.14</v>
          </cell>
          <cell r="D11">
            <v>50088.02</v>
          </cell>
          <cell r="E11">
            <v>11.416600000000001</v>
          </cell>
          <cell r="F11">
            <v>10919930.460000001</v>
          </cell>
          <cell r="G11">
            <v>8113097.5599999996</v>
          </cell>
          <cell r="H11">
            <v>2806832.9</v>
          </cell>
          <cell r="I11">
            <v>34.596299999999999</v>
          </cell>
        </row>
        <row r="12">
          <cell r="B12">
            <v>10785164.08</v>
          </cell>
          <cell r="C12">
            <v>10495101.65</v>
          </cell>
          <cell r="D12">
            <v>290062.43</v>
          </cell>
          <cell r="E12">
            <v>2.7637999999999998</v>
          </cell>
          <cell r="F12">
            <v>109829368.65000001</v>
          </cell>
          <cell r="G12">
            <v>104087121.56999999</v>
          </cell>
          <cell r="H12">
            <v>5742247.0800000001</v>
          </cell>
          <cell r="I12">
            <v>5.5167999999999999</v>
          </cell>
        </row>
        <row r="13">
          <cell r="B13">
            <v>2380538.38</v>
          </cell>
          <cell r="C13">
            <v>2161165.9500000002</v>
          </cell>
          <cell r="D13">
            <v>219372.43</v>
          </cell>
          <cell r="E13">
            <v>10.150700000000001</v>
          </cell>
          <cell r="F13">
            <v>22877618.440000001</v>
          </cell>
          <cell r="G13">
            <v>21882109.829999998</v>
          </cell>
          <cell r="H13">
            <v>995508.61</v>
          </cell>
          <cell r="I13">
            <v>4.5494000000000003</v>
          </cell>
        </row>
        <row r="14">
          <cell r="B14">
            <v>6618325.5599999996</v>
          </cell>
          <cell r="C14">
            <v>6415003.1299999999</v>
          </cell>
          <cell r="D14">
            <v>203322.43</v>
          </cell>
          <cell r="E14">
            <v>3.1695000000000002</v>
          </cell>
          <cell r="F14">
            <v>59540720.659999996</v>
          </cell>
          <cell r="G14">
            <v>56893974.719999999</v>
          </cell>
          <cell r="H14">
            <v>2646745.94</v>
          </cell>
          <cell r="I14">
            <v>4.6520999999999999</v>
          </cell>
        </row>
        <row r="15">
          <cell r="B15">
            <v>30176332.539999999</v>
          </cell>
          <cell r="C15">
            <v>30767781.550000001</v>
          </cell>
          <cell r="D15">
            <v>-591449.01</v>
          </cell>
          <cell r="E15">
            <v>-1.9222999999999999</v>
          </cell>
          <cell r="F15">
            <v>427022796.51999998</v>
          </cell>
          <cell r="G15">
            <v>348522354.94</v>
          </cell>
          <cell r="H15">
            <v>78500441.579999998</v>
          </cell>
          <cell r="I15">
            <v>22.523800000000001</v>
          </cell>
        </row>
        <row r="16">
          <cell r="B16">
            <v>1788835.4</v>
          </cell>
          <cell r="C16">
            <v>2161714.38</v>
          </cell>
          <cell r="D16">
            <v>-372878.98</v>
          </cell>
          <cell r="E16">
            <v>-17.249199999999998</v>
          </cell>
          <cell r="F16">
            <v>-76924605.819999993</v>
          </cell>
          <cell r="G16">
            <v>-74094910.819999993</v>
          </cell>
          <cell r="H16">
            <v>-2829695</v>
          </cell>
          <cell r="I16">
            <v>3.819</v>
          </cell>
        </row>
        <row r="17">
          <cell r="B17">
            <v>-446491.39</v>
          </cell>
          <cell r="C17">
            <v>-260923.12</v>
          </cell>
          <cell r="D17">
            <v>-185568.27</v>
          </cell>
          <cell r="E17">
            <v>71.119900000000001</v>
          </cell>
          <cell r="F17">
            <v>-3028157.57</v>
          </cell>
          <cell r="G17">
            <v>875419.54</v>
          </cell>
          <cell r="H17">
            <v>-3903577.11</v>
          </cell>
          <cell r="I17">
            <v>-445.90929999999997</v>
          </cell>
        </row>
        <row r="18">
          <cell r="B18">
            <v>-110709.84</v>
          </cell>
          <cell r="C18">
            <v>-83503.28</v>
          </cell>
          <cell r="D18">
            <v>-27206.560000000001</v>
          </cell>
          <cell r="E18">
            <v>32.581400000000002</v>
          </cell>
          <cell r="F18">
            <v>-327013.07</v>
          </cell>
          <cell r="G18">
            <v>-111974.74</v>
          </cell>
          <cell r="H18">
            <v>-215038.33</v>
          </cell>
          <cell r="I18">
            <v>192.04179999999999</v>
          </cell>
        </row>
        <row r="19">
          <cell r="B19">
            <v>-42873.84</v>
          </cell>
          <cell r="C19">
            <v>-41337.46</v>
          </cell>
          <cell r="D19">
            <v>-1536.38</v>
          </cell>
          <cell r="E19">
            <v>3.7166999999999999</v>
          </cell>
          <cell r="F19">
            <v>-302573.3</v>
          </cell>
          <cell r="G19">
            <v>-343086.35</v>
          </cell>
          <cell r="H19">
            <v>40513.050000000003</v>
          </cell>
          <cell r="I19">
            <v>-11.808400000000001</v>
          </cell>
        </row>
        <row r="20">
          <cell r="B20">
            <v>-1159628.6200000001</v>
          </cell>
          <cell r="C20">
            <v>-693730.46</v>
          </cell>
          <cell r="D20">
            <v>-465898.16</v>
          </cell>
          <cell r="E20">
            <v>67.1584</v>
          </cell>
          <cell r="F20">
            <v>-6250357.8099999996</v>
          </cell>
          <cell r="G20">
            <v>-6530460.6600000001</v>
          </cell>
          <cell r="H20">
            <v>280102.84999999998</v>
          </cell>
          <cell r="I20">
            <v>-4.2892000000000001</v>
          </cell>
        </row>
        <row r="21">
          <cell r="B21">
            <v>-10724.83</v>
          </cell>
          <cell r="C21">
            <v>-400451.88</v>
          </cell>
          <cell r="D21">
            <v>389727.05</v>
          </cell>
          <cell r="E21">
            <v>-97.321799999999996</v>
          </cell>
          <cell r="F21">
            <v>315595.09000000003</v>
          </cell>
          <cell r="G21">
            <v>631951.26</v>
          </cell>
          <cell r="H21">
            <v>-316356.17</v>
          </cell>
          <cell r="I21">
            <v>-50.060200000000002</v>
          </cell>
        </row>
        <row r="22">
          <cell r="B22">
            <v>0</v>
          </cell>
          <cell r="C22">
            <v>-31507</v>
          </cell>
          <cell r="D22">
            <v>31507</v>
          </cell>
          <cell r="E22">
            <v>-100</v>
          </cell>
          <cell r="F22">
            <v>-291235</v>
          </cell>
          <cell r="G22">
            <v>-687997</v>
          </cell>
          <cell r="H22">
            <v>396762</v>
          </cell>
          <cell r="I22">
            <v>-57.6691</v>
          </cell>
        </row>
        <row r="23">
          <cell r="B23">
            <v>-973791.5</v>
          </cell>
          <cell r="C23">
            <v>447599.07</v>
          </cell>
          <cell r="D23">
            <v>-1421390.57</v>
          </cell>
          <cell r="E23">
            <v>-317.55889999999999</v>
          </cell>
          <cell r="F23">
            <v>1814959.12</v>
          </cell>
          <cell r="G23">
            <v>2577285.63</v>
          </cell>
          <cell r="H23">
            <v>-762326.51</v>
          </cell>
          <cell r="I23">
            <v>-29.578700000000001</v>
          </cell>
        </row>
        <row r="24">
          <cell r="B24">
            <v>-2744220.02</v>
          </cell>
          <cell r="C24">
            <v>-1063854.1299999999</v>
          </cell>
          <cell r="D24">
            <v>-1680365.89</v>
          </cell>
          <cell r="E24">
            <v>157.95079999999999</v>
          </cell>
          <cell r="F24">
            <v>-8068782.54</v>
          </cell>
          <cell r="G24">
            <v>-3588862.32</v>
          </cell>
          <cell r="H24">
            <v>-4479920.22</v>
          </cell>
          <cell r="I24">
            <v>124.8284</v>
          </cell>
        </row>
        <row r="25">
          <cell r="B25">
            <v>3125301.69</v>
          </cell>
          <cell r="C25">
            <v>2857087.18</v>
          </cell>
          <cell r="D25">
            <v>268214.51</v>
          </cell>
          <cell r="E25">
            <v>9.3877000000000006</v>
          </cell>
          <cell r="F25">
            <v>27515001.100000001</v>
          </cell>
          <cell r="G25">
            <v>25713786.559999999</v>
          </cell>
          <cell r="H25">
            <v>1801214.54</v>
          </cell>
          <cell r="I25">
            <v>7.0049000000000001</v>
          </cell>
        </row>
        <row r="26">
          <cell r="B26">
            <v>163494.03</v>
          </cell>
          <cell r="C26">
            <v>241214.49</v>
          </cell>
          <cell r="D26">
            <v>-77720.460000000006</v>
          </cell>
          <cell r="E26">
            <v>-32.220500000000001</v>
          </cell>
          <cell r="F26">
            <v>926288.29</v>
          </cell>
          <cell r="G26">
            <v>1830522.84</v>
          </cell>
          <cell r="H26">
            <v>-904234.55</v>
          </cell>
          <cell r="I26">
            <v>-49.397599999999997</v>
          </cell>
        </row>
        <row r="27">
          <cell r="B27">
            <v>168885</v>
          </cell>
          <cell r="C27">
            <v>137064</v>
          </cell>
          <cell r="D27">
            <v>31821</v>
          </cell>
          <cell r="E27">
            <v>23.216200000000001</v>
          </cell>
          <cell r="F27">
            <v>1503465.37</v>
          </cell>
          <cell r="G27">
            <v>1233576</v>
          </cell>
          <cell r="H27">
            <v>269889.37</v>
          </cell>
          <cell r="I27">
            <v>21.878599999999999</v>
          </cell>
        </row>
        <row r="28">
          <cell r="B28">
            <v>-319125.18</v>
          </cell>
          <cell r="C28">
            <v>-122644.01</v>
          </cell>
          <cell r="D28">
            <v>-196481.17</v>
          </cell>
          <cell r="E28">
            <v>160.2045</v>
          </cell>
          <cell r="F28">
            <v>-2274372.4900000002</v>
          </cell>
          <cell r="G28">
            <v>-1101994.0900000001</v>
          </cell>
          <cell r="H28">
            <v>-1172378.3999999999</v>
          </cell>
          <cell r="I28">
            <v>106.387</v>
          </cell>
        </row>
        <row r="29">
          <cell r="B29">
            <v>3138555.54</v>
          </cell>
          <cell r="C29">
            <v>3112721.66</v>
          </cell>
          <cell r="D29">
            <v>25833.88</v>
          </cell>
          <cell r="E29">
            <v>0.82989999999999997</v>
          </cell>
          <cell r="F29">
            <v>27670382.27</v>
          </cell>
          <cell r="G29">
            <v>27675891.309999999</v>
          </cell>
          <cell r="H29">
            <v>-5509.04</v>
          </cell>
          <cell r="I29">
            <v>-1.9900000000000001E-2</v>
          </cell>
        </row>
        <row r="30">
          <cell r="B30">
            <v>2183170.92</v>
          </cell>
          <cell r="C30">
            <v>4210581.91</v>
          </cell>
          <cell r="D30">
            <v>-2027410.99</v>
          </cell>
          <cell r="E30">
            <v>-48.150399999999998</v>
          </cell>
          <cell r="F30">
            <v>-57323006.090000004</v>
          </cell>
          <cell r="G30">
            <v>-50007881.829999998</v>
          </cell>
          <cell r="H30">
            <v>-7315124.2599999998</v>
          </cell>
          <cell r="I30">
            <v>14.6279</v>
          </cell>
        </row>
        <row r="31">
          <cell r="B31">
            <v>-265364</v>
          </cell>
          <cell r="C31">
            <v>-1543068</v>
          </cell>
          <cell r="D31">
            <v>1277704</v>
          </cell>
          <cell r="E31">
            <v>-82.802800000000005</v>
          </cell>
          <cell r="F31">
            <v>18865031</v>
          </cell>
          <cell r="G31">
            <v>16034498</v>
          </cell>
          <cell r="H31">
            <v>2830533</v>
          </cell>
          <cell r="I31">
            <v>17.652799999999999</v>
          </cell>
        </row>
        <row r="32">
          <cell r="B32">
            <v>-56443</v>
          </cell>
          <cell r="C32">
            <v>-363529</v>
          </cell>
          <cell r="D32">
            <v>307086</v>
          </cell>
          <cell r="E32">
            <v>-84.473600000000005</v>
          </cell>
          <cell r="F32">
            <v>3991423</v>
          </cell>
          <cell r="G32">
            <v>3353678</v>
          </cell>
          <cell r="H32">
            <v>637745</v>
          </cell>
          <cell r="I32">
            <v>19.016300000000001</v>
          </cell>
        </row>
        <row r="33">
          <cell r="B33">
            <v>-321807</v>
          </cell>
          <cell r="C33">
            <v>-1906597</v>
          </cell>
          <cell r="D33">
            <v>1584790</v>
          </cell>
          <cell r="E33">
            <v>-83.121399999999994</v>
          </cell>
          <cell r="F33">
            <v>22856454</v>
          </cell>
          <cell r="G33">
            <v>19388176</v>
          </cell>
          <cell r="H33">
            <v>3468278</v>
          </cell>
          <cell r="I33">
            <v>17.8886</v>
          </cell>
        </row>
        <row r="34">
          <cell r="B34">
            <v>1861363.92</v>
          </cell>
          <cell r="C34">
            <v>2303984.91</v>
          </cell>
          <cell r="D34">
            <v>-442620.99</v>
          </cell>
          <cell r="E34">
            <v>-19.211099999999998</v>
          </cell>
          <cell r="F34">
            <v>-34466552.090000004</v>
          </cell>
          <cell r="G34">
            <v>-30619705.829999998</v>
          </cell>
          <cell r="H34">
            <v>-3846846.26</v>
          </cell>
          <cell r="I34">
            <v>12.5633</v>
          </cell>
        </row>
        <row r="38">
          <cell r="A38" t="str">
            <v xml:space="preserve">  415-04390  MERCHANDISE REVENUES-CALIB</v>
          </cell>
          <cell r="B38">
            <v>-23091.38</v>
          </cell>
        </row>
        <row r="39">
          <cell r="A39" t="str">
            <v xml:space="preserve">  415-06550  MERCHANDISE REVENUES-SSP -</v>
          </cell>
          <cell r="B39">
            <v>-134978</v>
          </cell>
        </row>
        <row r="40">
          <cell r="A40" t="str">
            <v xml:space="preserve">  416-04080  MERCHANDISE EXPENSES-NON-OP</v>
          </cell>
          <cell r="B40">
            <v>66199.509999999995</v>
          </cell>
        </row>
        <row r="41">
          <cell r="A41" t="str">
            <v xml:space="preserve">  416-04390  MERCHANDISE EXPENSES-CALIB</v>
          </cell>
          <cell r="B41">
            <v>999.69</v>
          </cell>
        </row>
        <row r="42">
          <cell r="A42" t="str">
            <v xml:space="preserve">  416-04857  MERCHANDISE EXPENSES-PROGRA</v>
          </cell>
          <cell r="B42">
            <v>206364.46</v>
          </cell>
        </row>
        <row r="43">
          <cell r="A43" t="str">
            <v xml:space="preserve">  421-02115  MISC NON-OPER INC-DEPR -GAS</v>
          </cell>
          <cell r="B43">
            <v>9244.51</v>
          </cell>
        </row>
        <row r="44">
          <cell r="A44" t="str">
            <v xml:space="preserve">  421-02116  MISC NON-OPER INC-DEPR - NO</v>
          </cell>
          <cell r="B44">
            <v>8478.02</v>
          </cell>
        </row>
        <row r="45">
          <cell r="A45" t="str">
            <v xml:space="preserve">  421-06056  MISC NON-OPER INC-COOS COUN</v>
          </cell>
          <cell r="B45">
            <v>0</v>
          </cell>
        </row>
        <row r="46">
          <cell r="A46" t="str">
            <v xml:space="preserve">  421-06059  MISC NON-OPER INC-COOS COUN</v>
          </cell>
          <cell r="B46">
            <v>-22274.91</v>
          </cell>
        </row>
        <row r="47">
          <cell r="A47" t="str">
            <v xml:space="preserve">  421-06245  OTB REVENUE</v>
          </cell>
          <cell r="B47">
            <v>-9693.1299999999992</v>
          </cell>
        </row>
        <row r="48">
          <cell r="A48" t="str">
            <v xml:space="preserve">  421-61505  Shared Services</v>
          </cell>
          <cell r="B48">
            <v>0</v>
          </cell>
        </row>
        <row r="49">
          <cell r="A49" t="str">
            <v xml:space="preserve">  421-61510  Non-Shared Services</v>
          </cell>
          <cell r="B49">
            <v>0</v>
          </cell>
        </row>
        <row r="50">
          <cell r="A50" t="str">
            <v xml:space="preserve">  426-01505  DONATIONS/CIVIC/LIFE INS/OT</v>
          </cell>
          <cell r="B50">
            <v>18436.3</v>
          </cell>
        </row>
        <row r="51">
          <cell r="A51" t="str">
            <v xml:space="preserve">  426-01510  PROJECT RESERVIOR</v>
          </cell>
          <cell r="B51">
            <v>8412.32</v>
          </cell>
        </row>
        <row r="52">
          <cell r="A52" t="str">
            <v xml:space="preserve">  426-02085  DONATIONS/CIVIC/LIFE INS/OT</v>
          </cell>
          <cell r="B52">
            <v>18239</v>
          </cell>
        </row>
        <row r="53">
          <cell r="A53" t="str">
            <v xml:space="preserve">  426-02180  DONATIONS/CIVIC/LIFE INS/OT</v>
          </cell>
          <cell r="B53">
            <v>579701.36</v>
          </cell>
        </row>
        <row r="54">
          <cell r="A54" t="str">
            <v xml:space="preserve">  426-02185  DONATIONS/CIVIC/LIFE INS/OT</v>
          </cell>
          <cell r="B54">
            <v>21763</v>
          </cell>
        </row>
        <row r="55">
          <cell r="A55" t="str">
            <v xml:space="preserve">  426-02380  DONATIONS/CIVIC/LIFE INS/OT</v>
          </cell>
          <cell r="B55">
            <v>1169.55</v>
          </cell>
        </row>
        <row r="56">
          <cell r="A56" t="str">
            <v xml:space="preserve">  426-02385  DONATIONS/CIVIC/LIFE INS/OT</v>
          </cell>
          <cell r="B56">
            <v>-1162000.44</v>
          </cell>
        </row>
        <row r="57">
          <cell r="A57" t="str">
            <v xml:space="preserve">  426-02445  DONATIONS/CIVIC/LIFE INS/OT</v>
          </cell>
          <cell r="B57">
            <v>-8839.2999999999993</v>
          </cell>
        </row>
        <row r="58">
          <cell r="A58" t="str">
            <v xml:space="preserve">  426-02463  DONATIONS/CIVIC/LIFE INS/OT</v>
          </cell>
          <cell r="B58">
            <v>0</v>
          </cell>
        </row>
        <row r="59">
          <cell r="A59" t="str">
            <v xml:space="preserve">  426-02495  FINES &amp; PENALTIES</v>
          </cell>
          <cell r="B59">
            <v>384.66</v>
          </cell>
        </row>
        <row r="60">
          <cell r="A60" t="str">
            <v xml:space="preserve">  426-02575  DONATIONS/CIVIC/LIFE INS/OT</v>
          </cell>
          <cell r="B60">
            <v>11422.44</v>
          </cell>
        </row>
        <row r="61">
          <cell r="A61" t="str">
            <v xml:space="preserve">  426-04935  DONATIONS/CIVIC/LIFE INS/OT</v>
          </cell>
          <cell r="B61">
            <v>455713.21</v>
          </cell>
        </row>
        <row r="62">
          <cell r="A62" t="str">
            <v xml:space="preserve">  426-04950  DONATIONS/CIVIC/LIFE INS/OT</v>
          </cell>
          <cell r="B62">
            <v>269944.21999999997</v>
          </cell>
        </row>
        <row r="63">
          <cell r="A63" t="str">
            <v xml:space="preserve">  426-04955  DONATIONS/CIVIC/LIFE INS/OT</v>
          </cell>
          <cell r="B63">
            <v>0</v>
          </cell>
        </row>
        <row r="74">
          <cell r="A74" t="str">
            <v xml:space="preserve">  418-00505  NWN EQUITY IN THE EARNINGS</v>
          </cell>
          <cell r="B74">
            <v>6665</v>
          </cell>
        </row>
        <row r="75">
          <cell r="A75" t="str">
            <v xml:space="preserve">  418-02053  NWN: EQUITY IN THE EARNINGS</v>
          </cell>
          <cell r="B75">
            <v>2928515</v>
          </cell>
        </row>
        <row r="76">
          <cell r="A76" t="str">
            <v xml:space="preserve">  418-02055  NWN: EQUITY IN THE EARNINGS</v>
          </cell>
          <cell r="B76">
            <v>-81162</v>
          </cell>
        </row>
        <row r="77">
          <cell r="A77" t="str">
            <v xml:space="preserve">  418-02057  Equity in NW BIOGAS</v>
          </cell>
          <cell r="B77">
            <v>-6734.42</v>
          </cell>
        </row>
        <row r="78">
          <cell r="A78" t="str">
            <v xml:space="preserve">  418-03000  NWN: EQUITY IN NW ENERGY</v>
          </cell>
          <cell r="B78">
            <v>-1109345.46</v>
          </cell>
        </row>
        <row r="79">
          <cell r="A79" t="str">
            <v xml:space="preserve">  418-06130  NWN: EQUITY IN THE EARNINGS</v>
          </cell>
          <cell r="B79">
            <v>69793</v>
          </cell>
        </row>
        <row r="80">
          <cell r="A80" t="str">
            <v xml:space="preserve">  418-06135  NON-OPERATING RENTAL INCOME</v>
          </cell>
          <cell r="B80">
            <v>7228</v>
          </cell>
        </row>
      </sheetData>
      <sheetData sheetId="53" refreshError="1"/>
      <sheetData sheetId="54">
        <row r="3">
          <cell r="B3" t="str">
            <v>SEP 2017  ACTUAL AMOUNT (A)</v>
          </cell>
          <cell r="C3" t="str">
            <v>SEP 2017  BUDGET AMOUNT (I)</v>
          </cell>
          <cell r="D3" t="str">
            <v>$ VARIANCE (A-I)</v>
          </cell>
          <cell r="E3" t="str">
            <v>% VARIANCE CA/CB</v>
          </cell>
          <cell r="F3" t="str">
            <v>2017 YTD ACTUAL AMOUNT (C)</v>
          </cell>
          <cell r="G3" t="str">
            <v>2017 YTD BUDGET AMOUNT (K)</v>
          </cell>
          <cell r="H3" t="str">
            <v>$ VARIANCE YTD (C-K)</v>
          </cell>
          <cell r="I3" t="str">
            <v>% VARIANCE YTD (C/K)</v>
          </cell>
        </row>
        <row r="4">
          <cell r="B4" t="str">
            <v>$</v>
          </cell>
          <cell r="C4" t="str">
            <v>$</v>
          </cell>
          <cell r="D4" t="str">
            <v>$</v>
          </cell>
          <cell r="E4" t="str">
            <v>%</v>
          </cell>
          <cell r="F4" t="str">
            <v>$</v>
          </cell>
          <cell r="G4" t="str">
            <v>$</v>
          </cell>
          <cell r="H4" t="str">
            <v>$</v>
          </cell>
          <cell r="I4" t="str">
            <v>%</v>
          </cell>
        </row>
        <row r="6">
          <cell r="B6">
            <v>935994</v>
          </cell>
          <cell r="C6">
            <v>980823</v>
          </cell>
          <cell r="D6">
            <v>-44829</v>
          </cell>
          <cell r="E6">
            <v>-4.5705494263490962</v>
          </cell>
          <cell r="F6">
            <v>8437980</v>
          </cell>
          <cell r="G6">
            <v>8715371</v>
          </cell>
          <cell r="H6">
            <v>-277391</v>
          </cell>
          <cell r="I6">
            <v>-3.1827790234058884</v>
          </cell>
        </row>
        <row r="7">
          <cell r="B7">
            <v>1750788.54</v>
          </cell>
          <cell r="C7">
            <v>1465666.33</v>
          </cell>
          <cell r="D7">
            <v>285122.21000000002</v>
          </cell>
          <cell r="E7">
            <v>19.453418841927004</v>
          </cell>
          <cell r="F7">
            <v>14504009.369999999</v>
          </cell>
          <cell r="G7">
            <v>11639078.76</v>
          </cell>
          <cell r="H7">
            <v>2864930.61</v>
          </cell>
          <cell r="I7">
            <v>24.614754046049605</v>
          </cell>
        </row>
        <row r="8">
          <cell r="B8">
            <v>46506</v>
          </cell>
          <cell r="C8">
            <v>0</v>
          </cell>
          <cell r="D8">
            <v>46506</v>
          </cell>
          <cell r="E8">
            <v>0</v>
          </cell>
          <cell r="F8">
            <v>344670</v>
          </cell>
          <cell r="G8">
            <v>0</v>
          </cell>
          <cell r="H8">
            <v>344670</v>
          </cell>
          <cell r="I8">
            <v>0</v>
          </cell>
        </row>
        <row r="10">
          <cell r="C10">
            <v>28027</v>
          </cell>
          <cell r="D10">
            <v>-28027</v>
          </cell>
          <cell r="E10">
            <v>-100</v>
          </cell>
          <cell r="G10">
            <v>252279</v>
          </cell>
          <cell r="H10">
            <v>-252279</v>
          </cell>
          <cell r="I10">
            <v>-100</v>
          </cell>
        </row>
        <row r="11">
          <cell r="B11">
            <v>2733288.54</v>
          </cell>
          <cell r="C11">
            <v>2474516.33</v>
          </cell>
          <cell r="D11">
            <v>258772.21</v>
          </cell>
          <cell r="E11">
            <v>10.457486453524435</v>
          </cell>
          <cell r="F11">
            <v>23286659.370000001</v>
          </cell>
          <cell r="G11">
            <v>20606728.760000002</v>
          </cell>
          <cell r="H11">
            <v>2679930.61</v>
          </cell>
          <cell r="I11">
            <v>13.005123914679993</v>
          </cell>
        </row>
        <row r="12">
          <cell r="B12">
            <v>9760.32</v>
          </cell>
          <cell r="D12">
            <v>9760.32</v>
          </cell>
          <cell r="E12">
            <v>0</v>
          </cell>
          <cell r="F12">
            <v>-435083.46</v>
          </cell>
          <cell r="H12">
            <v>-435083.46</v>
          </cell>
          <cell r="I12">
            <v>0</v>
          </cell>
        </row>
        <row r="13">
          <cell r="B13">
            <v>2743048.86</v>
          </cell>
          <cell r="C13">
            <v>2474516.33</v>
          </cell>
          <cell r="D13">
            <v>268532.53000000003</v>
          </cell>
          <cell r="E13">
            <v>10.85191989822108</v>
          </cell>
          <cell r="F13">
            <v>22851575.91</v>
          </cell>
          <cell r="G13">
            <v>20606728.760000002</v>
          </cell>
          <cell r="H13">
            <v>2244847.15</v>
          </cell>
          <cell r="I13">
            <v>10.893757937734897</v>
          </cell>
        </row>
        <row r="16">
          <cell r="B16">
            <v>64065.8</v>
          </cell>
          <cell r="C16">
            <v>57303.08</v>
          </cell>
          <cell r="D16">
            <v>6762.72</v>
          </cell>
          <cell r="E16">
            <v>11.801669299451268</v>
          </cell>
          <cell r="F16">
            <v>698619.59</v>
          </cell>
          <cell r="G16">
            <v>533444.04</v>
          </cell>
          <cell r="H16">
            <v>165175.54999999999</v>
          </cell>
          <cell r="I16">
            <v>30.96398827513379</v>
          </cell>
        </row>
        <row r="17">
          <cell r="B17">
            <v>1682.9</v>
          </cell>
          <cell r="C17">
            <v>1706</v>
          </cell>
          <cell r="D17">
            <v>-23.1</v>
          </cell>
          <cell r="E17">
            <v>-1.3540445486518171</v>
          </cell>
          <cell r="F17">
            <v>24579.89</v>
          </cell>
          <cell r="G17">
            <v>15354</v>
          </cell>
          <cell r="H17">
            <v>9225.89</v>
          </cell>
          <cell r="I17">
            <v>60.087859841083755</v>
          </cell>
        </row>
        <row r="18">
          <cell r="B18">
            <v>107639.14</v>
          </cell>
          <cell r="C18">
            <v>107207</v>
          </cell>
          <cell r="D18">
            <v>432.14</v>
          </cell>
          <cell r="E18">
            <v>0.40308935050882871</v>
          </cell>
          <cell r="F18">
            <v>966849.04</v>
          </cell>
          <cell r="G18">
            <v>964899</v>
          </cell>
          <cell r="H18">
            <v>1950.04</v>
          </cell>
          <cell r="I18">
            <v>0.20209783614658114</v>
          </cell>
        </row>
        <row r="19">
          <cell r="B19">
            <v>69412.649999999994</v>
          </cell>
          <cell r="C19">
            <v>77283.33</v>
          </cell>
          <cell r="D19">
            <v>-7870.68</v>
          </cell>
          <cell r="E19">
            <v>-10.184188491877872</v>
          </cell>
          <cell r="F19">
            <v>640716.27</v>
          </cell>
          <cell r="G19">
            <v>709809.96</v>
          </cell>
          <cell r="H19">
            <v>-69093.69</v>
          </cell>
          <cell r="I19">
            <v>-9.7341110851698947</v>
          </cell>
        </row>
        <row r="20">
          <cell r="B20">
            <v>55656.06</v>
          </cell>
          <cell r="C20">
            <v>56693</v>
          </cell>
          <cell r="D20">
            <v>-1036.94</v>
          </cell>
          <cell r="E20">
            <v>-1.8290441500714374</v>
          </cell>
          <cell r="F20">
            <v>500001.31</v>
          </cell>
          <cell r="G20">
            <v>510237</v>
          </cell>
          <cell r="H20">
            <v>-10235.69</v>
          </cell>
          <cell r="I20">
            <v>-2.0060658086340268</v>
          </cell>
        </row>
        <row r="21">
          <cell r="B21">
            <v>-8979.3799999999992</v>
          </cell>
          <cell r="D21">
            <v>-8979.3799999999992</v>
          </cell>
          <cell r="E21">
            <v>0</v>
          </cell>
          <cell r="F21">
            <v>-67733.679999999993</v>
          </cell>
          <cell r="H21">
            <v>-67733.679999999993</v>
          </cell>
          <cell r="I21">
            <v>0</v>
          </cell>
        </row>
        <row r="22">
          <cell r="B22">
            <v>289477.17</v>
          </cell>
          <cell r="C22">
            <v>300192.40999999997</v>
          </cell>
          <cell r="D22">
            <v>-10715.24</v>
          </cell>
          <cell r="E22">
            <v>-3.5694573357134511</v>
          </cell>
          <cell r="F22">
            <v>2763032.42</v>
          </cell>
          <cell r="G22">
            <v>2733744</v>
          </cell>
          <cell r="H22">
            <v>29288.42</v>
          </cell>
          <cell r="I22">
            <v>1.0713665946774826</v>
          </cell>
        </row>
        <row r="23">
          <cell r="B23">
            <v>2453571.69</v>
          </cell>
          <cell r="C23">
            <v>2174323.92</v>
          </cell>
          <cell r="D23">
            <v>279247.77</v>
          </cell>
          <cell r="E23">
            <v>12.842970057561617</v>
          </cell>
          <cell r="F23">
            <v>20088543.489999998</v>
          </cell>
          <cell r="G23">
            <v>17872984.760000002</v>
          </cell>
          <cell r="H23">
            <v>2215558.73</v>
          </cell>
          <cell r="I23">
            <v>12.396131702402906</v>
          </cell>
        </row>
        <row r="24">
          <cell r="B24">
            <v>1293943.07</v>
          </cell>
          <cell r="C24">
            <v>944689.01</v>
          </cell>
          <cell r="D24">
            <v>349254.06</v>
          </cell>
          <cell r="E24">
            <v>36.970268130884683</v>
          </cell>
          <cell r="F24">
            <v>10554263.68</v>
          </cell>
          <cell r="G24">
            <v>7739182.1200000001</v>
          </cell>
          <cell r="H24">
            <v>2815081.56</v>
          </cell>
          <cell r="I24">
            <v>36.374406446969616</v>
          </cell>
        </row>
        <row r="25">
          <cell r="B25">
            <v>1159628.6200000001</v>
          </cell>
          <cell r="C25">
            <v>1229634.9099999999</v>
          </cell>
          <cell r="D25">
            <v>-70006.289999999994</v>
          </cell>
          <cell r="E25">
            <v>-5.693258172053687</v>
          </cell>
          <cell r="F25">
            <v>9534279.8100000005</v>
          </cell>
          <cell r="G25">
            <v>10133802.640000001</v>
          </cell>
          <cell r="H25">
            <v>-599522.82999999996</v>
          </cell>
          <cell r="I25">
            <v>-5.916069725233962</v>
          </cell>
        </row>
        <row r="27">
          <cell r="C27">
            <v>485705.79</v>
          </cell>
          <cell r="D27">
            <v>-485705.79</v>
          </cell>
          <cell r="E27">
            <v>-100</v>
          </cell>
          <cell r="F27">
            <v>2707935</v>
          </cell>
          <cell r="G27">
            <v>4002852.03</v>
          </cell>
          <cell r="H27">
            <v>-1294917.03</v>
          </cell>
          <cell r="I27">
            <v>-32.349860057155297</v>
          </cell>
        </row>
        <row r="28">
          <cell r="F28">
            <v>575987</v>
          </cell>
          <cell r="H28">
            <v>575987</v>
          </cell>
          <cell r="I28">
            <v>0</v>
          </cell>
        </row>
        <row r="29">
          <cell r="C29">
            <v>485705.79</v>
          </cell>
          <cell r="D29">
            <v>-485705.79</v>
          </cell>
          <cell r="E29">
            <v>-100</v>
          </cell>
          <cell r="F29">
            <v>3283922</v>
          </cell>
          <cell r="G29">
            <v>4002852.03</v>
          </cell>
          <cell r="H29">
            <v>-718930.03</v>
          </cell>
          <cell r="I29">
            <v>-17.96044481814133</v>
          </cell>
        </row>
        <row r="30">
          <cell r="B30">
            <v>1159628.6200000001</v>
          </cell>
          <cell r="C30">
            <v>743929.12</v>
          </cell>
          <cell r="D30">
            <v>415699.5</v>
          </cell>
          <cell r="E30">
            <v>55.878912227552</v>
          </cell>
          <cell r="F30">
            <v>6250357.8099999996</v>
          </cell>
          <cell r="G30">
            <v>6130950.6100000003</v>
          </cell>
          <cell r="H30">
            <v>119407.2</v>
          </cell>
          <cell r="I30">
            <v>1.9476131451008378</v>
          </cell>
        </row>
        <row r="37">
          <cell r="A37" t="str">
            <v xml:space="preserve">  417-01505  NON-UTILITY REVENUES-OFFICE</v>
          </cell>
          <cell r="B37">
            <v>7270.5</v>
          </cell>
        </row>
        <row r="38">
          <cell r="A38" t="str">
            <v xml:space="preserve">  417-01696  COMPRESSOR MAINTENANCE</v>
          </cell>
          <cell r="B38">
            <v>22395.68</v>
          </cell>
        </row>
        <row r="39">
          <cell r="A39" t="str">
            <v xml:space="preserve">  417-02225  NON-UTILITY REVENUES-INST S</v>
          </cell>
          <cell r="B39">
            <v>329663.18</v>
          </cell>
        </row>
        <row r="40">
          <cell r="A40" t="str">
            <v xml:space="preserve">  417-02230  NON-UTILITY REVENUES-INST S</v>
          </cell>
          <cell r="B40">
            <v>175726.65</v>
          </cell>
        </row>
        <row r="41">
          <cell r="A41" t="str">
            <v xml:space="preserve">  417-02315  NON-UTILITY REVENUES-INT ST</v>
          </cell>
          <cell r="B41">
            <v>966849.04</v>
          </cell>
        </row>
        <row r="42">
          <cell r="A42" t="str">
            <v xml:space="preserve">  417-02380  NON-UTILITY REVENUES-LIABIL</v>
          </cell>
          <cell r="B42">
            <v>85356.18</v>
          </cell>
        </row>
        <row r="43">
          <cell r="A43" t="str">
            <v xml:space="preserve">  417-02420  NON-UTILITY REVENUES-MARGIN</v>
          </cell>
          <cell r="B43">
            <v>10554263.68</v>
          </cell>
        </row>
        <row r="44">
          <cell r="A44" t="str">
            <v xml:space="preserve">  417-02627  NON-UTILITY REVENUES-INT ST</v>
          </cell>
          <cell r="B44">
            <v>102787.29</v>
          </cell>
        </row>
        <row r="45">
          <cell r="A45" t="str">
            <v xml:space="preserve">  417-06010  NON-UTILITY AFUDC DEBT</v>
          </cell>
          <cell r="B45">
            <v>-73953.61</v>
          </cell>
        </row>
        <row r="46">
          <cell r="A46" t="str">
            <v xml:space="preserve">  417-06015  NON-UTILITY AFUDC EQUITY</v>
          </cell>
          <cell r="B46">
            <v>-67733.679999999993</v>
          </cell>
        </row>
        <row r="47">
          <cell r="A47" t="str">
            <v xml:space="preserve">  417-06450  NON-UTILITY REVENUES-REV IN</v>
          </cell>
          <cell r="B47">
            <v>-344670</v>
          </cell>
        </row>
        <row r="48">
          <cell r="A48" t="str">
            <v xml:space="preserve">  417-06452  NON-UTILITY REVENUES-REV ST</v>
          </cell>
          <cell r="B48">
            <v>435083.46</v>
          </cell>
        </row>
        <row r="49">
          <cell r="A49" t="str">
            <v xml:space="preserve">  417-06455  NON-UTILITY REVENUES-REV ST</v>
          </cell>
          <cell r="B49">
            <v>-14504009.369999999</v>
          </cell>
        </row>
        <row r="50">
          <cell r="A50" t="str">
            <v xml:space="preserve">  417-06457  NON-UTILITY REVENUES-REV ST</v>
          </cell>
          <cell r="B50">
            <v>-8437980</v>
          </cell>
        </row>
        <row r="51">
          <cell r="A51" t="str">
            <v xml:space="preserve">  408-02230  TAXES OTHER THAN INCOME-INS</v>
          </cell>
          <cell r="B51">
            <v>500001.31</v>
          </cell>
        </row>
        <row r="52">
          <cell r="A52" t="str">
            <v xml:space="preserve">  409-03070  CURRENT INC TAXES-STORAGE-F</v>
          </cell>
          <cell r="B52">
            <v>2429971</v>
          </cell>
        </row>
        <row r="53">
          <cell r="A53" t="str">
            <v xml:space="preserve">  409-03135  CURRENT INC TAXES-STORAGE-S</v>
          </cell>
          <cell r="B53">
            <v>515269</v>
          </cell>
        </row>
        <row r="54">
          <cell r="A54" t="str">
            <v xml:space="preserve">  410-03000  DEFD INC TAXES-STORAGE-FED-</v>
          </cell>
          <cell r="B54">
            <v>277964</v>
          </cell>
        </row>
        <row r="55">
          <cell r="A55" t="str">
            <v xml:space="preserve">  410-03027  DEFD INC TAXES-STORAGE-STAT</v>
          </cell>
          <cell r="B55">
            <v>60718</v>
          </cell>
        </row>
        <row r="56">
          <cell r="A56" t="str">
            <v xml:space="preserve">  427-02230  INTEREST ON LONG-TERM DEBT-</v>
          </cell>
          <cell r="B56">
            <v>714669.88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36">
          <cell r="B36">
            <v>0</v>
          </cell>
          <cell r="C36">
            <v>0</v>
          </cell>
        </row>
        <row r="37">
          <cell r="B37">
            <v>0</v>
          </cell>
          <cell r="C37">
            <v>0</v>
          </cell>
        </row>
        <row r="38">
          <cell r="B38">
            <v>0</v>
          </cell>
          <cell r="C38">
            <v>0</v>
          </cell>
        </row>
        <row r="39">
          <cell r="B39">
            <v>0</v>
          </cell>
          <cell r="C39">
            <v>0</v>
          </cell>
        </row>
        <row r="101">
          <cell r="B101">
            <v>0</v>
          </cell>
          <cell r="C101">
            <v>0</v>
          </cell>
        </row>
        <row r="102">
          <cell r="B102">
            <v>0</v>
          </cell>
          <cell r="C102">
            <v>0</v>
          </cell>
        </row>
        <row r="103">
          <cell r="B103">
            <v>0</v>
          </cell>
          <cell r="C103">
            <v>0</v>
          </cell>
        </row>
        <row r="104">
          <cell r="B104">
            <v>0</v>
          </cell>
          <cell r="C104">
            <v>0</v>
          </cell>
        </row>
        <row r="161">
          <cell r="B161">
            <v>0</v>
          </cell>
          <cell r="C161">
            <v>0</v>
          </cell>
        </row>
        <row r="162">
          <cell r="B162">
            <v>0</v>
          </cell>
          <cell r="C162">
            <v>0</v>
          </cell>
        </row>
        <row r="163">
          <cell r="B163">
            <v>0</v>
          </cell>
          <cell r="C163">
            <v>0</v>
          </cell>
        </row>
        <row r="164">
          <cell r="B164">
            <v>0</v>
          </cell>
          <cell r="C164">
            <v>0</v>
          </cell>
        </row>
        <row r="165">
          <cell r="B165">
            <v>0</v>
          </cell>
          <cell r="C165">
            <v>0</v>
          </cell>
        </row>
        <row r="166">
          <cell r="B166">
            <v>0</v>
          </cell>
          <cell r="C166">
            <v>0</v>
          </cell>
        </row>
        <row r="167">
          <cell r="B167">
            <v>0</v>
          </cell>
          <cell r="C167">
            <v>0</v>
          </cell>
        </row>
        <row r="168">
          <cell r="B168">
            <v>0</v>
          </cell>
          <cell r="C168">
            <v>0</v>
          </cell>
        </row>
        <row r="169">
          <cell r="B169">
            <v>0</v>
          </cell>
          <cell r="C169">
            <v>0</v>
          </cell>
        </row>
        <row r="170">
          <cell r="B170">
            <v>0</v>
          </cell>
          <cell r="C170">
            <v>0</v>
          </cell>
        </row>
        <row r="171">
          <cell r="B171">
            <v>0</v>
          </cell>
          <cell r="C171">
            <v>0</v>
          </cell>
        </row>
        <row r="172">
          <cell r="B172">
            <v>0</v>
          </cell>
          <cell r="C172">
            <v>0</v>
          </cell>
        </row>
        <row r="228">
          <cell r="B228">
            <v>0</v>
          </cell>
          <cell r="C228">
            <v>0</v>
          </cell>
        </row>
        <row r="229">
          <cell r="B229">
            <v>0</v>
          </cell>
          <cell r="C229">
            <v>0</v>
          </cell>
        </row>
        <row r="230">
          <cell r="B230">
            <v>0</v>
          </cell>
          <cell r="C230">
            <v>0</v>
          </cell>
        </row>
        <row r="231">
          <cell r="B231">
            <v>0</v>
          </cell>
          <cell r="C231">
            <v>0</v>
          </cell>
        </row>
        <row r="279">
          <cell r="B279">
            <v>0</v>
          </cell>
          <cell r="C279">
            <v>0</v>
          </cell>
        </row>
        <row r="280">
          <cell r="B280">
            <v>0</v>
          </cell>
          <cell r="C280">
            <v>0</v>
          </cell>
        </row>
        <row r="281">
          <cell r="B281">
            <v>0</v>
          </cell>
          <cell r="C281">
            <v>0</v>
          </cell>
        </row>
        <row r="282">
          <cell r="B282">
            <v>0</v>
          </cell>
          <cell r="C282">
            <v>0</v>
          </cell>
        </row>
      </sheetData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Year 1 Billing"/>
      <sheetName val="Rev Req"/>
      <sheetName val="Proj Cost &amp; Inputs"/>
      <sheetName val="Book Deprec"/>
      <sheetName val="Tax Deprec Update"/>
      <sheetName val="Deferred Tax Proration"/>
    </sheetNames>
    <sheetDataSet>
      <sheetData sheetId="0"/>
      <sheetData sheetId="1"/>
      <sheetData sheetId="2"/>
      <sheetData sheetId="3">
        <row r="49">
          <cell r="D49">
            <v>0.5</v>
          </cell>
          <cell r="E49">
            <v>6.0600000000000001E-2</v>
          </cell>
        </row>
        <row r="50">
          <cell r="D50">
            <v>0.5</v>
          </cell>
          <cell r="E50">
            <v>9.5000000000000001E-2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externalLinkPath" Target="file:///\\OPSNT01\D3M\Program%20Files\MSOffice\Excel\DATA\NNGFC93.XL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externalLinkPath" Target="file:///\\OPSNT01\D3M\Program%20Files\MSOffice\Excel\DATA\NNGFC93.XLS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  <pageSetUpPr fitToPage="1"/>
  </sheetPr>
  <dimension ref="A1:O38"/>
  <sheetViews>
    <sheetView tabSelected="1" workbookViewId="0">
      <selection activeCell="J38" sqref="J38"/>
    </sheetView>
  </sheetViews>
  <sheetFormatPr defaultRowHeight="15" x14ac:dyDescent="0.25"/>
  <cols>
    <col min="1" max="1" width="38.28515625" customWidth="1"/>
    <col min="2" max="3" width="12.42578125" customWidth="1"/>
    <col min="5" max="5" width="8.85546875" style="776"/>
    <col min="6" max="7" width="11.7109375" customWidth="1"/>
    <col min="9" max="10" width="12.140625" customWidth="1"/>
    <col min="13" max="14" width="11.28515625" customWidth="1"/>
  </cols>
  <sheetData>
    <row r="1" spans="1:14" x14ac:dyDescent="0.25">
      <c r="A1" s="402" t="s">
        <v>581</v>
      </c>
      <c r="I1" s="787" t="s">
        <v>701</v>
      </c>
      <c r="J1" s="787"/>
    </row>
    <row r="2" spans="1:14" x14ac:dyDescent="0.25">
      <c r="A2" s="402" t="s">
        <v>695</v>
      </c>
      <c r="H2" s="780" t="s">
        <v>697</v>
      </c>
      <c r="I2" s="778">
        <v>0.21</v>
      </c>
      <c r="J2" s="778">
        <v>0.21</v>
      </c>
    </row>
    <row r="3" spans="1:14" x14ac:dyDescent="0.25">
      <c r="A3" s="775"/>
      <c r="E3" s="786" t="s">
        <v>689</v>
      </c>
      <c r="F3" s="786"/>
      <c r="G3" s="786"/>
      <c r="H3" s="780" t="s">
        <v>696</v>
      </c>
      <c r="I3" s="778">
        <f>'93017 Summary'!C61</f>
        <v>0.39503715761999997</v>
      </c>
      <c r="J3" s="778">
        <f>'93018 Summary'!C54</f>
        <v>0.26473746849199997</v>
      </c>
      <c r="L3" s="786" t="s">
        <v>693</v>
      </c>
      <c r="M3" s="786"/>
      <c r="N3" s="786"/>
    </row>
    <row r="4" spans="1:14" x14ac:dyDescent="0.25">
      <c r="B4" s="774">
        <v>43008</v>
      </c>
      <c r="C4" s="774">
        <v>43373</v>
      </c>
      <c r="E4" s="777" t="s">
        <v>690</v>
      </c>
      <c r="F4" s="774">
        <v>43008</v>
      </c>
      <c r="G4" s="774">
        <v>43373</v>
      </c>
      <c r="I4" s="774">
        <v>43008</v>
      </c>
      <c r="J4" s="774">
        <v>43373</v>
      </c>
      <c r="L4" s="777" t="s">
        <v>694</v>
      </c>
      <c r="M4" s="774">
        <v>43008</v>
      </c>
      <c r="N4" s="774">
        <v>43373</v>
      </c>
    </row>
    <row r="5" spans="1:14" x14ac:dyDescent="0.25">
      <c r="A5" s="769" t="s">
        <v>190</v>
      </c>
      <c r="B5" s="771">
        <f>SUMIF('93017 Summary'!$U$7:$U$42,Summary!A5,'93017 Summary'!$V$7:$V$42)</f>
        <v>54864.360603319859</v>
      </c>
      <c r="C5" s="771">
        <f>SUMIF('93018 Summary'!$T$7:$T$42,Summary!A5,'93018 Summary'!$U$7:$U$42)</f>
        <v>50396.275012797065</v>
      </c>
      <c r="E5" s="776" t="s">
        <v>684</v>
      </c>
      <c r="F5" s="771">
        <f>IF(E5="y",B5,0)</f>
        <v>54864.360603319859</v>
      </c>
      <c r="G5" s="771">
        <f>IF(E5="y",C5,0)</f>
        <v>50396.275012797065</v>
      </c>
      <c r="I5" s="771">
        <f>(F5/$I$3)*$I$2</f>
        <v>29165.650634262911</v>
      </c>
      <c r="J5" s="771">
        <f>(G5/$J$3)*$J$2</f>
        <v>39976.27465795305</v>
      </c>
      <c r="L5" s="779">
        <f t="shared" ref="L5:L32" si="0">IF(E5="y",$J$37,0)</f>
        <v>0.1037</v>
      </c>
      <c r="M5" s="771">
        <f>I5*L5</f>
        <v>3024.477970773064</v>
      </c>
      <c r="N5" s="771">
        <f>J5*L5</f>
        <v>4145.539682029731</v>
      </c>
    </row>
    <row r="6" spans="1:14" x14ac:dyDescent="0.25">
      <c r="A6" s="769" t="s">
        <v>191</v>
      </c>
      <c r="B6" s="771">
        <f>SUMIF('93017 Summary'!$U$7:$U$42,Summary!A6,'93017 Summary'!$V$7:$V$42)</f>
        <v>2145988.4963873196</v>
      </c>
      <c r="C6" s="771">
        <f>SUMIF('93018 Summary'!$T$7:$T$42,Summary!A6,'93018 Summary'!$U$7:$U$42)</f>
        <v>1474325.1774797784</v>
      </c>
      <c r="E6" s="776" t="s">
        <v>684</v>
      </c>
      <c r="F6" s="771">
        <f t="shared" ref="F6:F32" si="1">IF(E6="y",B6,0)</f>
        <v>2145988.4963873196</v>
      </c>
      <c r="G6" s="771">
        <f t="shared" ref="G6:G32" si="2">IF(E6="y",C6,0)</f>
        <v>1474325.1774797784</v>
      </c>
      <c r="I6" s="771">
        <f t="shared" ref="I6:I32" si="3">(F6/$I$3)*$I$2</f>
        <v>1140797.9617827253</v>
      </c>
      <c r="J6" s="771">
        <f t="shared" ref="J6:J32" si="4">(G6/$J$3)*$J$2</f>
        <v>1169491.7573789121</v>
      </c>
      <c r="L6" s="779">
        <f t="shared" si="0"/>
        <v>0.1037</v>
      </c>
      <c r="M6" s="771">
        <f t="shared" ref="M6:M32" si="5">I6*L6</f>
        <v>118300.74863686861</v>
      </c>
      <c r="N6" s="771">
        <f t="shared" ref="N6:N32" si="6">J6*L6</f>
        <v>121276.29524019318</v>
      </c>
    </row>
    <row r="7" spans="1:14" x14ac:dyDescent="0.25">
      <c r="A7" s="769" t="s">
        <v>192</v>
      </c>
      <c r="B7" s="771">
        <f>SUMIF('93017 Summary'!$U$7:$U$42,Summary!A7,'93017 Summary'!$V$7:$V$42)</f>
        <v>-25095.653178018059</v>
      </c>
      <c r="C7" s="771">
        <f>SUMIF('93018 Summary'!$T$7:$T$42,Summary!A7,'93018 Summary'!$U$7:$U$42)</f>
        <v>25914.285188609603</v>
      </c>
      <c r="E7" s="776" t="s">
        <v>684</v>
      </c>
      <c r="F7" s="771">
        <f t="shared" si="1"/>
        <v>-25095.653178018059</v>
      </c>
      <c r="G7" s="771">
        <f t="shared" si="2"/>
        <v>25914.285188609603</v>
      </c>
      <c r="I7" s="771">
        <f t="shared" si="3"/>
        <v>-13340.737866621836</v>
      </c>
      <c r="J7" s="771">
        <f t="shared" si="4"/>
        <v>20556.213370954956</v>
      </c>
      <c r="L7" s="779">
        <f t="shared" si="0"/>
        <v>0.1037</v>
      </c>
      <c r="M7" s="771">
        <f t="shared" si="5"/>
        <v>-1383.4345167686843</v>
      </c>
      <c r="N7" s="771">
        <f t="shared" si="6"/>
        <v>2131.679326568029</v>
      </c>
    </row>
    <row r="8" spans="1:14" x14ac:dyDescent="0.25">
      <c r="A8" s="769" t="s">
        <v>193</v>
      </c>
      <c r="B8" s="771">
        <f>SUMIF('93017 Summary'!$U$7:$U$42,Summary!A8,'93017 Summary'!$V$7:$V$42)</f>
        <v>0</v>
      </c>
      <c r="C8" s="771">
        <f>SUMIF('93018 Summary'!$T$7:$T$42,Summary!A8,'93018 Summary'!$U$7:$U$42)</f>
        <v>0</v>
      </c>
      <c r="E8" s="776" t="s">
        <v>664</v>
      </c>
      <c r="F8" s="771">
        <f t="shared" si="1"/>
        <v>0</v>
      </c>
      <c r="G8" s="771">
        <f t="shared" si="2"/>
        <v>0</v>
      </c>
      <c r="I8" s="771">
        <f t="shared" si="3"/>
        <v>0</v>
      </c>
      <c r="J8" s="771">
        <f t="shared" si="4"/>
        <v>0</v>
      </c>
      <c r="L8" s="779">
        <f t="shared" si="0"/>
        <v>0</v>
      </c>
      <c r="M8" s="771">
        <f t="shared" si="5"/>
        <v>0</v>
      </c>
      <c r="N8" s="771">
        <f t="shared" si="6"/>
        <v>0</v>
      </c>
    </row>
    <row r="9" spans="1:14" x14ac:dyDescent="0.25">
      <c r="A9" s="769" t="s">
        <v>194</v>
      </c>
      <c r="B9" s="771">
        <f>SUMIF('93017 Summary'!$U$7:$U$42,Summary!A9,'93017 Summary'!$V$7:$V$42)</f>
        <v>597114.33832288824</v>
      </c>
      <c r="C9" s="771">
        <f>SUMIF('93018 Summary'!$T$7:$T$42,Summary!A9,'93018 Summary'!$U$7:$U$42)</f>
        <v>269454.60205094487</v>
      </c>
      <c r="E9" s="776" t="s">
        <v>684</v>
      </c>
      <c r="F9" s="771">
        <f t="shared" si="1"/>
        <v>597114.33832288824</v>
      </c>
      <c r="G9" s="771">
        <f t="shared" si="2"/>
        <v>269454.60205094487</v>
      </c>
      <c r="I9" s="771">
        <f t="shared" si="3"/>
        <v>317423.3325373088</v>
      </c>
      <c r="J9" s="771">
        <f t="shared" si="4"/>
        <v>213741.81279673436</v>
      </c>
      <c r="L9" s="779">
        <f t="shared" si="0"/>
        <v>0.1037</v>
      </c>
      <c r="M9" s="771">
        <f t="shared" si="5"/>
        <v>32916.799584118926</v>
      </c>
      <c r="N9" s="771">
        <f t="shared" si="6"/>
        <v>22165.025987021352</v>
      </c>
    </row>
    <row r="10" spans="1:14" x14ac:dyDescent="0.25">
      <c r="A10" s="769" t="s">
        <v>195</v>
      </c>
      <c r="B10" s="771">
        <f>SUMIF('93017 Summary'!$U$7:$U$42,Summary!A10,'93017 Summary'!$V$7:$V$42)</f>
        <v>-903112.32249601441</v>
      </c>
      <c r="C10" s="771">
        <f>SUMIF('93018 Summary'!$T$7:$T$42,Summary!A10,'93018 Summary'!$U$7:$U$42)</f>
        <v>-528754.10091306246</v>
      </c>
      <c r="E10" s="776" t="s">
        <v>684</v>
      </c>
      <c r="F10" s="771">
        <f t="shared" si="1"/>
        <v>-903112.32249601441</v>
      </c>
      <c r="G10" s="771">
        <f t="shared" si="2"/>
        <v>-528754.10091306246</v>
      </c>
      <c r="I10" s="771">
        <f t="shared" si="3"/>
        <v>-480090.50304730423</v>
      </c>
      <c r="J10" s="771">
        <f t="shared" si="4"/>
        <v>-419428.20494673785</v>
      </c>
      <c r="L10" s="779">
        <f t="shared" si="0"/>
        <v>0.1037</v>
      </c>
      <c r="M10" s="771">
        <f t="shared" si="5"/>
        <v>-49785.38516600545</v>
      </c>
      <c r="N10" s="771">
        <f t="shared" si="6"/>
        <v>-43494.704852976713</v>
      </c>
    </row>
    <row r="11" spans="1:14" x14ac:dyDescent="0.25">
      <c r="A11" s="769" t="s">
        <v>692</v>
      </c>
      <c r="B11" s="771">
        <f>SUMIF('93017 Summary'!$U$7:$U$42,Summary!A11,'93017 Summary'!$V$7:$V$42)</f>
        <v>221591.92373600684</v>
      </c>
      <c r="C11" s="771">
        <f>SUMIF('93018 Summary'!$T$7:$T$42,Summary!A11,'93018 Summary'!$U$7:$U$42)</f>
        <v>809736.78204601409</v>
      </c>
      <c r="E11" s="776" t="s">
        <v>664</v>
      </c>
      <c r="F11" s="771">
        <f t="shared" si="1"/>
        <v>0</v>
      </c>
      <c r="G11" s="771">
        <f t="shared" si="2"/>
        <v>0</v>
      </c>
      <c r="I11" s="771">
        <f t="shared" si="3"/>
        <v>0</v>
      </c>
      <c r="J11" s="771">
        <f t="shared" si="4"/>
        <v>0</v>
      </c>
      <c r="L11" s="779">
        <f t="shared" si="0"/>
        <v>0</v>
      </c>
      <c r="M11" s="771">
        <f t="shared" si="5"/>
        <v>0</v>
      </c>
      <c r="N11" s="771">
        <f t="shared" si="6"/>
        <v>0</v>
      </c>
    </row>
    <row r="12" spans="1:14" x14ac:dyDescent="0.25">
      <c r="A12" s="769" t="s">
        <v>198</v>
      </c>
      <c r="B12" s="771">
        <f>SUMIF('93017 Summary'!$U$7:$U$42,Summary!A12,'93017 Summary'!$V$7:$V$42)</f>
        <v>0</v>
      </c>
      <c r="C12" s="771">
        <f>SUMIF('93018 Summary'!$T$7:$T$42,Summary!A12,'93018 Summary'!$U$7:$U$42)</f>
        <v>0</v>
      </c>
      <c r="E12" s="776" t="s">
        <v>664</v>
      </c>
      <c r="F12" s="771">
        <f t="shared" si="1"/>
        <v>0</v>
      </c>
      <c r="G12" s="771">
        <f t="shared" si="2"/>
        <v>0</v>
      </c>
      <c r="I12" s="771">
        <f t="shared" si="3"/>
        <v>0</v>
      </c>
      <c r="J12" s="771">
        <f t="shared" si="4"/>
        <v>0</v>
      </c>
      <c r="L12" s="779">
        <f t="shared" si="0"/>
        <v>0</v>
      </c>
      <c r="M12" s="771">
        <f t="shared" si="5"/>
        <v>0</v>
      </c>
      <c r="N12" s="771">
        <f t="shared" si="6"/>
        <v>0</v>
      </c>
    </row>
    <row r="13" spans="1:14" x14ac:dyDescent="0.25">
      <c r="A13" s="769" t="s">
        <v>688</v>
      </c>
      <c r="B13" s="771">
        <f>SUMIF('93017 Summary'!$U$7:$U$42,Summary!A13,'93017 Summary'!$V$7:$V$42)</f>
        <v>22523159.061453797</v>
      </c>
      <c r="C13" s="771">
        <f>SUMIF('93018 Summary'!$T$7:$T$42,Summary!A13,'93018 Summary'!$U$7:$U$42)</f>
        <v>12787647.72564503</v>
      </c>
      <c r="E13" s="776" t="s">
        <v>684</v>
      </c>
      <c r="F13" s="771">
        <f t="shared" si="1"/>
        <v>22523159.061453797</v>
      </c>
      <c r="G13" s="771">
        <f t="shared" si="2"/>
        <v>12787647.72564503</v>
      </c>
      <c r="I13" s="771">
        <f t="shared" si="3"/>
        <v>11973211.409786211</v>
      </c>
      <c r="J13" s="771">
        <f t="shared" si="4"/>
        <v>10143656.799629048</v>
      </c>
      <c r="L13" s="779">
        <f t="shared" si="0"/>
        <v>0.1037</v>
      </c>
      <c r="M13" s="771">
        <f t="shared" si="5"/>
        <v>1241622.0231948302</v>
      </c>
      <c r="N13" s="771">
        <f t="shared" si="6"/>
        <v>1051897.2101215322</v>
      </c>
    </row>
    <row r="14" spans="1:14" x14ac:dyDescent="0.25">
      <c r="A14" s="769" t="s">
        <v>202</v>
      </c>
      <c r="B14" s="771">
        <f>SUMIF('93017 Summary'!$U$7:$U$42,Summary!A14,'93017 Summary'!$V$7:$V$42)</f>
        <v>181315.5499257796</v>
      </c>
      <c r="C14" s="771">
        <f>SUMIF('93018 Summary'!$T$7:$T$42,Summary!A14,'93018 Summary'!$U$7:$U$42)</f>
        <v>40958.762811992798</v>
      </c>
      <c r="E14" s="776" t="s">
        <v>684</v>
      </c>
      <c r="F14" s="771">
        <f t="shared" si="1"/>
        <v>181315.5499257796</v>
      </c>
      <c r="G14" s="771">
        <f t="shared" si="2"/>
        <v>40958.762811992798</v>
      </c>
      <c r="I14" s="771">
        <f t="shared" si="3"/>
        <v>96386.541746638948</v>
      </c>
      <c r="J14" s="771">
        <f t="shared" si="4"/>
        <v>32490.074939197395</v>
      </c>
      <c r="L14" s="779">
        <f t="shared" si="0"/>
        <v>0.1037</v>
      </c>
      <c r="M14" s="771">
        <f t="shared" si="5"/>
        <v>9995.2843791264586</v>
      </c>
      <c r="N14" s="771">
        <f t="shared" si="6"/>
        <v>3369.2207711947699</v>
      </c>
    </row>
    <row r="15" spans="1:14" x14ac:dyDescent="0.25">
      <c r="A15" s="769" t="s">
        <v>203</v>
      </c>
      <c r="B15" s="771">
        <f>SUMIF('93017 Summary'!$U$7:$U$42,Summary!A15,'93017 Summary'!$V$7:$V$42)</f>
        <v>1556</v>
      </c>
      <c r="C15" s="771">
        <f>SUMIF('93018 Summary'!$T$7:$T$42,Summary!A15,'93018 Summary'!$U$7:$U$42)</f>
        <v>1043</v>
      </c>
      <c r="E15" s="776" t="s">
        <v>684</v>
      </c>
      <c r="F15" s="771">
        <f t="shared" si="1"/>
        <v>1556</v>
      </c>
      <c r="G15" s="771">
        <f t="shared" si="2"/>
        <v>1043</v>
      </c>
      <c r="I15" s="771">
        <f t="shared" si="3"/>
        <v>827.16269519719924</v>
      </c>
      <c r="J15" s="771">
        <f t="shared" si="4"/>
        <v>827.34794303065871</v>
      </c>
      <c r="L15" s="779">
        <f t="shared" si="0"/>
        <v>0.1037</v>
      </c>
      <c r="M15" s="771">
        <f t="shared" si="5"/>
        <v>85.77677149194956</v>
      </c>
      <c r="N15" s="771">
        <f t="shared" si="6"/>
        <v>85.795981692279312</v>
      </c>
    </row>
    <row r="16" spans="1:14" x14ac:dyDescent="0.25">
      <c r="A16" s="769" t="s">
        <v>675</v>
      </c>
      <c r="B16" s="771">
        <f>SUMIF('93017 Summary'!$U$7:$U$42,Summary!A16,'93017 Summary'!$V$7:$V$42)</f>
        <v>-33455192.794799581</v>
      </c>
      <c r="C16" s="771">
        <f>SUMIF('93018 Summary'!$T$7:$T$42,Summary!A16,'93018 Summary'!$U$7:$U$42)</f>
        <v>-23088835.919025224</v>
      </c>
      <c r="E16" s="776" t="s">
        <v>664</v>
      </c>
      <c r="F16" s="771">
        <f t="shared" si="1"/>
        <v>0</v>
      </c>
      <c r="G16" s="771">
        <f t="shared" si="2"/>
        <v>0</v>
      </c>
      <c r="I16" s="771">
        <f t="shared" si="3"/>
        <v>0</v>
      </c>
      <c r="J16" s="771">
        <f t="shared" si="4"/>
        <v>0</v>
      </c>
      <c r="L16" s="779">
        <f t="shared" si="0"/>
        <v>0</v>
      </c>
      <c r="M16" s="771">
        <f t="shared" si="5"/>
        <v>0</v>
      </c>
      <c r="N16" s="771">
        <f t="shared" si="6"/>
        <v>0</v>
      </c>
    </row>
    <row r="17" spans="1:14" x14ac:dyDescent="0.25">
      <c r="A17" s="769" t="s">
        <v>624</v>
      </c>
      <c r="B17" s="771">
        <f>SUMIF('93017 Summary'!$U$7:$U$42,Summary!A17,'93017 Summary'!$V$7:$V$42)</f>
        <v>1113898.8790274027</v>
      </c>
      <c r="C17" s="771">
        <f>SUMIF('93018 Summary'!$T$7:$T$42,Summary!A17,'93018 Summary'!$U$7:$U$42)</f>
        <v>418453.65324318118</v>
      </c>
      <c r="E17" s="776" t="s">
        <v>684</v>
      </c>
      <c r="F17" s="771">
        <f t="shared" si="1"/>
        <v>1113898.8790274027</v>
      </c>
      <c r="G17" s="771">
        <f t="shared" si="2"/>
        <v>418453.65324318118</v>
      </c>
      <c r="I17" s="771">
        <f t="shared" si="3"/>
        <v>592143.70112689293</v>
      </c>
      <c r="J17" s="771">
        <f t="shared" si="4"/>
        <v>331933.62345581059</v>
      </c>
      <c r="L17" s="779">
        <f t="shared" si="0"/>
        <v>0.1037</v>
      </c>
      <c r="M17" s="771">
        <f t="shared" si="5"/>
        <v>61405.301806858799</v>
      </c>
      <c r="N17" s="771">
        <f t="shared" si="6"/>
        <v>34421.516752367555</v>
      </c>
    </row>
    <row r="18" spans="1:14" x14ac:dyDescent="0.25">
      <c r="A18" s="769" t="s">
        <v>625</v>
      </c>
      <c r="B18" s="771">
        <f>SUMIF('93017 Summary'!$U$7:$U$42,Summary!A18,'93017 Summary'!$V$7:$V$42)</f>
        <v>849708</v>
      </c>
      <c r="C18" s="771">
        <f>SUMIF('93018 Summary'!$T$7:$T$42,Summary!A18,'93018 Summary'!$U$7:$U$42)</f>
        <v>291569</v>
      </c>
      <c r="E18" s="776" t="s">
        <v>664</v>
      </c>
      <c r="F18" s="771">
        <f t="shared" si="1"/>
        <v>0</v>
      </c>
      <c r="G18" s="771">
        <f t="shared" si="2"/>
        <v>0</v>
      </c>
      <c r="I18" s="771">
        <f t="shared" si="3"/>
        <v>0</v>
      </c>
      <c r="J18" s="771">
        <f t="shared" si="4"/>
        <v>0</v>
      </c>
      <c r="L18" s="779">
        <f t="shared" si="0"/>
        <v>0</v>
      </c>
      <c r="M18" s="771">
        <f t="shared" si="5"/>
        <v>0</v>
      </c>
      <c r="N18" s="771">
        <f t="shared" si="6"/>
        <v>0</v>
      </c>
    </row>
    <row r="19" spans="1:14" x14ac:dyDescent="0.25">
      <c r="A19" s="769" t="s">
        <v>208</v>
      </c>
      <c r="B19" s="771">
        <f>SUMIF('93017 Summary'!$U$7:$U$42,Summary!A19,'93017 Summary'!$V$7:$V$42)</f>
        <v>11</v>
      </c>
      <c r="C19" s="771">
        <f>SUMIF('93018 Summary'!$T$7:$T$42,Summary!A19,'93018 Summary'!$U$7:$U$42)</f>
        <v>13</v>
      </c>
      <c r="E19" s="776" t="s">
        <v>664</v>
      </c>
      <c r="F19" s="771">
        <f t="shared" si="1"/>
        <v>0</v>
      </c>
      <c r="G19" s="771">
        <f t="shared" si="2"/>
        <v>0</v>
      </c>
      <c r="I19" s="771">
        <f t="shared" si="3"/>
        <v>0</v>
      </c>
      <c r="J19" s="771">
        <f t="shared" si="4"/>
        <v>0</v>
      </c>
      <c r="L19" s="779">
        <f t="shared" si="0"/>
        <v>0</v>
      </c>
      <c r="M19" s="771">
        <f t="shared" si="5"/>
        <v>0</v>
      </c>
      <c r="N19" s="771">
        <f t="shared" si="6"/>
        <v>0</v>
      </c>
    </row>
    <row r="20" spans="1:14" x14ac:dyDescent="0.25">
      <c r="A20" s="769" t="s">
        <v>676</v>
      </c>
      <c r="B20" s="771">
        <f>SUMIF('93017 Summary'!$U$7:$U$42,Summary!A20,'93017 Summary'!$V$7:$V$42)</f>
        <v>-28466303.410380546</v>
      </c>
      <c r="C20" s="771">
        <f>SUMIF('93018 Summary'!$T$7:$T$42,Summary!A20,'93018 Summary'!$U$7:$U$42)</f>
        <v>-19548517.85862758</v>
      </c>
      <c r="E20" s="776" t="s">
        <v>684</v>
      </c>
      <c r="F20" s="771">
        <f t="shared" si="1"/>
        <v>-28466303.410380546</v>
      </c>
      <c r="G20" s="771">
        <f t="shared" si="2"/>
        <v>-19548517.85862758</v>
      </c>
      <c r="I20" s="771">
        <f t="shared" si="3"/>
        <v>-15132560.572770948</v>
      </c>
      <c r="J20" s="771">
        <f t="shared" si="4"/>
        <v>-15506640.49821057</v>
      </c>
      <c r="L20" s="779">
        <f t="shared" si="0"/>
        <v>0.1037</v>
      </c>
      <c r="M20" s="771">
        <f t="shared" si="5"/>
        <v>-1569246.5313963473</v>
      </c>
      <c r="N20" s="771">
        <f t="shared" si="6"/>
        <v>-1608038.6196644362</v>
      </c>
    </row>
    <row r="21" spans="1:14" x14ac:dyDescent="0.25">
      <c r="A21" s="769" t="s">
        <v>677</v>
      </c>
      <c r="B21" s="785">
        <f>SUMIF('93017 Summary'!$U$7:$U$42,Summary!A21,'93017 Summary'!$V$7:$V$42)</f>
        <v>0</v>
      </c>
      <c r="C21" s="771">
        <f>SUMIF('93018 Summary'!$T$7:$T$42,Summary!A21,'93018 Summary'!$U$7:$U$42)</f>
        <v>-16330933.15550575</v>
      </c>
      <c r="E21" s="776" t="s">
        <v>664</v>
      </c>
      <c r="F21" s="771">
        <f t="shared" si="1"/>
        <v>0</v>
      </c>
      <c r="G21" s="771">
        <f t="shared" si="2"/>
        <v>0</v>
      </c>
      <c r="I21" s="771">
        <f t="shared" si="3"/>
        <v>0</v>
      </c>
      <c r="J21" s="771">
        <f t="shared" si="4"/>
        <v>0</v>
      </c>
      <c r="L21" s="779">
        <f t="shared" si="0"/>
        <v>0</v>
      </c>
      <c r="M21" s="771">
        <f t="shared" si="5"/>
        <v>0</v>
      </c>
      <c r="N21" s="771">
        <f t="shared" si="6"/>
        <v>0</v>
      </c>
    </row>
    <row r="22" spans="1:14" x14ac:dyDescent="0.25">
      <c r="A22" s="769" t="s">
        <v>691</v>
      </c>
      <c r="B22" s="771">
        <f>SUMIF('93017 Summary'!$U$7:$U$42,Summary!A22,'93017 Summary'!$V$7:$V$42)</f>
        <v>2007492.3543947737</v>
      </c>
      <c r="C22" s="771">
        <f>SUMIF('93018 Summary'!$T$7:$T$42,Summary!A22,'93018 Summary'!$U$7:$U$42)</f>
        <v>1231253.0762105477</v>
      </c>
      <c r="E22" s="776" t="s">
        <v>664</v>
      </c>
      <c r="F22" s="771">
        <f t="shared" si="1"/>
        <v>0</v>
      </c>
      <c r="G22" s="771">
        <f t="shared" si="2"/>
        <v>0</v>
      </c>
      <c r="I22" s="771">
        <f t="shared" si="3"/>
        <v>0</v>
      </c>
      <c r="J22" s="771">
        <f t="shared" si="4"/>
        <v>0</v>
      </c>
      <c r="L22" s="779">
        <f t="shared" si="0"/>
        <v>0</v>
      </c>
      <c r="M22" s="771">
        <f t="shared" si="5"/>
        <v>0</v>
      </c>
      <c r="N22" s="771">
        <f t="shared" si="6"/>
        <v>0</v>
      </c>
    </row>
    <row r="23" spans="1:14" x14ac:dyDescent="0.25">
      <c r="A23" s="769" t="s">
        <v>630</v>
      </c>
      <c r="B23" s="771">
        <f>SUMIF('93017 Summary'!$U$7:$U$42,Summary!A23,'93017 Summary'!$V$7:$V$42)</f>
        <v>4793392.8789657094</v>
      </c>
      <c r="C23" s="771">
        <f>SUMIF('93018 Summary'!$T$7:$T$42,Summary!A23,'93018 Summary'!$U$7:$U$42)</f>
        <v>3144719.805991062</v>
      </c>
      <c r="E23" s="776" t="s">
        <v>664</v>
      </c>
      <c r="F23" s="771">
        <f t="shared" si="1"/>
        <v>0</v>
      </c>
      <c r="G23" s="771">
        <f t="shared" si="2"/>
        <v>0</v>
      </c>
      <c r="I23" s="771">
        <f t="shared" si="3"/>
        <v>0</v>
      </c>
      <c r="J23" s="771">
        <f t="shared" si="4"/>
        <v>0</v>
      </c>
      <c r="L23" s="779">
        <f t="shared" si="0"/>
        <v>0</v>
      </c>
      <c r="M23" s="771">
        <f t="shared" si="5"/>
        <v>0</v>
      </c>
      <c r="N23" s="771">
        <f t="shared" si="6"/>
        <v>0</v>
      </c>
    </row>
    <row r="24" spans="1:14" x14ac:dyDescent="0.25">
      <c r="A24" s="769" t="s">
        <v>631</v>
      </c>
      <c r="B24" s="771">
        <f>SUMIF('93017 Summary'!$U$7:$U$42,Summary!A24,'93017 Summary'!$V$7:$V$42)</f>
        <v>4904535.7413188703</v>
      </c>
      <c r="C24" s="771">
        <f>SUMIF('93018 Summary'!$T$7:$T$42,Summary!A24,'93018 Summary'!$U$7:$U$42)</f>
        <v>3337482.972567508</v>
      </c>
      <c r="E24" s="776" t="s">
        <v>684</v>
      </c>
      <c r="F24" s="771">
        <f t="shared" si="1"/>
        <v>4904535.7413188703</v>
      </c>
      <c r="G24" s="771">
        <f t="shared" si="2"/>
        <v>3337482.972567508</v>
      </c>
      <c r="I24" s="771">
        <f t="shared" si="3"/>
        <v>2607229.4360413309</v>
      </c>
      <c r="J24" s="771">
        <f t="shared" si="4"/>
        <v>2647420.5870120577</v>
      </c>
      <c r="L24" s="779">
        <f t="shared" si="0"/>
        <v>0.1037</v>
      </c>
      <c r="M24" s="771">
        <f t="shared" si="5"/>
        <v>270369.69251748599</v>
      </c>
      <c r="N24" s="771">
        <f t="shared" si="6"/>
        <v>274537.51487315039</v>
      </c>
    </row>
    <row r="25" spans="1:14" x14ac:dyDescent="0.25">
      <c r="A25" s="769" t="s">
        <v>215</v>
      </c>
      <c r="B25" s="771">
        <f>SUMIF('93017 Summary'!$U$7:$U$42,Summary!A25,'93017 Summary'!$V$7:$V$42)</f>
        <v>1327925.6312235035</v>
      </c>
      <c r="C25" s="771">
        <f>SUMIF('93018 Summary'!$T$7:$T$42,Summary!A25,'93018 Summary'!$U$7:$U$42)</f>
        <v>1019863.3735870979</v>
      </c>
      <c r="E25" s="776" t="s">
        <v>664</v>
      </c>
      <c r="F25" s="771">
        <f t="shared" si="1"/>
        <v>0</v>
      </c>
      <c r="G25" s="771">
        <f t="shared" si="2"/>
        <v>0</v>
      </c>
      <c r="I25" s="771">
        <f t="shared" si="3"/>
        <v>0</v>
      </c>
      <c r="J25" s="771">
        <f t="shared" si="4"/>
        <v>0</v>
      </c>
      <c r="L25" s="779">
        <f t="shared" si="0"/>
        <v>0</v>
      </c>
      <c r="M25" s="771">
        <f t="shared" si="5"/>
        <v>0</v>
      </c>
      <c r="N25" s="771">
        <f t="shared" si="6"/>
        <v>0</v>
      </c>
    </row>
    <row r="26" spans="1:14" x14ac:dyDescent="0.25">
      <c r="A26" s="769" t="s">
        <v>678</v>
      </c>
      <c r="B26" s="771">
        <f>SUMIF('93017 Summary'!$U$7:$U$42,Summary!A26,'93017 Summary'!$V$7:$V$42)</f>
        <v>3270987.8657991728</v>
      </c>
      <c r="C26" s="771">
        <f>SUMIF('93018 Summary'!$T$7:$T$42,Summary!A26,'93018 Summary'!$U$7:$U$42)</f>
        <v>2242221.483788061</v>
      </c>
      <c r="E26" s="776" t="s">
        <v>664</v>
      </c>
      <c r="F26" s="771">
        <f t="shared" si="1"/>
        <v>0</v>
      </c>
      <c r="G26" s="771">
        <f t="shared" si="2"/>
        <v>0</v>
      </c>
      <c r="I26" s="771">
        <f t="shared" si="3"/>
        <v>0</v>
      </c>
      <c r="J26" s="771">
        <f t="shared" si="4"/>
        <v>0</v>
      </c>
      <c r="L26" s="779">
        <f t="shared" si="0"/>
        <v>0</v>
      </c>
      <c r="M26" s="771">
        <f t="shared" si="5"/>
        <v>0</v>
      </c>
      <c r="N26" s="771">
        <f t="shared" si="6"/>
        <v>0</v>
      </c>
    </row>
    <row r="27" spans="1:14" x14ac:dyDescent="0.25">
      <c r="A27" s="769" t="s">
        <v>222</v>
      </c>
      <c r="B27" s="771">
        <f>SUMIF('93017 Summary'!$U$7:$U$42,Summary!A27,'93017 Summary'!$V$7:$V$42)</f>
        <v>-1216157.3174972772</v>
      </c>
      <c r="C27" s="771">
        <f>SUMIF('93018 Summary'!$T$7:$T$42,Summary!A27,'93018 Summary'!$U$7:$U$42)</f>
        <v>-799554.5013245201</v>
      </c>
      <c r="E27" s="776" t="s">
        <v>684</v>
      </c>
      <c r="F27" s="771">
        <f t="shared" si="1"/>
        <v>-1216157.3174972772</v>
      </c>
      <c r="G27" s="771">
        <f t="shared" si="2"/>
        <v>-799554.5013245201</v>
      </c>
      <c r="I27" s="771">
        <f t="shared" si="3"/>
        <v>-646503.83324218751</v>
      </c>
      <c r="J27" s="771">
        <f t="shared" si="4"/>
        <v>-634237.55705824133</v>
      </c>
      <c r="L27" s="779">
        <f t="shared" si="0"/>
        <v>0.1037</v>
      </c>
      <c r="M27" s="771">
        <f t="shared" si="5"/>
        <v>-67042.447507214849</v>
      </c>
      <c r="N27" s="771">
        <f t="shared" si="6"/>
        <v>-65770.434666939633</v>
      </c>
    </row>
    <row r="28" spans="1:14" x14ac:dyDescent="0.25">
      <c r="A28" s="769" t="s">
        <v>223</v>
      </c>
      <c r="B28" s="771">
        <f>SUMIF('93017 Summary'!$U$7:$U$42,Summary!A28,'93017 Summary'!$V$7:$V$42)</f>
        <v>-3404990.6816300033</v>
      </c>
      <c r="C28" s="771">
        <f>SUMIF('93018 Summary'!$T$7:$T$42,Summary!A28,'93018 Summary'!$U$7:$U$42)</f>
        <v>-2690337.5107618654</v>
      </c>
      <c r="E28" s="776" t="s">
        <v>684</v>
      </c>
      <c r="F28" s="771">
        <f t="shared" si="1"/>
        <v>-3404990.6816300033</v>
      </c>
      <c r="G28" s="771">
        <f t="shared" si="2"/>
        <v>-2690337.5107618654</v>
      </c>
      <c r="I28" s="771">
        <f t="shared" si="3"/>
        <v>-1810077.9365928161</v>
      </c>
      <c r="J28" s="771">
        <f t="shared" si="4"/>
        <v>-2134079.7752512484</v>
      </c>
      <c r="L28" s="779">
        <f t="shared" si="0"/>
        <v>0.1037</v>
      </c>
      <c r="M28" s="771">
        <f t="shared" si="5"/>
        <v>-187705.08202467504</v>
      </c>
      <c r="N28" s="771">
        <f t="shared" si="6"/>
        <v>-221304.07269355445</v>
      </c>
    </row>
    <row r="29" spans="1:14" x14ac:dyDescent="0.25">
      <c r="A29" s="769" t="s">
        <v>224</v>
      </c>
      <c r="B29" s="771">
        <f>SUMIF('93017 Summary'!$U$7:$U$42,Summary!A29,'93017 Summary'!$V$7:$V$42)</f>
        <v>364582.27374131535</v>
      </c>
      <c r="C29" s="771">
        <f>SUMIF('93018 Summary'!$T$7:$T$42,Summary!A29,'93018 Summary'!$U$7:$U$42)</f>
        <v>324742</v>
      </c>
      <c r="E29" s="776" t="s">
        <v>684</v>
      </c>
      <c r="F29" s="771">
        <f t="shared" si="1"/>
        <v>364582.27374131535</v>
      </c>
      <c r="G29" s="771">
        <f t="shared" si="2"/>
        <v>324742</v>
      </c>
      <c r="I29" s="771">
        <f t="shared" si="3"/>
        <v>193810.31887467191</v>
      </c>
      <c r="J29" s="771">
        <f t="shared" si="4"/>
        <v>257597.9153553808</v>
      </c>
      <c r="L29" s="779">
        <f t="shared" si="0"/>
        <v>0.1037</v>
      </c>
      <c r="M29" s="771">
        <f t="shared" si="5"/>
        <v>20098.130067303478</v>
      </c>
      <c r="N29" s="771">
        <f t="shared" si="6"/>
        <v>26712.90382235299</v>
      </c>
    </row>
    <row r="30" spans="1:14" x14ac:dyDescent="0.25">
      <c r="A30" s="769" t="s">
        <v>227</v>
      </c>
      <c r="B30" s="771">
        <f>SUMIF('93017 Summary'!$U$7:$U$42,Summary!A30,'93017 Summary'!$V$7:$V$42)</f>
        <v>0</v>
      </c>
      <c r="C30" s="771">
        <f>SUMIF('93018 Summary'!$T$7:$T$42,Summary!A30,'93018 Summary'!$U$7:$U$42)</f>
        <v>0</v>
      </c>
      <c r="E30" s="776" t="s">
        <v>664</v>
      </c>
      <c r="F30" s="771">
        <f t="shared" si="1"/>
        <v>0</v>
      </c>
      <c r="G30" s="771">
        <f t="shared" si="2"/>
        <v>0</v>
      </c>
      <c r="I30" s="771">
        <f t="shared" si="3"/>
        <v>0</v>
      </c>
      <c r="J30" s="771">
        <f t="shared" si="4"/>
        <v>0</v>
      </c>
      <c r="L30" s="779">
        <f t="shared" si="0"/>
        <v>0</v>
      </c>
      <c r="M30" s="771">
        <f t="shared" si="5"/>
        <v>0</v>
      </c>
      <c r="N30" s="771">
        <f t="shared" si="6"/>
        <v>0</v>
      </c>
    </row>
    <row r="31" spans="1:14" x14ac:dyDescent="0.25">
      <c r="A31" s="769" t="s">
        <v>228</v>
      </c>
      <c r="B31" s="771">
        <f>SUMIF('93017 Summary'!$U$7:$U$42,Summary!A31,'93017 Summary'!$V$7:$V$42)</f>
        <v>5239858.0883828616</v>
      </c>
      <c r="C31" s="771">
        <f>SUMIF('93018 Summary'!$T$7:$T$42,Summary!A31,'93018 Summary'!$U$7:$U$42)</f>
        <v>3418676</v>
      </c>
      <c r="E31" s="776" t="s">
        <v>684</v>
      </c>
      <c r="F31" s="771">
        <f t="shared" si="1"/>
        <v>5239858.0883828616</v>
      </c>
      <c r="G31" s="771">
        <f t="shared" si="2"/>
        <v>3418676</v>
      </c>
      <c r="I31" s="771">
        <f t="shared" si="3"/>
        <v>2785485.3077362548</v>
      </c>
      <c r="J31" s="771">
        <f t="shared" si="4"/>
        <v>2711826.036901515</v>
      </c>
      <c r="L31" s="779">
        <f t="shared" si="0"/>
        <v>0.1037</v>
      </c>
      <c r="M31" s="771">
        <f t="shared" si="5"/>
        <v>288854.82641224965</v>
      </c>
      <c r="N31" s="771">
        <f t="shared" si="6"/>
        <v>281216.36002668709</v>
      </c>
    </row>
    <row r="32" spans="1:14" x14ac:dyDescent="0.25">
      <c r="A32" s="769" t="s">
        <v>189</v>
      </c>
      <c r="B32" s="771">
        <f>SUMIF('93017 Summary'!$U$7:$U$42,Summary!A32,'93017 Summary'!$V$7:$V$42)</f>
        <v>-34191</v>
      </c>
      <c r="C32" s="771">
        <f>SUMIF('93018 Summary'!$T$7:$T$42,Summary!A32,'93018 Summary'!$U$7:$U$42)</f>
        <v>-17505</v>
      </c>
      <c r="E32" s="776" t="s">
        <v>664</v>
      </c>
      <c r="F32" s="771">
        <f t="shared" si="1"/>
        <v>0</v>
      </c>
      <c r="G32" s="771">
        <f t="shared" si="2"/>
        <v>0</v>
      </c>
      <c r="I32" s="771">
        <f t="shared" si="3"/>
        <v>0</v>
      </c>
      <c r="J32" s="771">
        <f t="shared" si="4"/>
        <v>0</v>
      </c>
      <c r="L32" s="779">
        <f t="shared" si="0"/>
        <v>0</v>
      </c>
      <c r="M32" s="771">
        <f t="shared" si="5"/>
        <v>0</v>
      </c>
      <c r="N32" s="771">
        <f t="shared" si="6"/>
        <v>0</v>
      </c>
    </row>
    <row r="33" spans="2:15" x14ac:dyDescent="0.25">
      <c r="B33" s="772"/>
      <c r="C33" s="772"/>
      <c r="F33" s="772"/>
      <c r="G33" s="772"/>
      <c r="I33" s="772"/>
      <c r="J33" s="772"/>
      <c r="L33" s="779"/>
      <c r="M33" s="772"/>
      <c r="N33" s="772"/>
    </row>
    <row r="34" spans="2:15" x14ac:dyDescent="0.25">
      <c r="B34" s="771">
        <f>SUM(B5:B33)</f>
        <v>-17907060.736698717</v>
      </c>
      <c r="C34" s="771">
        <f>SUM(C5:C33)</f>
        <v>-32115967.070535384</v>
      </c>
      <c r="F34" s="771">
        <f>SUM(F5:F33)</f>
        <v>3111213.403981695</v>
      </c>
      <c r="G34" s="771">
        <f>SUM(G5:G33)</f>
        <v>-1418069.5176271871</v>
      </c>
      <c r="I34" s="771">
        <f>SUM(I5:I33)</f>
        <v>1653907.2394416167</v>
      </c>
      <c r="J34" s="771">
        <f>SUM(J5:J33)</f>
        <v>-1124867.5920262039</v>
      </c>
      <c r="L34" s="779"/>
      <c r="M34" s="771">
        <f>SUM(M5:M33)</f>
        <v>171510.1807300956</v>
      </c>
      <c r="N34" s="771">
        <f>SUM(N5:N33)</f>
        <v>-116648.76929311728</v>
      </c>
      <c r="O34" t="s">
        <v>702</v>
      </c>
    </row>
    <row r="35" spans="2:15" x14ac:dyDescent="0.25">
      <c r="B35" s="773">
        <f>'93017 Summary'!R51</f>
        <v>-17907060.736698721</v>
      </c>
      <c r="C35" s="773">
        <f>'93018 Summary'!R44</f>
        <v>-32115967.07053538</v>
      </c>
      <c r="N35" s="771">
        <f>337558/(1-0.21)</f>
        <v>427288.60759493668</v>
      </c>
      <c r="O35" t="s">
        <v>704</v>
      </c>
    </row>
    <row r="36" spans="2:15" x14ac:dyDescent="0.25">
      <c r="B36" s="771">
        <f>B34-B35</f>
        <v>0</v>
      </c>
      <c r="C36" s="771">
        <f>C34-C35</f>
        <v>0</v>
      </c>
      <c r="N36" s="773">
        <f>-N35*0.21</f>
        <v>-89730.607594936693</v>
      </c>
      <c r="O36" t="s">
        <v>705</v>
      </c>
    </row>
    <row r="37" spans="2:15" x14ac:dyDescent="0.25">
      <c r="I37" s="782" t="s">
        <v>698</v>
      </c>
      <c r="J37" s="783">
        <v>0.1037</v>
      </c>
      <c r="K37" s="784" t="s">
        <v>700</v>
      </c>
      <c r="N37" s="771">
        <f>SUM(N34:N36)</f>
        <v>220909.23070688272</v>
      </c>
      <c r="O37" t="s">
        <v>703</v>
      </c>
    </row>
    <row r="38" spans="2:15" x14ac:dyDescent="0.25">
      <c r="I38" s="781" t="s">
        <v>699</v>
      </c>
    </row>
  </sheetData>
  <mergeCells count="3">
    <mergeCell ref="E3:G3"/>
    <mergeCell ref="L3:N3"/>
    <mergeCell ref="I1:J1"/>
  </mergeCells>
  <pageMargins left="0.25" right="0.25" top="0.5" bottom="0" header="0" footer="0"/>
  <pageSetup paperSize="5" scale="97" orientation="landscape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outlinePr summaryBelow="0"/>
    <pageSetUpPr fitToPage="1"/>
  </sheetPr>
  <dimension ref="A1:CY101"/>
  <sheetViews>
    <sheetView showGridLines="0" zoomScaleNormal="100" zoomScaleSheetLayoutView="80" workbookViewId="0">
      <pane xSplit="1" ySplit="14" topLeftCell="L54" activePane="bottomRight" state="frozen"/>
      <selection activeCell="L29" sqref="L29"/>
      <selection pane="topRight" activeCell="L29" sqref="L29"/>
      <selection pane="bottomLeft" activeCell="L29" sqref="L29"/>
      <selection pane="bottomRight" activeCell="L62" sqref="L62"/>
    </sheetView>
  </sheetViews>
  <sheetFormatPr defaultColWidth="15.140625" defaultRowHeight="15" x14ac:dyDescent="0.25"/>
  <cols>
    <col min="1" max="1" width="50.28515625" customWidth="1"/>
    <col min="2" max="2" width="5.5703125" customWidth="1"/>
    <col min="10" max="10" width="4" customWidth="1"/>
    <col min="13" max="13" width="3.7109375" customWidth="1"/>
    <col min="15" max="15" width="3.42578125" customWidth="1"/>
    <col min="19" max="19" width="3.7109375" customWidth="1"/>
    <col min="26" max="26" width="4.28515625" customWidth="1"/>
    <col min="33" max="33" width="3.7109375" customWidth="1"/>
    <col min="40" max="40" width="3.140625" customWidth="1"/>
    <col min="47" max="47" width="5.7109375" customWidth="1"/>
    <col min="54" max="54" width="2.85546875" customWidth="1"/>
    <col min="61" max="61" width="3.42578125" customWidth="1"/>
    <col min="68" max="68" width="3.85546875" customWidth="1"/>
    <col min="75" max="75" width="4.7109375" customWidth="1"/>
    <col min="82" max="82" width="4" customWidth="1"/>
    <col min="89" max="89" width="4.85546875" customWidth="1"/>
    <col min="96" max="96" width="4.7109375" customWidth="1"/>
    <col min="103" max="103" width="4" customWidth="1"/>
  </cols>
  <sheetData>
    <row r="1" spans="1:102" ht="14.25" customHeight="1" x14ac:dyDescent="0.25">
      <c r="A1" s="851" t="s">
        <v>0</v>
      </c>
      <c r="B1" s="851"/>
      <c r="C1" s="851"/>
      <c r="D1" s="851"/>
      <c r="E1" s="1"/>
      <c r="F1" s="2"/>
      <c r="G1" s="1"/>
      <c r="H1" s="1"/>
      <c r="I1" s="2"/>
      <c r="J1" s="1"/>
      <c r="K1" s="3"/>
      <c r="L1" s="1"/>
      <c r="M1" s="1"/>
      <c r="N1" s="1"/>
      <c r="O1" s="1"/>
      <c r="P1" s="1"/>
      <c r="Q1" s="1"/>
      <c r="R1" s="1"/>
      <c r="S1" s="3"/>
      <c r="T1" s="3"/>
      <c r="U1" s="1"/>
      <c r="V1" s="1"/>
      <c r="W1" s="1"/>
      <c r="X1" s="1"/>
      <c r="Y1" s="1"/>
      <c r="Z1" s="3"/>
      <c r="AA1" s="3"/>
      <c r="AB1" s="1"/>
      <c r="AC1" s="1"/>
      <c r="AD1" s="1"/>
      <c r="AE1" s="1"/>
      <c r="AF1" s="1"/>
      <c r="AG1" s="3"/>
      <c r="AH1" s="3"/>
      <c r="AI1" s="1"/>
      <c r="AJ1" s="1"/>
      <c r="AK1" s="1"/>
      <c r="AL1" s="1"/>
      <c r="AM1" s="1"/>
      <c r="AN1" s="3"/>
      <c r="AO1" s="3"/>
      <c r="AP1" s="1"/>
      <c r="AQ1" s="1"/>
      <c r="AR1" s="1"/>
      <c r="AS1" s="1"/>
      <c r="AT1" s="1"/>
      <c r="AU1" s="3"/>
      <c r="AV1" s="3"/>
      <c r="AW1" s="1"/>
      <c r="AX1" s="1"/>
      <c r="AY1" s="1"/>
      <c r="AZ1" s="1"/>
      <c r="BA1" s="1"/>
      <c r="BB1" s="3"/>
      <c r="BC1" s="3"/>
      <c r="BD1" s="1"/>
      <c r="BE1" s="1"/>
      <c r="BF1" s="1"/>
      <c r="BG1" s="1"/>
      <c r="BH1" s="1"/>
      <c r="BI1" s="3"/>
      <c r="BJ1" s="3"/>
      <c r="BK1" s="1"/>
      <c r="BL1" s="1"/>
      <c r="BM1" s="1"/>
      <c r="BN1" s="1"/>
      <c r="BO1" s="1"/>
      <c r="BP1" s="3"/>
      <c r="BQ1" s="3"/>
      <c r="BR1" s="1"/>
      <c r="BS1" s="1"/>
      <c r="BT1" s="1"/>
      <c r="BU1" s="1"/>
      <c r="BV1" s="1"/>
      <c r="BW1" s="3"/>
      <c r="BX1" s="3"/>
      <c r="BY1" s="1"/>
      <c r="BZ1" s="1"/>
      <c r="CA1" s="1"/>
      <c r="CB1" s="1"/>
      <c r="CC1" s="1"/>
      <c r="CD1" s="3"/>
      <c r="CE1" s="3"/>
      <c r="CF1" s="1"/>
      <c r="CG1" s="1"/>
      <c r="CH1" s="1"/>
      <c r="CI1" s="1"/>
      <c r="CJ1" s="1"/>
      <c r="CK1" s="3"/>
      <c r="CL1" s="3"/>
      <c r="CM1" s="1"/>
      <c r="CN1" s="1"/>
      <c r="CO1" s="1"/>
      <c r="CP1" s="1"/>
      <c r="CQ1" s="1"/>
      <c r="CR1" s="3"/>
      <c r="CS1" s="3"/>
      <c r="CT1" s="1"/>
      <c r="CU1" s="1"/>
      <c r="CV1" s="1"/>
      <c r="CW1" s="1"/>
      <c r="CX1" s="1"/>
    </row>
    <row r="2" spans="1:102" ht="12.75" customHeight="1" x14ac:dyDescent="0.25">
      <c r="A2" s="4" t="s">
        <v>1</v>
      </c>
      <c r="B2" s="838"/>
      <c r="C2" s="838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</row>
    <row r="3" spans="1:102" ht="12.75" customHeight="1" x14ac:dyDescent="0.25">
      <c r="A3" s="5" t="s">
        <v>2</v>
      </c>
      <c r="B3" s="838"/>
      <c r="C3" s="838"/>
      <c r="D3" s="3"/>
      <c r="E3" s="3"/>
      <c r="F3" s="3"/>
      <c r="G3" s="1"/>
      <c r="H3" s="1"/>
      <c r="I3" s="3"/>
      <c r="J3" s="3"/>
      <c r="K3" s="1"/>
      <c r="L3" s="1"/>
      <c r="M3" s="1"/>
      <c r="N3" s="1"/>
      <c r="O3" s="1"/>
      <c r="P3" s="1"/>
      <c r="Q3" s="1"/>
      <c r="R3" s="1"/>
      <c r="S3" s="3"/>
      <c r="T3" s="1"/>
      <c r="U3" s="1"/>
      <c r="V3" s="1"/>
      <c r="W3" s="1"/>
      <c r="X3" s="1"/>
      <c r="Y3" s="1"/>
      <c r="Z3" s="806"/>
      <c r="AA3" s="806"/>
      <c r="AB3" s="806"/>
      <c r="AC3" s="806"/>
      <c r="AD3" s="806"/>
      <c r="AE3" s="806"/>
      <c r="AF3" s="806"/>
      <c r="AG3" s="806"/>
      <c r="AH3" s="806"/>
      <c r="AI3" s="806"/>
      <c r="AJ3" s="806"/>
      <c r="AK3" s="806"/>
      <c r="AL3" s="806"/>
      <c r="AM3" s="806"/>
      <c r="AN3" s="806"/>
      <c r="AO3" s="806"/>
      <c r="AP3" s="806"/>
      <c r="AQ3" s="806"/>
      <c r="AR3" s="806"/>
      <c r="AS3" s="806"/>
      <c r="AT3" s="806"/>
      <c r="AU3" s="806"/>
      <c r="AV3" s="806"/>
      <c r="AW3" s="806"/>
      <c r="AX3" s="806"/>
      <c r="AY3" s="806"/>
      <c r="AZ3" s="806"/>
      <c r="BA3" s="806"/>
      <c r="BB3" s="806"/>
      <c r="BC3" s="806"/>
      <c r="BD3" s="806"/>
      <c r="BE3" s="806"/>
      <c r="BF3" s="806"/>
      <c r="BG3" s="806"/>
      <c r="BH3" s="806"/>
      <c r="BI3" s="806"/>
      <c r="BJ3" s="806"/>
      <c r="BK3" s="806"/>
      <c r="BL3" s="806"/>
      <c r="BM3" s="806"/>
      <c r="BN3" s="806"/>
      <c r="BO3" s="806"/>
      <c r="BP3" s="806"/>
      <c r="BQ3" s="806"/>
      <c r="BR3" s="806"/>
      <c r="BS3" s="806"/>
      <c r="BT3" s="806"/>
      <c r="BU3" s="806"/>
      <c r="BV3" s="806"/>
      <c r="BW3" s="806"/>
      <c r="BX3" s="806"/>
      <c r="BY3" s="806"/>
      <c r="BZ3" s="806"/>
      <c r="CA3" s="806"/>
      <c r="CB3" s="806"/>
      <c r="CC3" s="806"/>
      <c r="CD3" s="806"/>
      <c r="CE3" s="806"/>
      <c r="CF3" s="806"/>
      <c r="CG3" s="806"/>
      <c r="CH3" s="806"/>
      <c r="CI3" s="806"/>
      <c r="CJ3" s="806"/>
      <c r="CK3" s="806"/>
      <c r="CL3" s="806"/>
      <c r="CM3" s="806"/>
      <c r="CN3" s="806"/>
      <c r="CO3" s="806"/>
      <c r="CP3" s="806"/>
      <c r="CQ3" s="806"/>
      <c r="CR3" s="806"/>
      <c r="CS3" s="806"/>
      <c r="CT3" s="806"/>
      <c r="CU3" s="806"/>
      <c r="CV3" s="806"/>
      <c r="CW3" s="806"/>
      <c r="CX3" s="806"/>
    </row>
    <row r="4" spans="1:102" ht="12" customHeight="1" x14ac:dyDescent="0.25">
      <c r="A4" s="5" t="s">
        <v>3</v>
      </c>
      <c r="B4" s="848"/>
      <c r="C4" s="848"/>
      <c r="D4" s="2"/>
      <c r="E4" s="2"/>
      <c r="F4" s="2"/>
      <c r="G4" s="1"/>
      <c r="H4" s="1"/>
      <c r="I4" s="2"/>
      <c r="J4" s="2"/>
      <c r="K4" s="1"/>
      <c r="L4" s="1"/>
      <c r="M4" s="1"/>
      <c r="N4" s="1"/>
      <c r="O4" s="1"/>
      <c r="P4" s="1"/>
      <c r="Q4" s="1"/>
      <c r="R4" s="1"/>
      <c r="S4" s="2"/>
      <c r="T4" s="1"/>
      <c r="U4" s="1"/>
      <c r="V4" s="1"/>
      <c r="W4" s="1"/>
      <c r="X4" s="1"/>
      <c r="Y4" s="1"/>
      <c r="Z4" s="848"/>
      <c r="AA4" s="848"/>
      <c r="AB4" s="848"/>
      <c r="AC4" s="848"/>
      <c r="AD4" s="848"/>
      <c r="AE4" s="848"/>
      <c r="AF4" s="848"/>
      <c r="AG4" s="848"/>
      <c r="AH4" s="848"/>
      <c r="AI4" s="848"/>
      <c r="AJ4" s="848"/>
      <c r="AK4" s="848"/>
      <c r="AL4" s="848"/>
      <c r="AM4" s="848"/>
      <c r="AN4" s="848"/>
      <c r="AO4" s="848"/>
      <c r="AP4" s="848"/>
      <c r="AQ4" s="848"/>
      <c r="AR4" s="848"/>
      <c r="AS4" s="848"/>
      <c r="AT4" s="848"/>
      <c r="AU4" s="848"/>
      <c r="AV4" s="848"/>
      <c r="AW4" s="848"/>
      <c r="AX4" s="848"/>
      <c r="AY4" s="848"/>
      <c r="AZ4" s="848"/>
      <c r="BA4" s="848"/>
      <c r="BB4" s="848"/>
      <c r="BC4" s="848"/>
      <c r="BD4" s="848"/>
      <c r="BE4" s="848"/>
      <c r="BF4" s="848"/>
      <c r="BG4" s="848"/>
      <c r="BH4" s="848"/>
      <c r="BI4" s="848"/>
      <c r="BJ4" s="848"/>
      <c r="BK4" s="848"/>
      <c r="BL4" s="848"/>
      <c r="BM4" s="848"/>
      <c r="BN4" s="848"/>
      <c r="BO4" s="848"/>
      <c r="BP4" s="848"/>
      <c r="BQ4" s="848"/>
      <c r="BR4" s="848"/>
      <c r="BS4" s="848"/>
      <c r="BT4" s="848"/>
      <c r="BU4" s="848"/>
      <c r="BV4" s="848"/>
      <c r="BW4" s="848"/>
      <c r="BX4" s="848"/>
      <c r="BY4" s="848"/>
      <c r="BZ4" s="848"/>
      <c r="CA4" s="848"/>
      <c r="CB4" s="848"/>
      <c r="CC4" s="848"/>
      <c r="CD4" s="848"/>
      <c r="CE4" s="848"/>
      <c r="CF4" s="848"/>
      <c r="CG4" s="848"/>
      <c r="CH4" s="848"/>
      <c r="CI4" s="848"/>
      <c r="CJ4" s="848"/>
      <c r="CK4" s="848"/>
      <c r="CL4" s="848"/>
      <c r="CM4" s="848"/>
      <c r="CN4" s="848"/>
      <c r="CO4" s="848"/>
      <c r="CP4" s="848"/>
      <c r="CQ4" s="848"/>
      <c r="CR4" s="848"/>
      <c r="CS4" s="848"/>
      <c r="CT4" s="848"/>
      <c r="CU4" s="848"/>
      <c r="CV4" s="848"/>
      <c r="CW4" s="848"/>
      <c r="CX4" s="848"/>
    </row>
    <row r="5" spans="1:102" ht="12.75" customHeight="1" x14ac:dyDescent="0.25">
      <c r="A5" s="4" t="s">
        <v>4</v>
      </c>
      <c r="B5" s="806"/>
      <c r="C5" s="806"/>
      <c r="D5" s="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</row>
    <row r="6" spans="1:102" ht="13.5" customHeight="1" x14ac:dyDescent="0.25">
      <c r="A6" s="4" t="s">
        <v>5</v>
      </c>
      <c r="B6" s="806"/>
      <c r="C6" s="806"/>
      <c r="D6" s="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</row>
    <row r="7" spans="1:102" ht="12.75" customHeight="1" x14ac:dyDescent="0.25">
      <c r="A7" s="4" t="s">
        <v>6</v>
      </c>
      <c r="B7" s="850"/>
      <c r="C7" s="850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</row>
    <row r="8" spans="1:102" ht="1.5" customHeight="1" x14ac:dyDescent="0.25">
      <c r="A8" s="1"/>
      <c r="B8" s="838"/>
      <c r="C8" s="83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</row>
    <row r="9" spans="1:102" ht="12" customHeight="1" x14ac:dyDescent="0.25">
      <c r="A9" s="849" t="s">
        <v>7</v>
      </c>
      <c r="B9" s="849"/>
      <c r="C9" s="849"/>
      <c r="D9" s="849"/>
      <c r="E9" s="849"/>
      <c r="F9" s="849"/>
      <c r="G9" s="1"/>
      <c r="H9" s="1"/>
      <c r="I9" s="2"/>
      <c r="J9" s="2"/>
      <c r="K9" s="2"/>
      <c r="L9" s="2"/>
      <c r="M9" s="2"/>
      <c r="N9" s="2"/>
      <c r="O9" s="2"/>
      <c r="P9" s="1"/>
      <c r="Q9" s="1"/>
      <c r="R9" s="2"/>
      <c r="S9" s="2"/>
      <c r="T9" s="2"/>
      <c r="U9" s="2"/>
      <c r="V9" s="2"/>
      <c r="W9" s="1"/>
      <c r="X9" s="1"/>
      <c r="Y9" s="2"/>
      <c r="Z9" s="2"/>
      <c r="AA9" s="2"/>
      <c r="AB9" s="2"/>
      <c r="AC9" s="848"/>
      <c r="AD9" s="848"/>
      <c r="AE9" s="848"/>
      <c r="AF9" s="848"/>
      <c r="AG9" s="848"/>
      <c r="AH9" s="848"/>
      <c r="AI9" s="848"/>
      <c r="AJ9" s="848"/>
      <c r="AK9" s="848"/>
      <c r="AL9" s="848"/>
      <c r="AM9" s="848"/>
      <c r="AN9" s="848"/>
      <c r="AO9" s="848"/>
      <c r="AP9" s="848"/>
      <c r="AQ9" s="848"/>
      <c r="AR9" s="848"/>
      <c r="AS9" s="848"/>
      <c r="AT9" s="848"/>
      <c r="AU9" s="848"/>
      <c r="AV9" s="848"/>
      <c r="AW9" s="848"/>
      <c r="AX9" s="848"/>
      <c r="AY9" s="848"/>
      <c r="AZ9" s="848"/>
      <c r="BA9" s="848"/>
      <c r="BB9" s="848"/>
      <c r="BC9" s="848"/>
      <c r="BD9" s="848"/>
      <c r="BE9" s="848"/>
      <c r="BF9" s="848"/>
      <c r="BG9" s="848"/>
      <c r="BH9" s="848"/>
      <c r="BI9" s="848"/>
      <c r="BJ9" s="848"/>
      <c r="BK9" s="848"/>
      <c r="BL9" s="848"/>
      <c r="BM9" s="848"/>
      <c r="BN9" s="848"/>
      <c r="BO9" s="848"/>
      <c r="BP9" s="848"/>
      <c r="BQ9" s="848"/>
      <c r="BR9" s="848"/>
      <c r="BS9" s="848"/>
      <c r="BT9" s="848"/>
      <c r="BU9" s="848"/>
      <c r="BV9" s="848"/>
      <c r="BW9" s="848"/>
      <c r="BX9" s="848"/>
      <c r="BY9" s="848"/>
      <c r="BZ9" s="848"/>
      <c r="CA9" s="848"/>
      <c r="CB9" s="848"/>
      <c r="CC9" s="848"/>
      <c r="CD9" s="848"/>
      <c r="CE9" s="848"/>
      <c r="CF9" s="848"/>
      <c r="CG9" s="848"/>
      <c r="CH9" s="848"/>
      <c r="CI9" s="848"/>
      <c r="CJ9" s="848"/>
      <c r="CK9" s="848"/>
      <c r="CL9" s="848"/>
      <c r="CM9" s="848"/>
      <c r="CN9" s="848"/>
      <c r="CO9" s="848"/>
      <c r="CP9" s="848"/>
      <c r="CQ9" s="848"/>
      <c r="CR9" s="848"/>
      <c r="CS9" s="848"/>
      <c r="CT9" s="848"/>
      <c r="CU9" s="848"/>
      <c r="CV9" s="848"/>
      <c r="CW9" s="848"/>
      <c r="CX9" s="848"/>
    </row>
    <row r="10" spans="1:102" ht="12.75" customHeight="1" x14ac:dyDescent="0.25">
      <c r="A10" s="849" t="s">
        <v>8</v>
      </c>
      <c r="B10" s="84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</row>
    <row r="11" spans="1:102" ht="12.75" customHeight="1" x14ac:dyDescent="0.25">
      <c r="A11" s="6"/>
      <c r="B11" s="848"/>
      <c r="C11" s="848"/>
      <c r="D11" s="2"/>
      <c r="E11" s="3"/>
      <c r="F11" s="1"/>
      <c r="G11" s="1"/>
      <c r="H11" s="1"/>
      <c r="I11" s="1"/>
      <c r="J11" s="1"/>
      <c r="K11" s="847" t="s">
        <v>9</v>
      </c>
      <c r="L11" s="847"/>
      <c r="M11" s="847"/>
      <c r="N11" s="847"/>
      <c r="O11" s="847"/>
      <c r="P11" s="847"/>
      <c r="Q11" s="847"/>
      <c r="R11" s="847"/>
      <c r="S11" s="847"/>
      <c r="T11" s="847" t="s">
        <v>10</v>
      </c>
      <c r="U11" s="847"/>
      <c r="V11" s="847"/>
      <c r="W11" s="847"/>
      <c r="X11" s="847"/>
      <c r="Y11" s="847"/>
      <c r="Z11" s="847"/>
      <c r="AA11" s="847" t="s">
        <v>10</v>
      </c>
      <c r="AB11" s="847"/>
      <c r="AC11" s="847"/>
      <c r="AD11" s="847"/>
      <c r="AE11" s="847"/>
      <c r="AF11" s="847"/>
      <c r="AG11" s="1"/>
      <c r="AH11" s="847" t="s">
        <v>10</v>
      </c>
      <c r="AI11" s="847"/>
      <c r="AJ11" s="847"/>
      <c r="AK11" s="847"/>
      <c r="AL11" s="847"/>
      <c r="AM11" s="847"/>
      <c r="AN11" s="847"/>
      <c r="AO11" s="847" t="s">
        <v>10</v>
      </c>
      <c r="AP11" s="847"/>
      <c r="AQ11" s="847"/>
      <c r="AR11" s="847"/>
      <c r="AS11" s="847"/>
      <c r="AT11" s="847"/>
      <c r="AU11" s="847"/>
      <c r="AV11" s="847" t="s">
        <v>11</v>
      </c>
      <c r="AW11" s="847"/>
      <c r="AX11" s="847"/>
      <c r="AY11" s="847"/>
      <c r="AZ11" s="847"/>
      <c r="BA11" s="847"/>
      <c r="BB11" s="847"/>
      <c r="BC11" s="847" t="s">
        <v>12</v>
      </c>
      <c r="BD11" s="847"/>
      <c r="BE11" s="847"/>
      <c r="BF11" s="847"/>
      <c r="BG11" s="847"/>
      <c r="BH11" s="847"/>
      <c r="BI11" s="847"/>
      <c r="BJ11" s="847" t="s">
        <v>13</v>
      </c>
      <c r="BK11" s="847"/>
      <c r="BL11" s="847"/>
      <c r="BM11" s="847"/>
      <c r="BN11" s="847"/>
      <c r="BO11" s="847"/>
      <c r="BP11" s="847"/>
      <c r="BQ11" s="847" t="s">
        <v>14</v>
      </c>
      <c r="BR11" s="847"/>
      <c r="BS11" s="847"/>
      <c r="BT11" s="847"/>
      <c r="BU11" s="847"/>
      <c r="BV11" s="847"/>
      <c r="BW11" s="1"/>
      <c r="BX11" s="847" t="s">
        <v>15</v>
      </c>
      <c r="BY11" s="847"/>
      <c r="BZ11" s="847"/>
      <c r="CA11" s="847"/>
      <c r="CB11" s="847"/>
      <c r="CC11" s="847"/>
      <c r="CD11" s="1"/>
      <c r="CE11" s="847" t="s">
        <v>16</v>
      </c>
      <c r="CF11" s="847"/>
      <c r="CG11" s="847"/>
      <c r="CH11" s="847"/>
      <c r="CI11" s="847"/>
      <c r="CJ11" s="847"/>
      <c r="CK11" s="1"/>
      <c r="CL11" s="847" t="s">
        <v>17</v>
      </c>
      <c r="CM11" s="847"/>
      <c r="CN11" s="847"/>
      <c r="CO11" s="847"/>
      <c r="CP11" s="847"/>
      <c r="CQ11" s="847"/>
      <c r="CR11" s="1"/>
      <c r="CS11" s="847" t="s">
        <v>18</v>
      </c>
      <c r="CT11" s="847"/>
      <c r="CU11" s="847"/>
      <c r="CV11" s="847"/>
      <c r="CW11" s="847"/>
      <c r="CX11" s="847"/>
    </row>
    <row r="12" spans="1:102" ht="13.5" customHeight="1" x14ac:dyDescent="0.25">
      <c r="A12" s="7" t="s">
        <v>19</v>
      </c>
      <c r="B12" s="838"/>
      <c r="C12" s="838"/>
      <c r="D12" s="847" t="s">
        <v>20</v>
      </c>
      <c r="E12" s="847"/>
      <c r="F12" s="847"/>
      <c r="G12" s="847"/>
      <c r="H12" s="847"/>
      <c r="I12" s="847"/>
      <c r="J12" s="847"/>
      <c r="K12" s="845" t="s">
        <v>21</v>
      </c>
      <c r="L12" s="845"/>
      <c r="M12" s="845"/>
      <c r="N12" s="845"/>
      <c r="O12" s="845"/>
      <c r="P12" s="845"/>
      <c r="Q12" s="845"/>
      <c r="R12" s="845"/>
      <c r="S12" s="845"/>
      <c r="T12" s="845" t="s">
        <v>22</v>
      </c>
      <c r="U12" s="845"/>
      <c r="V12" s="845"/>
      <c r="W12" s="845"/>
      <c r="X12" s="845"/>
      <c r="Y12" s="845"/>
      <c r="Z12" s="845"/>
      <c r="AA12" s="845" t="s">
        <v>23</v>
      </c>
      <c r="AB12" s="845"/>
      <c r="AC12" s="845"/>
      <c r="AD12" s="845"/>
      <c r="AE12" s="845"/>
      <c r="AF12" s="845"/>
      <c r="AG12" s="8"/>
      <c r="AH12" s="845" t="s">
        <v>24</v>
      </c>
      <c r="AI12" s="845"/>
      <c r="AJ12" s="845"/>
      <c r="AK12" s="845"/>
      <c r="AL12" s="845"/>
      <c r="AM12" s="845"/>
      <c r="AN12" s="845"/>
      <c r="AO12" s="845" t="s">
        <v>25</v>
      </c>
      <c r="AP12" s="845"/>
      <c r="AQ12" s="845"/>
      <c r="AR12" s="845"/>
      <c r="AS12" s="845"/>
      <c r="AT12" s="845"/>
      <c r="AU12" s="845"/>
      <c r="AV12" s="845" t="s">
        <v>26</v>
      </c>
      <c r="AW12" s="845"/>
      <c r="AX12" s="845"/>
      <c r="AY12" s="845"/>
      <c r="AZ12" s="845"/>
      <c r="BA12" s="845"/>
      <c r="BB12" s="845"/>
      <c r="BC12" s="845" t="s">
        <v>27</v>
      </c>
      <c r="BD12" s="845"/>
      <c r="BE12" s="845"/>
      <c r="BF12" s="845"/>
      <c r="BG12" s="845"/>
      <c r="BH12" s="845"/>
      <c r="BI12" s="845"/>
      <c r="BJ12" s="845" t="s">
        <v>28</v>
      </c>
      <c r="BK12" s="845"/>
      <c r="BL12" s="845"/>
      <c r="BM12" s="845"/>
      <c r="BN12" s="845"/>
      <c r="BO12" s="845"/>
      <c r="BP12" s="845"/>
      <c r="BQ12" s="845" t="s">
        <v>29</v>
      </c>
      <c r="BR12" s="845"/>
      <c r="BS12" s="845"/>
      <c r="BT12" s="845"/>
      <c r="BU12" s="845"/>
      <c r="BV12" s="845"/>
      <c r="BW12" s="8"/>
      <c r="BX12" s="845" t="s">
        <v>30</v>
      </c>
      <c r="BY12" s="845"/>
      <c r="BZ12" s="845"/>
      <c r="CA12" s="845"/>
      <c r="CB12" s="845"/>
      <c r="CC12" s="845"/>
      <c r="CD12" s="8"/>
      <c r="CE12" s="845" t="s">
        <v>31</v>
      </c>
      <c r="CF12" s="845"/>
      <c r="CG12" s="845"/>
      <c r="CH12" s="845"/>
      <c r="CI12" s="845"/>
      <c r="CJ12" s="845"/>
      <c r="CK12" s="8"/>
      <c r="CL12" s="845" t="s">
        <v>32</v>
      </c>
      <c r="CM12" s="845"/>
      <c r="CN12" s="845"/>
      <c r="CO12" s="845"/>
      <c r="CP12" s="845"/>
      <c r="CQ12" s="845"/>
      <c r="CR12" s="8"/>
      <c r="CS12" s="845" t="s">
        <v>33</v>
      </c>
      <c r="CT12" s="845"/>
      <c r="CU12" s="845"/>
      <c r="CV12" s="845"/>
      <c r="CW12" s="845"/>
      <c r="CX12" s="845"/>
    </row>
    <row r="13" spans="1:102" ht="41.25" customHeight="1" x14ac:dyDescent="0.25">
      <c r="A13" s="9" t="s">
        <v>34</v>
      </c>
      <c r="B13" s="838"/>
      <c r="C13" s="838"/>
      <c r="D13" s="10" t="s">
        <v>35</v>
      </c>
      <c r="E13" s="11" t="s">
        <v>36</v>
      </c>
      <c r="F13" s="11" t="s">
        <v>37</v>
      </c>
      <c r="G13" s="11" t="s">
        <v>38</v>
      </c>
      <c r="H13" s="11" t="s">
        <v>39</v>
      </c>
      <c r="I13" s="12" t="s">
        <v>40</v>
      </c>
      <c r="J13" s="1"/>
      <c r="K13" s="10" t="s">
        <v>35</v>
      </c>
      <c r="L13" s="11" t="s">
        <v>36</v>
      </c>
      <c r="M13" s="11"/>
      <c r="N13" s="11" t="s">
        <v>37</v>
      </c>
      <c r="O13" s="11"/>
      <c r="P13" s="11" t="s">
        <v>38</v>
      </c>
      <c r="Q13" s="11" t="s">
        <v>39</v>
      </c>
      <c r="R13" s="12" t="s">
        <v>40</v>
      </c>
      <c r="S13" s="1"/>
      <c r="T13" s="10" t="s">
        <v>35</v>
      </c>
      <c r="U13" s="11" t="s">
        <v>36</v>
      </c>
      <c r="V13" s="11" t="s">
        <v>37</v>
      </c>
      <c r="W13" s="11" t="s">
        <v>38</v>
      </c>
      <c r="X13" s="11" t="s">
        <v>39</v>
      </c>
      <c r="Y13" s="12" t="s">
        <v>40</v>
      </c>
      <c r="Z13" s="1"/>
      <c r="AA13" s="10" t="s">
        <v>35</v>
      </c>
      <c r="AB13" s="11" t="s">
        <v>36</v>
      </c>
      <c r="AC13" s="11" t="s">
        <v>37</v>
      </c>
      <c r="AD13" s="11" t="s">
        <v>38</v>
      </c>
      <c r="AE13" s="11" t="s">
        <v>39</v>
      </c>
      <c r="AF13" s="12" t="s">
        <v>40</v>
      </c>
      <c r="AG13" s="1"/>
      <c r="AH13" s="10" t="s">
        <v>35</v>
      </c>
      <c r="AI13" s="11" t="s">
        <v>36</v>
      </c>
      <c r="AJ13" s="11" t="s">
        <v>37</v>
      </c>
      <c r="AK13" s="11" t="s">
        <v>38</v>
      </c>
      <c r="AL13" s="11" t="s">
        <v>39</v>
      </c>
      <c r="AM13" s="12" t="s">
        <v>40</v>
      </c>
      <c r="AN13" s="1"/>
      <c r="AO13" s="10" t="s">
        <v>35</v>
      </c>
      <c r="AP13" s="11" t="s">
        <v>36</v>
      </c>
      <c r="AQ13" s="11" t="s">
        <v>37</v>
      </c>
      <c r="AR13" s="11" t="s">
        <v>38</v>
      </c>
      <c r="AS13" s="11" t="s">
        <v>39</v>
      </c>
      <c r="AT13" s="12" t="s">
        <v>40</v>
      </c>
      <c r="AU13" s="1"/>
      <c r="AV13" s="10" t="s">
        <v>35</v>
      </c>
      <c r="AW13" s="11" t="s">
        <v>36</v>
      </c>
      <c r="AX13" s="11" t="s">
        <v>37</v>
      </c>
      <c r="AY13" s="11" t="s">
        <v>38</v>
      </c>
      <c r="AZ13" s="11" t="s">
        <v>39</v>
      </c>
      <c r="BA13" s="12" t="s">
        <v>40</v>
      </c>
      <c r="BB13" s="1"/>
      <c r="BC13" s="10" t="s">
        <v>35</v>
      </c>
      <c r="BD13" s="11" t="s">
        <v>36</v>
      </c>
      <c r="BE13" s="11" t="s">
        <v>37</v>
      </c>
      <c r="BF13" s="11" t="s">
        <v>38</v>
      </c>
      <c r="BG13" s="11" t="s">
        <v>39</v>
      </c>
      <c r="BH13" s="12" t="s">
        <v>40</v>
      </c>
      <c r="BI13" s="1"/>
      <c r="BJ13" s="10" t="s">
        <v>35</v>
      </c>
      <c r="BK13" s="11" t="s">
        <v>36</v>
      </c>
      <c r="BL13" s="11" t="s">
        <v>37</v>
      </c>
      <c r="BM13" s="11" t="s">
        <v>38</v>
      </c>
      <c r="BN13" s="11" t="s">
        <v>39</v>
      </c>
      <c r="BO13" s="12" t="s">
        <v>40</v>
      </c>
      <c r="BP13" s="1"/>
      <c r="BQ13" s="10" t="s">
        <v>35</v>
      </c>
      <c r="BR13" s="11" t="s">
        <v>36</v>
      </c>
      <c r="BS13" s="11" t="s">
        <v>37</v>
      </c>
      <c r="BT13" s="11" t="s">
        <v>38</v>
      </c>
      <c r="BU13" s="11" t="s">
        <v>39</v>
      </c>
      <c r="BV13" s="12" t="s">
        <v>40</v>
      </c>
      <c r="BW13" s="1"/>
      <c r="BX13" s="10" t="s">
        <v>35</v>
      </c>
      <c r="BY13" s="11" t="s">
        <v>36</v>
      </c>
      <c r="BZ13" s="11" t="s">
        <v>37</v>
      </c>
      <c r="CA13" s="11" t="s">
        <v>38</v>
      </c>
      <c r="CB13" s="11" t="s">
        <v>39</v>
      </c>
      <c r="CC13" s="12" t="s">
        <v>40</v>
      </c>
      <c r="CD13" s="1"/>
      <c r="CE13" s="10" t="s">
        <v>35</v>
      </c>
      <c r="CF13" s="11" t="s">
        <v>36</v>
      </c>
      <c r="CG13" s="11" t="s">
        <v>37</v>
      </c>
      <c r="CH13" s="11" t="s">
        <v>38</v>
      </c>
      <c r="CI13" s="11" t="s">
        <v>39</v>
      </c>
      <c r="CJ13" s="12" t="s">
        <v>40</v>
      </c>
      <c r="CK13" s="1"/>
      <c r="CL13" s="10" t="s">
        <v>35</v>
      </c>
      <c r="CM13" s="11" t="s">
        <v>36</v>
      </c>
      <c r="CN13" s="11" t="s">
        <v>37</v>
      </c>
      <c r="CO13" s="11" t="s">
        <v>38</v>
      </c>
      <c r="CP13" s="11" t="s">
        <v>39</v>
      </c>
      <c r="CQ13" s="12" t="s">
        <v>40</v>
      </c>
      <c r="CR13" s="1"/>
      <c r="CS13" s="10" t="s">
        <v>35</v>
      </c>
      <c r="CT13" s="11" t="s">
        <v>36</v>
      </c>
      <c r="CU13" s="11" t="s">
        <v>37</v>
      </c>
      <c r="CV13" s="11" t="s">
        <v>38</v>
      </c>
      <c r="CW13" s="11" t="s">
        <v>39</v>
      </c>
      <c r="CX13" s="12" t="s">
        <v>40</v>
      </c>
    </row>
    <row r="14" spans="1:102" ht="1.5" customHeight="1" x14ac:dyDescent="0.25">
      <c r="A14" s="1"/>
      <c r="B14" s="838"/>
      <c r="C14" s="83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</row>
    <row r="15" spans="1:102" ht="12" customHeight="1" x14ac:dyDescent="0.25">
      <c r="A15" s="13" t="s">
        <v>41</v>
      </c>
      <c r="B15" s="838"/>
      <c r="C15" s="83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</row>
    <row r="16" spans="1:102" ht="13.5" customHeight="1" x14ac:dyDescent="0.25">
      <c r="A16" s="14" t="s">
        <v>42</v>
      </c>
      <c r="B16" s="806"/>
      <c r="C16" s="806"/>
      <c r="D16" s="15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"/>
      <c r="K16" s="17">
        <v>0</v>
      </c>
      <c r="L16" s="17">
        <v>0</v>
      </c>
      <c r="M16" s="17"/>
      <c r="N16" s="17">
        <v>0</v>
      </c>
      <c r="O16" s="17"/>
      <c r="P16" s="17">
        <v>0</v>
      </c>
      <c r="Q16" s="17">
        <v>0</v>
      </c>
      <c r="R16" s="17">
        <v>0</v>
      </c>
      <c r="S16" s="1"/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"/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"/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"/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"/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"/>
      <c r="BC16" s="17">
        <v>0</v>
      </c>
      <c r="BD16" s="17">
        <v>0</v>
      </c>
      <c r="BE16" s="17">
        <v>0</v>
      </c>
      <c r="BF16" s="17">
        <v>0</v>
      </c>
      <c r="BG16" s="17">
        <v>0</v>
      </c>
      <c r="BH16" s="17">
        <v>0</v>
      </c>
      <c r="BI16" s="1"/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7">
        <v>0</v>
      </c>
      <c r="BP16" s="1"/>
      <c r="BQ16" s="17">
        <v>0</v>
      </c>
      <c r="BR16" s="17">
        <v>0</v>
      </c>
      <c r="BS16" s="17">
        <v>0</v>
      </c>
      <c r="BT16" s="17">
        <v>0</v>
      </c>
      <c r="BU16" s="17">
        <v>0</v>
      </c>
      <c r="BV16" s="17">
        <v>0</v>
      </c>
      <c r="BW16" s="1"/>
      <c r="BX16" s="17">
        <v>0</v>
      </c>
      <c r="BY16" s="17">
        <v>0</v>
      </c>
      <c r="BZ16" s="17">
        <v>0</v>
      </c>
      <c r="CA16" s="17">
        <v>0</v>
      </c>
      <c r="CB16" s="17">
        <v>0</v>
      </c>
      <c r="CC16" s="17">
        <v>0</v>
      </c>
      <c r="CD16" s="1"/>
      <c r="CE16" s="17">
        <v>0</v>
      </c>
      <c r="CF16" s="17">
        <v>0</v>
      </c>
      <c r="CG16" s="17">
        <v>0</v>
      </c>
      <c r="CH16" s="17">
        <v>0</v>
      </c>
      <c r="CI16" s="17">
        <v>0</v>
      </c>
      <c r="CJ16" s="17">
        <v>0</v>
      </c>
      <c r="CK16" s="1"/>
      <c r="CL16" s="17">
        <v>0</v>
      </c>
      <c r="CM16" s="17">
        <v>0</v>
      </c>
      <c r="CN16" s="17">
        <v>0</v>
      </c>
      <c r="CO16" s="17">
        <v>0</v>
      </c>
      <c r="CP16" s="17">
        <v>0</v>
      </c>
      <c r="CQ16" s="17">
        <v>0</v>
      </c>
      <c r="CR16" s="1"/>
      <c r="CS16" s="17">
        <v>0</v>
      </c>
      <c r="CT16" s="17">
        <v>0</v>
      </c>
      <c r="CU16" s="17">
        <v>0</v>
      </c>
      <c r="CV16" s="17">
        <v>0</v>
      </c>
      <c r="CW16" s="17">
        <v>0</v>
      </c>
      <c r="CX16" s="17">
        <v>0</v>
      </c>
    </row>
    <row r="17" spans="1:102" ht="13.5" customHeight="1" x14ac:dyDescent="0.25">
      <c r="A17" s="18" t="s">
        <v>43</v>
      </c>
      <c r="B17" s="806"/>
      <c r="C17" s="806"/>
      <c r="D17" s="19" t="s">
        <v>44</v>
      </c>
      <c r="E17" s="20" t="s">
        <v>44</v>
      </c>
      <c r="F17" s="21">
        <v>0</v>
      </c>
      <c r="G17" s="21">
        <v>0</v>
      </c>
      <c r="H17" s="21">
        <v>0</v>
      </c>
      <c r="I17" s="21">
        <v>0</v>
      </c>
      <c r="J17" s="1"/>
      <c r="K17" s="22" t="s">
        <v>44</v>
      </c>
      <c r="L17" s="22" t="s">
        <v>44</v>
      </c>
      <c r="M17" s="22"/>
      <c r="N17" s="23">
        <v>0</v>
      </c>
      <c r="O17" s="23"/>
      <c r="P17" s="23">
        <v>0</v>
      </c>
      <c r="Q17" s="23">
        <v>0</v>
      </c>
      <c r="R17" s="23">
        <v>0</v>
      </c>
      <c r="S17" s="1"/>
      <c r="T17" s="22" t="s">
        <v>44</v>
      </c>
      <c r="U17" s="22" t="s">
        <v>44</v>
      </c>
      <c r="V17" s="23">
        <v>0</v>
      </c>
      <c r="W17" s="23">
        <v>0</v>
      </c>
      <c r="X17" s="23">
        <v>0</v>
      </c>
      <c r="Y17" s="23">
        <v>0</v>
      </c>
      <c r="Z17" s="1"/>
      <c r="AA17" s="22" t="s">
        <v>44</v>
      </c>
      <c r="AB17" s="22" t="s">
        <v>44</v>
      </c>
      <c r="AC17" s="23">
        <v>0</v>
      </c>
      <c r="AD17" s="23">
        <v>0</v>
      </c>
      <c r="AE17" s="23">
        <v>0</v>
      </c>
      <c r="AF17" s="23">
        <v>0</v>
      </c>
      <c r="AG17" s="1"/>
      <c r="AH17" s="22" t="s">
        <v>44</v>
      </c>
      <c r="AI17" s="22" t="s">
        <v>44</v>
      </c>
      <c r="AJ17" s="23">
        <v>0</v>
      </c>
      <c r="AK17" s="23">
        <v>0</v>
      </c>
      <c r="AL17" s="23">
        <v>0</v>
      </c>
      <c r="AM17" s="23">
        <v>0</v>
      </c>
      <c r="AN17" s="1"/>
      <c r="AO17" s="22" t="s">
        <v>44</v>
      </c>
      <c r="AP17" s="22" t="s">
        <v>44</v>
      </c>
      <c r="AQ17" s="23">
        <v>0</v>
      </c>
      <c r="AR17" s="23">
        <v>0</v>
      </c>
      <c r="AS17" s="23">
        <v>0</v>
      </c>
      <c r="AT17" s="23">
        <v>0</v>
      </c>
      <c r="AU17" s="1"/>
      <c r="AV17" s="22" t="s">
        <v>44</v>
      </c>
      <c r="AW17" s="22" t="s">
        <v>44</v>
      </c>
      <c r="AX17" s="23">
        <v>0</v>
      </c>
      <c r="AY17" s="23">
        <v>0</v>
      </c>
      <c r="AZ17" s="23">
        <v>0</v>
      </c>
      <c r="BA17" s="23">
        <v>0</v>
      </c>
      <c r="BB17" s="1"/>
      <c r="BC17" s="22" t="s">
        <v>44</v>
      </c>
      <c r="BD17" s="22" t="s">
        <v>44</v>
      </c>
      <c r="BE17" s="23">
        <v>0</v>
      </c>
      <c r="BF17" s="23">
        <v>0</v>
      </c>
      <c r="BG17" s="23">
        <v>0</v>
      </c>
      <c r="BH17" s="23">
        <v>0</v>
      </c>
      <c r="BI17" s="1"/>
      <c r="BJ17" s="22" t="s">
        <v>44</v>
      </c>
      <c r="BK17" s="22" t="s">
        <v>44</v>
      </c>
      <c r="BL17" s="23">
        <v>0</v>
      </c>
      <c r="BM17" s="23">
        <v>0</v>
      </c>
      <c r="BN17" s="23">
        <v>0</v>
      </c>
      <c r="BO17" s="23">
        <v>0</v>
      </c>
      <c r="BP17" s="1"/>
      <c r="BQ17" s="22" t="s">
        <v>44</v>
      </c>
      <c r="BR17" s="22" t="s">
        <v>44</v>
      </c>
      <c r="BS17" s="23">
        <v>0</v>
      </c>
      <c r="BT17" s="23">
        <v>0</v>
      </c>
      <c r="BU17" s="23">
        <v>0</v>
      </c>
      <c r="BV17" s="23">
        <v>0</v>
      </c>
      <c r="BW17" s="1"/>
      <c r="BX17" s="22" t="s">
        <v>44</v>
      </c>
      <c r="BY17" s="22" t="s">
        <v>44</v>
      </c>
      <c r="BZ17" s="23">
        <v>0</v>
      </c>
      <c r="CA17" s="23">
        <v>0</v>
      </c>
      <c r="CB17" s="23">
        <v>0</v>
      </c>
      <c r="CC17" s="23">
        <v>0</v>
      </c>
      <c r="CD17" s="1"/>
      <c r="CE17" s="22" t="s">
        <v>44</v>
      </c>
      <c r="CF17" s="22" t="s">
        <v>44</v>
      </c>
      <c r="CG17" s="23">
        <v>0</v>
      </c>
      <c r="CH17" s="23">
        <v>0</v>
      </c>
      <c r="CI17" s="23">
        <v>0</v>
      </c>
      <c r="CJ17" s="23">
        <v>0</v>
      </c>
      <c r="CK17" s="1"/>
      <c r="CL17" s="22" t="s">
        <v>44</v>
      </c>
      <c r="CM17" s="22" t="s">
        <v>44</v>
      </c>
      <c r="CN17" s="23">
        <v>0</v>
      </c>
      <c r="CO17" s="23">
        <v>0</v>
      </c>
      <c r="CP17" s="23">
        <v>0</v>
      </c>
      <c r="CQ17" s="23">
        <v>0</v>
      </c>
      <c r="CR17" s="1"/>
      <c r="CS17" s="22" t="s">
        <v>44</v>
      </c>
      <c r="CT17" s="22" t="s">
        <v>44</v>
      </c>
      <c r="CU17" s="23">
        <v>0</v>
      </c>
      <c r="CV17" s="23">
        <v>0</v>
      </c>
      <c r="CW17" s="23">
        <v>0</v>
      </c>
      <c r="CX17" s="23">
        <v>0</v>
      </c>
    </row>
    <row r="18" spans="1:102" ht="14.25" customHeight="1" x14ac:dyDescent="0.25">
      <c r="A18" s="24" t="s">
        <v>45</v>
      </c>
      <c r="B18" s="806"/>
      <c r="C18" s="806"/>
      <c r="D18" s="15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"/>
      <c r="K18" s="17">
        <v>0</v>
      </c>
      <c r="L18" s="17">
        <v>0</v>
      </c>
      <c r="M18" s="17"/>
      <c r="N18" s="17">
        <v>0</v>
      </c>
      <c r="O18" s="17"/>
      <c r="P18" s="17">
        <v>0</v>
      </c>
      <c r="Q18" s="17">
        <v>0</v>
      </c>
      <c r="R18" s="17">
        <v>0</v>
      </c>
      <c r="S18" s="1"/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"/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"/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"/>
      <c r="AO18" s="17">
        <v>0</v>
      </c>
      <c r="AP18" s="17">
        <v>0</v>
      </c>
      <c r="AQ18" s="17">
        <v>0</v>
      </c>
      <c r="AR18" s="17">
        <v>0</v>
      </c>
      <c r="AS18" s="17">
        <v>0</v>
      </c>
      <c r="AT18" s="17">
        <v>0</v>
      </c>
      <c r="AU18" s="1"/>
      <c r="AV18" s="17">
        <v>0</v>
      </c>
      <c r="AW18" s="17">
        <v>0</v>
      </c>
      <c r="AX18" s="17">
        <v>0</v>
      </c>
      <c r="AY18" s="17">
        <v>0</v>
      </c>
      <c r="AZ18" s="17">
        <v>0</v>
      </c>
      <c r="BA18" s="17">
        <v>0</v>
      </c>
      <c r="BB18" s="1"/>
      <c r="BC18" s="17">
        <v>0</v>
      </c>
      <c r="BD18" s="17">
        <v>0</v>
      </c>
      <c r="BE18" s="17">
        <v>0</v>
      </c>
      <c r="BF18" s="17">
        <v>0</v>
      </c>
      <c r="BG18" s="17">
        <v>0</v>
      </c>
      <c r="BH18" s="17">
        <v>0</v>
      </c>
      <c r="BI18" s="1"/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7">
        <v>0</v>
      </c>
      <c r="BP18" s="1"/>
      <c r="BQ18" s="17">
        <v>0</v>
      </c>
      <c r="BR18" s="17">
        <v>0</v>
      </c>
      <c r="BS18" s="17">
        <v>0</v>
      </c>
      <c r="BT18" s="17">
        <v>0</v>
      </c>
      <c r="BU18" s="17">
        <v>0</v>
      </c>
      <c r="BV18" s="17">
        <v>0</v>
      </c>
      <c r="BW18" s="1"/>
      <c r="BX18" s="17">
        <v>0</v>
      </c>
      <c r="BY18" s="17">
        <v>0</v>
      </c>
      <c r="BZ18" s="17">
        <v>0</v>
      </c>
      <c r="CA18" s="17">
        <v>0</v>
      </c>
      <c r="CB18" s="17">
        <v>0</v>
      </c>
      <c r="CC18" s="17">
        <v>0</v>
      </c>
      <c r="CD18" s="1"/>
      <c r="CE18" s="17">
        <v>0</v>
      </c>
      <c r="CF18" s="17">
        <v>0</v>
      </c>
      <c r="CG18" s="17">
        <v>0</v>
      </c>
      <c r="CH18" s="17">
        <v>0</v>
      </c>
      <c r="CI18" s="17">
        <v>0</v>
      </c>
      <c r="CJ18" s="17">
        <v>0</v>
      </c>
      <c r="CK18" s="1"/>
      <c r="CL18" s="17">
        <v>0</v>
      </c>
      <c r="CM18" s="17">
        <v>0</v>
      </c>
      <c r="CN18" s="17">
        <v>0</v>
      </c>
      <c r="CO18" s="17">
        <v>0</v>
      </c>
      <c r="CP18" s="17">
        <v>0</v>
      </c>
      <c r="CQ18" s="17">
        <v>0</v>
      </c>
      <c r="CR18" s="1"/>
      <c r="CS18" s="17">
        <v>0</v>
      </c>
      <c r="CT18" s="17">
        <v>0</v>
      </c>
      <c r="CU18" s="17">
        <v>0</v>
      </c>
      <c r="CV18" s="17">
        <v>0</v>
      </c>
      <c r="CW18" s="17">
        <v>0</v>
      </c>
      <c r="CX18" s="17">
        <v>0</v>
      </c>
    </row>
    <row r="19" spans="1:102" ht="12" customHeight="1" x14ac:dyDescent="0.25">
      <c r="A19" s="1"/>
      <c r="B19" s="838"/>
      <c r="C19" s="838"/>
      <c r="D19" s="1"/>
      <c r="E19" s="1"/>
      <c r="F19" s="1"/>
      <c r="G19" s="18"/>
      <c r="H19" s="18"/>
      <c r="I19" s="1"/>
      <c r="J19" s="1"/>
      <c r="K19" s="18"/>
      <c r="L19" s="18"/>
      <c r="M19" s="18"/>
      <c r="N19" s="18"/>
      <c r="O19" s="18"/>
      <c r="P19" s="18"/>
      <c r="Q19" s="18"/>
      <c r="R19" s="18"/>
      <c r="S19" s="1"/>
      <c r="T19" s="18"/>
      <c r="U19" s="18"/>
      <c r="V19" s="18"/>
      <c r="W19" s="18"/>
      <c r="X19" s="18"/>
      <c r="Y19" s="18"/>
      <c r="Z19" s="1"/>
      <c r="AA19" s="18"/>
      <c r="AB19" s="18"/>
      <c r="AC19" s="18"/>
      <c r="AD19" s="18"/>
      <c r="AE19" s="18"/>
      <c r="AF19" s="18"/>
      <c r="AG19" s="1"/>
      <c r="AH19" s="18"/>
      <c r="AI19" s="18"/>
      <c r="AJ19" s="18"/>
      <c r="AK19" s="18"/>
      <c r="AL19" s="18"/>
      <c r="AM19" s="18"/>
      <c r="AN19" s="1"/>
      <c r="AO19" s="18"/>
      <c r="AP19" s="18"/>
      <c r="AQ19" s="18"/>
      <c r="AR19" s="18"/>
      <c r="AS19" s="18"/>
      <c r="AT19" s="18"/>
      <c r="AU19" s="1"/>
      <c r="AV19" s="18"/>
      <c r="AW19" s="18"/>
      <c r="AX19" s="18"/>
      <c r="AY19" s="18"/>
      <c r="AZ19" s="18"/>
      <c r="BA19" s="18"/>
      <c r="BB19" s="1"/>
      <c r="BC19" s="18"/>
      <c r="BD19" s="18"/>
      <c r="BE19" s="18"/>
      <c r="BF19" s="18"/>
      <c r="BG19" s="18"/>
      <c r="BH19" s="18"/>
      <c r="BI19" s="1"/>
      <c r="BJ19" s="18"/>
      <c r="BK19" s="18"/>
      <c r="BL19" s="18"/>
      <c r="BM19" s="18"/>
      <c r="BN19" s="18"/>
      <c r="BO19" s="18"/>
      <c r="BP19" s="1"/>
      <c r="BQ19" s="18"/>
      <c r="BR19" s="18"/>
      <c r="BS19" s="18"/>
      <c r="BT19" s="18"/>
      <c r="BU19" s="18"/>
      <c r="BV19" s="18"/>
      <c r="BW19" s="1"/>
      <c r="BX19" s="18"/>
      <c r="BY19" s="18"/>
      <c r="BZ19" s="18"/>
      <c r="CA19" s="18"/>
      <c r="CB19" s="18"/>
      <c r="CC19" s="18"/>
      <c r="CD19" s="1"/>
      <c r="CE19" s="18"/>
      <c r="CF19" s="18"/>
      <c r="CG19" s="18"/>
      <c r="CH19" s="18"/>
      <c r="CI19" s="18"/>
      <c r="CJ19" s="18"/>
      <c r="CK19" s="1"/>
      <c r="CL19" s="18"/>
      <c r="CM19" s="18"/>
      <c r="CN19" s="18"/>
      <c r="CO19" s="18"/>
      <c r="CP19" s="18"/>
      <c r="CQ19" s="18"/>
      <c r="CR19" s="1"/>
      <c r="CS19" s="18"/>
      <c r="CT19" s="18"/>
      <c r="CU19" s="18"/>
      <c r="CV19" s="18"/>
      <c r="CW19" s="18"/>
      <c r="CX19" s="18"/>
    </row>
    <row r="20" spans="1:102" ht="12" customHeight="1" x14ac:dyDescent="0.25">
      <c r="A20" s="13" t="s">
        <v>46</v>
      </c>
      <c r="B20" s="838"/>
      <c r="C20" s="838"/>
      <c r="D20" s="1"/>
      <c r="E20" s="1"/>
      <c r="F20" s="1"/>
      <c r="G20" s="18"/>
      <c r="H20" s="18"/>
      <c r="I20" s="1"/>
      <c r="J20" s="1"/>
      <c r="K20" s="18"/>
      <c r="L20" s="18"/>
      <c r="M20" s="18"/>
      <c r="N20" s="18"/>
      <c r="O20" s="18"/>
      <c r="P20" s="18"/>
      <c r="Q20" s="18"/>
      <c r="R20" s="18"/>
      <c r="S20" s="1"/>
      <c r="T20" s="18"/>
      <c r="U20" s="18"/>
      <c r="V20" s="18"/>
      <c r="W20" s="18"/>
      <c r="X20" s="18"/>
      <c r="Y20" s="18"/>
      <c r="Z20" s="1"/>
      <c r="AA20" s="18"/>
      <c r="AB20" s="18"/>
      <c r="AC20" s="18"/>
      <c r="AD20" s="18"/>
      <c r="AE20" s="18"/>
      <c r="AF20" s="18"/>
      <c r="AG20" s="1"/>
      <c r="AH20" s="18"/>
      <c r="AI20" s="18"/>
      <c r="AJ20" s="18"/>
      <c r="AK20" s="18"/>
      <c r="AL20" s="18"/>
      <c r="AM20" s="18"/>
      <c r="AN20" s="1"/>
      <c r="AO20" s="18"/>
      <c r="AP20" s="18"/>
      <c r="AQ20" s="18"/>
      <c r="AR20" s="18"/>
      <c r="AS20" s="18"/>
      <c r="AT20" s="18"/>
      <c r="AU20" s="1"/>
      <c r="AV20" s="18"/>
      <c r="AW20" s="18"/>
      <c r="AX20" s="18"/>
      <c r="AY20" s="18"/>
      <c r="AZ20" s="18"/>
      <c r="BA20" s="18"/>
      <c r="BB20" s="1"/>
      <c r="BC20" s="18"/>
      <c r="BD20" s="18"/>
      <c r="BE20" s="18"/>
      <c r="BF20" s="18"/>
      <c r="BG20" s="18"/>
      <c r="BH20" s="18"/>
      <c r="BI20" s="1"/>
      <c r="BJ20" s="18"/>
      <c r="BK20" s="18"/>
      <c r="BL20" s="18"/>
      <c r="BM20" s="18"/>
      <c r="BN20" s="18"/>
      <c r="BO20" s="18"/>
      <c r="BP20" s="1"/>
      <c r="BQ20" s="18"/>
      <c r="BR20" s="18"/>
      <c r="BS20" s="18"/>
      <c r="BT20" s="18"/>
      <c r="BU20" s="18"/>
      <c r="BV20" s="18"/>
      <c r="BW20" s="1"/>
      <c r="BX20" s="18"/>
      <c r="BY20" s="18"/>
      <c r="BZ20" s="18"/>
      <c r="CA20" s="18"/>
      <c r="CB20" s="18"/>
      <c r="CC20" s="18"/>
      <c r="CD20" s="1"/>
      <c r="CE20" s="18"/>
      <c r="CF20" s="18"/>
      <c r="CG20" s="18"/>
      <c r="CH20" s="18"/>
      <c r="CI20" s="18"/>
      <c r="CJ20" s="18"/>
      <c r="CK20" s="1"/>
      <c r="CL20" s="18"/>
      <c r="CM20" s="18"/>
      <c r="CN20" s="18"/>
      <c r="CO20" s="18"/>
      <c r="CP20" s="18"/>
      <c r="CQ20" s="18"/>
      <c r="CR20" s="1"/>
      <c r="CS20" s="18"/>
      <c r="CT20" s="18"/>
      <c r="CU20" s="18"/>
      <c r="CV20" s="18"/>
      <c r="CW20" s="18"/>
      <c r="CX20" s="18"/>
    </row>
    <row r="21" spans="1:102" ht="14.25" customHeight="1" x14ac:dyDescent="0.25">
      <c r="A21" s="18" t="s">
        <v>47</v>
      </c>
      <c r="B21" s="806"/>
      <c r="C21" s="806"/>
      <c r="D21" s="25">
        <v>-65899461</v>
      </c>
      <c r="E21" s="26">
        <v>-23064812</v>
      </c>
      <c r="F21" s="26">
        <v>-2967924</v>
      </c>
      <c r="G21" s="26">
        <v>-4566038</v>
      </c>
      <c r="H21" s="26">
        <v>1598113</v>
      </c>
      <c r="I21" s="26">
        <v>-26032736</v>
      </c>
      <c r="J21" s="1"/>
      <c r="K21" s="27">
        <v>-65899235</v>
      </c>
      <c r="L21" s="27">
        <v>-23064732</v>
      </c>
      <c r="M21" s="27"/>
      <c r="N21" s="27">
        <v>-2967914</v>
      </c>
      <c r="O21" s="27"/>
      <c r="P21" s="27">
        <v>-4566022</v>
      </c>
      <c r="Q21" s="27">
        <v>1598108</v>
      </c>
      <c r="R21" s="28">
        <v>-26032646</v>
      </c>
      <c r="S21" s="29" t="s">
        <v>48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1"/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1"/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1"/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  <c r="AU21" s="1"/>
      <c r="AV21" s="23">
        <v>0</v>
      </c>
      <c r="AW21" s="23">
        <v>0</v>
      </c>
      <c r="AX21" s="23">
        <v>0</v>
      </c>
      <c r="AY21" s="23">
        <v>0</v>
      </c>
      <c r="AZ21" s="23">
        <v>0</v>
      </c>
      <c r="BA21" s="23">
        <v>0</v>
      </c>
      <c r="BB21" s="1"/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  <c r="BI21" s="1"/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23">
        <v>0</v>
      </c>
      <c r="BP21" s="1"/>
      <c r="BQ21" s="23">
        <v>0</v>
      </c>
      <c r="BR21" s="23">
        <v>0</v>
      </c>
      <c r="BS21" s="23">
        <v>0</v>
      </c>
      <c r="BT21" s="23">
        <v>0</v>
      </c>
      <c r="BU21" s="23">
        <v>0</v>
      </c>
      <c r="BV21" s="23">
        <v>0</v>
      </c>
      <c r="BW21" s="1"/>
      <c r="BX21" s="23">
        <v>-113</v>
      </c>
      <c r="BY21" s="23">
        <v>-40</v>
      </c>
      <c r="BZ21" s="23">
        <v>-5</v>
      </c>
      <c r="CA21" s="23">
        <v>-8</v>
      </c>
      <c r="CB21" s="23">
        <v>3</v>
      </c>
      <c r="CC21" s="23">
        <v>-45</v>
      </c>
      <c r="CD21" s="1"/>
      <c r="CE21" s="23">
        <v>0</v>
      </c>
      <c r="CF21" s="23">
        <v>0</v>
      </c>
      <c r="CG21" s="23">
        <v>0</v>
      </c>
      <c r="CH21" s="23">
        <v>0</v>
      </c>
      <c r="CI21" s="23">
        <v>0</v>
      </c>
      <c r="CJ21" s="23">
        <v>0</v>
      </c>
      <c r="CK21" s="1"/>
      <c r="CL21" s="23">
        <v>-113</v>
      </c>
      <c r="CM21" s="23">
        <v>-40</v>
      </c>
      <c r="CN21" s="23">
        <v>-5</v>
      </c>
      <c r="CO21" s="23">
        <v>-8</v>
      </c>
      <c r="CP21" s="23">
        <v>3</v>
      </c>
      <c r="CQ21" s="23">
        <v>-45</v>
      </c>
      <c r="CR21" s="1"/>
      <c r="CS21" s="23">
        <v>0</v>
      </c>
      <c r="CT21" s="23">
        <v>0</v>
      </c>
      <c r="CU21" s="23">
        <v>0</v>
      </c>
      <c r="CV21" s="23">
        <v>0</v>
      </c>
      <c r="CW21" s="23">
        <v>0</v>
      </c>
      <c r="CX21" s="23">
        <v>0</v>
      </c>
    </row>
    <row r="22" spans="1:102" ht="13.5" customHeight="1" x14ac:dyDescent="0.25">
      <c r="A22" s="30" t="s">
        <v>49</v>
      </c>
      <c r="B22" s="821" t="s">
        <v>50</v>
      </c>
      <c r="C22" s="821"/>
      <c r="D22" s="31">
        <v>-65899461</v>
      </c>
      <c r="E22" s="32">
        <v>-23064812</v>
      </c>
      <c r="F22" s="32">
        <v>-2967924</v>
      </c>
      <c r="G22" s="32">
        <v>-4566038</v>
      </c>
      <c r="H22" s="32">
        <v>1598113</v>
      </c>
      <c r="I22" s="32">
        <v>-26032736</v>
      </c>
      <c r="J22" s="1"/>
      <c r="K22" s="33">
        <v>-65899235</v>
      </c>
      <c r="L22" s="33">
        <v>-23064732</v>
      </c>
      <c r="M22" s="33"/>
      <c r="N22" s="33">
        <v>-2967914</v>
      </c>
      <c r="O22" s="33"/>
      <c r="P22" s="33">
        <v>-4566022</v>
      </c>
      <c r="Q22" s="33">
        <v>1598108</v>
      </c>
      <c r="R22" s="33">
        <v>-26032646</v>
      </c>
      <c r="S22" s="34"/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1"/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1"/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1"/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1"/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1"/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1"/>
      <c r="BJ22" s="35">
        <v>0</v>
      </c>
      <c r="BK22" s="35">
        <v>0</v>
      </c>
      <c r="BL22" s="35">
        <v>0</v>
      </c>
      <c r="BM22" s="35">
        <v>0</v>
      </c>
      <c r="BN22" s="35">
        <v>0</v>
      </c>
      <c r="BO22" s="35">
        <v>0</v>
      </c>
      <c r="BP22" s="1"/>
      <c r="BQ22" s="35">
        <v>0</v>
      </c>
      <c r="BR22" s="35">
        <v>0</v>
      </c>
      <c r="BS22" s="35">
        <v>0</v>
      </c>
      <c r="BT22" s="35">
        <v>0</v>
      </c>
      <c r="BU22" s="35">
        <v>0</v>
      </c>
      <c r="BV22" s="35">
        <v>0</v>
      </c>
      <c r="BW22" s="1"/>
      <c r="BX22" s="35">
        <v>-113</v>
      </c>
      <c r="BY22" s="35">
        <v>-40</v>
      </c>
      <c r="BZ22" s="35">
        <v>-5</v>
      </c>
      <c r="CA22" s="35">
        <v>-8</v>
      </c>
      <c r="CB22" s="35">
        <v>3</v>
      </c>
      <c r="CC22" s="35">
        <v>-45</v>
      </c>
      <c r="CD22" s="1"/>
      <c r="CE22" s="35">
        <v>0</v>
      </c>
      <c r="CF22" s="35">
        <v>0</v>
      </c>
      <c r="CG22" s="35">
        <v>0</v>
      </c>
      <c r="CH22" s="35">
        <v>0</v>
      </c>
      <c r="CI22" s="35">
        <v>0</v>
      </c>
      <c r="CJ22" s="35">
        <v>0</v>
      </c>
      <c r="CK22" s="1"/>
      <c r="CL22" s="35">
        <v>-113</v>
      </c>
      <c r="CM22" s="35">
        <v>-40</v>
      </c>
      <c r="CN22" s="35">
        <v>-5</v>
      </c>
      <c r="CO22" s="35">
        <v>-8</v>
      </c>
      <c r="CP22" s="35">
        <v>3</v>
      </c>
      <c r="CQ22" s="35">
        <v>-45</v>
      </c>
      <c r="CR22" s="1"/>
      <c r="CS22" s="35">
        <v>0</v>
      </c>
      <c r="CT22" s="35">
        <v>0</v>
      </c>
      <c r="CU22" s="35">
        <v>0</v>
      </c>
      <c r="CV22" s="35">
        <v>0</v>
      </c>
      <c r="CW22" s="35">
        <v>0</v>
      </c>
      <c r="CX22" s="35">
        <v>0</v>
      </c>
    </row>
    <row r="23" spans="1:102" ht="13.5" customHeight="1" x14ac:dyDescent="0.25">
      <c r="A23" s="18" t="s">
        <v>51</v>
      </c>
      <c r="B23" s="806"/>
      <c r="C23" s="806"/>
      <c r="D23" s="25">
        <v>-1222905348</v>
      </c>
      <c r="E23" s="26">
        <v>-428016873</v>
      </c>
      <c r="F23" s="26">
        <v>-51266788</v>
      </c>
      <c r="G23" s="26">
        <v>-78871982</v>
      </c>
      <c r="H23" s="26">
        <v>27605194</v>
      </c>
      <c r="I23" s="26">
        <v>-479283661</v>
      </c>
      <c r="J23" s="1"/>
      <c r="K23" s="27">
        <v>-1059885139</v>
      </c>
      <c r="L23" s="27">
        <v>-370959799</v>
      </c>
      <c r="M23" s="27"/>
      <c r="N23" s="27">
        <v>-46336052</v>
      </c>
      <c r="O23" s="27"/>
      <c r="P23" s="27">
        <v>-71286234</v>
      </c>
      <c r="Q23" s="27">
        <v>24950182</v>
      </c>
      <c r="R23" s="36">
        <v>-417295851</v>
      </c>
      <c r="S23" s="37" t="s">
        <v>52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1"/>
      <c r="AA23" s="27">
        <v>-769294</v>
      </c>
      <c r="AB23" s="27">
        <v>-269253</v>
      </c>
      <c r="AC23" s="27">
        <v>-29513</v>
      </c>
      <c r="AD23" s="27">
        <v>-45404</v>
      </c>
      <c r="AE23" s="27">
        <v>15891</v>
      </c>
      <c r="AF23" s="36">
        <v>-298766</v>
      </c>
      <c r="AG23" s="38" t="s">
        <v>52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1"/>
      <c r="AO23" s="27">
        <v>-27989685</v>
      </c>
      <c r="AP23" s="27">
        <v>-9796390</v>
      </c>
      <c r="AQ23" s="27">
        <v>-1250092</v>
      </c>
      <c r="AR23" s="27">
        <v>-1923218</v>
      </c>
      <c r="AS23" s="27">
        <v>673126</v>
      </c>
      <c r="AT23" s="36">
        <v>-11046482</v>
      </c>
      <c r="AU23" s="38" t="s">
        <v>52</v>
      </c>
      <c r="AV23" s="23">
        <v>0</v>
      </c>
      <c r="AW23" s="23">
        <v>0</v>
      </c>
      <c r="AX23" s="23">
        <v>0</v>
      </c>
      <c r="AY23" s="23">
        <v>0</v>
      </c>
      <c r="AZ23" s="23">
        <v>0</v>
      </c>
      <c r="BA23" s="23">
        <v>0</v>
      </c>
      <c r="BB23" s="1"/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  <c r="BI23" s="1"/>
      <c r="BJ23" s="23">
        <v>0</v>
      </c>
      <c r="BK23" s="23">
        <v>0</v>
      </c>
      <c r="BL23" s="23">
        <v>0</v>
      </c>
      <c r="BM23" s="23">
        <v>0</v>
      </c>
      <c r="BN23" s="23">
        <v>0</v>
      </c>
      <c r="BO23" s="23">
        <v>0</v>
      </c>
      <c r="BP23" s="1"/>
      <c r="BQ23" s="27">
        <v>-22786</v>
      </c>
      <c r="BR23" s="27">
        <v>-7975</v>
      </c>
      <c r="BS23" s="27">
        <v>-1026</v>
      </c>
      <c r="BT23" s="27">
        <v>-1579</v>
      </c>
      <c r="BU23" s="23">
        <v>553</v>
      </c>
      <c r="BV23" s="27">
        <v>-9001</v>
      </c>
      <c r="BW23" s="1"/>
      <c r="BX23" s="27">
        <v>-133679032</v>
      </c>
      <c r="BY23" s="27">
        <v>-46787661</v>
      </c>
      <c r="BZ23" s="27">
        <v>-3625515</v>
      </c>
      <c r="CA23" s="27">
        <v>-5577715</v>
      </c>
      <c r="CB23" s="27">
        <v>1952200</v>
      </c>
      <c r="CC23" s="27">
        <v>-50413176</v>
      </c>
      <c r="CD23" s="1"/>
      <c r="CE23" s="23">
        <v>0</v>
      </c>
      <c r="CF23" s="23">
        <v>0</v>
      </c>
      <c r="CG23" s="23">
        <v>0</v>
      </c>
      <c r="CH23" s="23">
        <v>0</v>
      </c>
      <c r="CI23" s="23">
        <v>0</v>
      </c>
      <c r="CJ23" s="23">
        <v>0</v>
      </c>
      <c r="CK23" s="1"/>
      <c r="CL23" s="27">
        <v>-181335</v>
      </c>
      <c r="CM23" s="27">
        <v>-63468</v>
      </c>
      <c r="CN23" s="27">
        <v>-7545</v>
      </c>
      <c r="CO23" s="27">
        <v>-11607</v>
      </c>
      <c r="CP23" s="27">
        <v>4062</v>
      </c>
      <c r="CQ23" s="27">
        <v>-71013</v>
      </c>
      <c r="CR23" s="1"/>
      <c r="CS23" s="27">
        <v>-378077</v>
      </c>
      <c r="CT23" s="27">
        <v>-132327</v>
      </c>
      <c r="CU23" s="27">
        <v>-17047</v>
      </c>
      <c r="CV23" s="27">
        <v>-26226</v>
      </c>
      <c r="CW23" s="27">
        <v>9179</v>
      </c>
      <c r="CX23" s="27">
        <v>-149374</v>
      </c>
    </row>
    <row r="24" spans="1:102" ht="13.5" customHeight="1" x14ac:dyDescent="0.25">
      <c r="A24" s="30" t="s">
        <v>53</v>
      </c>
      <c r="B24" s="821" t="s">
        <v>54</v>
      </c>
      <c r="C24" s="821"/>
      <c r="D24" s="31">
        <v>475778</v>
      </c>
      <c r="E24" s="32">
        <v>166522</v>
      </c>
      <c r="F24" s="32">
        <v>21428</v>
      </c>
      <c r="G24" s="32">
        <v>32966</v>
      </c>
      <c r="H24" s="32">
        <v>-11538</v>
      </c>
      <c r="I24" s="32">
        <v>187950</v>
      </c>
      <c r="J24" s="1"/>
      <c r="K24" s="33">
        <v>475778</v>
      </c>
      <c r="L24" s="33">
        <v>166522</v>
      </c>
      <c r="M24" s="33"/>
      <c r="N24" s="33">
        <v>21428</v>
      </c>
      <c r="O24" s="33"/>
      <c r="P24" s="33">
        <v>32966</v>
      </c>
      <c r="Q24" s="33">
        <v>-11538</v>
      </c>
      <c r="R24" s="33">
        <v>187950</v>
      </c>
      <c r="S24" s="1"/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1"/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1"/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1"/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1"/>
      <c r="AV24" s="35">
        <v>0</v>
      </c>
      <c r="AW24" s="35">
        <v>0</v>
      </c>
      <c r="AX24" s="35">
        <v>0</v>
      </c>
      <c r="AY24" s="35">
        <v>0</v>
      </c>
      <c r="AZ24" s="35">
        <v>0</v>
      </c>
      <c r="BA24" s="35">
        <v>0</v>
      </c>
      <c r="BB24" s="1"/>
      <c r="BC24" s="35">
        <v>0</v>
      </c>
      <c r="BD24" s="35">
        <v>0</v>
      </c>
      <c r="BE24" s="35">
        <v>0</v>
      </c>
      <c r="BF24" s="35">
        <v>0</v>
      </c>
      <c r="BG24" s="35">
        <v>0</v>
      </c>
      <c r="BH24" s="35">
        <v>0</v>
      </c>
      <c r="BI24" s="1"/>
      <c r="BJ24" s="35">
        <v>0</v>
      </c>
      <c r="BK24" s="35">
        <v>0</v>
      </c>
      <c r="BL24" s="35">
        <v>0</v>
      </c>
      <c r="BM24" s="35">
        <v>0</v>
      </c>
      <c r="BN24" s="35">
        <v>0</v>
      </c>
      <c r="BO24" s="35">
        <v>0</v>
      </c>
      <c r="BP24" s="1"/>
      <c r="BQ24" s="35">
        <v>0</v>
      </c>
      <c r="BR24" s="35">
        <v>0</v>
      </c>
      <c r="BS24" s="35">
        <v>0</v>
      </c>
      <c r="BT24" s="35">
        <v>0</v>
      </c>
      <c r="BU24" s="35">
        <v>0</v>
      </c>
      <c r="BV24" s="35">
        <v>0</v>
      </c>
      <c r="BW24" s="1"/>
      <c r="BX24" s="35">
        <v>0</v>
      </c>
      <c r="BY24" s="35">
        <v>0</v>
      </c>
      <c r="BZ24" s="35">
        <v>0</v>
      </c>
      <c r="CA24" s="35">
        <v>0</v>
      </c>
      <c r="CB24" s="35">
        <v>0</v>
      </c>
      <c r="CC24" s="35">
        <v>0</v>
      </c>
      <c r="CD24" s="1"/>
      <c r="CE24" s="35">
        <v>0</v>
      </c>
      <c r="CF24" s="35">
        <v>0</v>
      </c>
      <c r="CG24" s="35">
        <v>0</v>
      </c>
      <c r="CH24" s="35">
        <v>0</v>
      </c>
      <c r="CI24" s="35">
        <v>0</v>
      </c>
      <c r="CJ24" s="35">
        <v>0</v>
      </c>
      <c r="CK24" s="1"/>
      <c r="CL24" s="35">
        <v>0</v>
      </c>
      <c r="CM24" s="35">
        <v>0</v>
      </c>
      <c r="CN24" s="35">
        <v>0</v>
      </c>
      <c r="CO24" s="35">
        <v>0</v>
      </c>
      <c r="CP24" s="35">
        <v>0</v>
      </c>
      <c r="CQ24" s="35">
        <v>0</v>
      </c>
      <c r="CR24" s="1"/>
      <c r="CS24" s="35">
        <v>0</v>
      </c>
      <c r="CT24" s="35">
        <v>0</v>
      </c>
      <c r="CU24" s="35">
        <v>0</v>
      </c>
      <c r="CV24" s="35">
        <v>0</v>
      </c>
      <c r="CW24" s="35">
        <v>0</v>
      </c>
      <c r="CX24" s="35">
        <v>0</v>
      </c>
    </row>
    <row r="25" spans="1:102" ht="14.25" customHeight="1" x14ac:dyDescent="0.25">
      <c r="A25" s="30" t="s">
        <v>55</v>
      </c>
      <c r="B25" s="821" t="s">
        <v>56</v>
      </c>
      <c r="C25" s="821"/>
      <c r="D25" s="31">
        <v>301738</v>
      </c>
      <c r="E25" s="32">
        <v>105608</v>
      </c>
      <c r="F25" s="32">
        <v>13589</v>
      </c>
      <c r="G25" s="32">
        <v>20907</v>
      </c>
      <c r="H25" s="32">
        <v>-7317</v>
      </c>
      <c r="I25" s="32">
        <v>119197</v>
      </c>
      <c r="J25" s="1"/>
      <c r="K25" s="33">
        <v>301738</v>
      </c>
      <c r="L25" s="33">
        <v>105608</v>
      </c>
      <c r="M25" s="33"/>
      <c r="N25" s="33">
        <v>13589</v>
      </c>
      <c r="O25" s="33"/>
      <c r="P25" s="33">
        <v>20907</v>
      </c>
      <c r="Q25" s="33">
        <v>-7317</v>
      </c>
      <c r="R25" s="33">
        <v>119197</v>
      </c>
      <c r="S25" s="1"/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1"/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1"/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1"/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1"/>
      <c r="AV25" s="35">
        <v>0</v>
      </c>
      <c r="AW25" s="35">
        <v>0</v>
      </c>
      <c r="AX25" s="35">
        <v>0</v>
      </c>
      <c r="AY25" s="35">
        <v>0</v>
      </c>
      <c r="AZ25" s="35">
        <v>0</v>
      </c>
      <c r="BA25" s="35">
        <v>0</v>
      </c>
      <c r="BB25" s="1"/>
      <c r="BC25" s="35">
        <v>0</v>
      </c>
      <c r="BD25" s="35">
        <v>0</v>
      </c>
      <c r="BE25" s="35">
        <v>0</v>
      </c>
      <c r="BF25" s="35">
        <v>0</v>
      </c>
      <c r="BG25" s="35">
        <v>0</v>
      </c>
      <c r="BH25" s="35">
        <v>0</v>
      </c>
      <c r="BI25" s="1"/>
      <c r="BJ25" s="35">
        <v>0</v>
      </c>
      <c r="BK25" s="35">
        <v>0</v>
      </c>
      <c r="BL25" s="35">
        <v>0</v>
      </c>
      <c r="BM25" s="35">
        <v>0</v>
      </c>
      <c r="BN25" s="35">
        <v>0</v>
      </c>
      <c r="BO25" s="35">
        <v>0</v>
      </c>
      <c r="BP25" s="1"/>
      <c r="BQ25" s="35">
        <v>0</v>
      </c>
      <c r="BR25" s="35">
        <v>0</v>
      </c>
      <c r="BS25" s="35">
        <v>0</v>
      </c>
      <c r="BT25" s="35">
        <v>0</v>
      </c>
      <c r="BU25" s="35">
        <v>0</v>
      </c>
      <c r="BV25" s="35">
        <v>0</v>
      </c>
      <c r="BW25" s="1"/>
      <c r="BX25" s="35">
        <v>0</v>
      </c>
      <c r="BY25" s="35">
        <v>0</v>
      </c>
      <c r="BZ25" s="35">
        <v>0</v>
      </c>
      <c r="CA25" s="35">
        <v>0</v>
      </c>
      <c r="CB25" s="35">
        <v>0</v>
      </c>
      <c r="CC25" s="35">
        <v>0</v>
      </c>
      <c r="CD25" s="1"/>
      <c r="CE25" s="35">
        <v>0</v>
      </c>
      <c r="CF25" s="35">
        <v>0</v>
      </c>
      <c r="CG25" s="35">
        <v>0</v>
      </c>
      <c r="CH25" s="35">
        <v>0</v>
      </c>
      <c r="CI25" s="35">
        <v>0</v>
      </c>
      <c r="CJ25" s="35">
        <v>0</v>
      </c>
      <c r="CK25" s="1"/>
      <c r="CL25" s="35">
        <v>0</v>
      </c>
      <c r="CM25" s="35">
        <v>0</v>
      </c>
      <c r="CN25" s="35">
        <v>0</v>
      </c>
      <c r="CO25" s="35">
        <v>0</v>
      </c>
      <c r="CP25" s="35">
        <v>0</v>
      </c>
      <c r="CQ25" s="35">
        <v>0</v>
      </c>
      <c r="CR25" s="1"/>
      <c r="CS25" s="35">
        <v>0</v>
      </c>
      <c r="CT25" s="35">
        <v>0</v>
      </c>
      <c r="CU25" s="35">
        <v>0</v>
      </c>
      <c r="CV25" s="35">
        <v>0</v>
      </c>
      <c r="CW25" s="35">
        <v>0</v>
      </c>
      <c r="CX25" s="35">
        <v>0</v>
      </c>
    </row>
    <row r="26" spans="1:102" ht="13.5" customHeight="1" x14ac:dyDescent="0.25">
      <c r="A26" s="30" t="s">
        <v>57</v>
      </c>
      <c r="B26" s="821" t="s">
        <v>58</v>
      </c>
      <c r="C26" s="821"/>
      <c r="D26" s="31">
        <v>937242</v>
      </c>
      <c r="E26" s="32">
        <v>328035</v>
      </c>
      <c r="F26" s="32">
        <v>42211</v>
      </c>
      <c r="G26" s="32">
        <v>64940</v>
      </c>
      <c r="H26" s="32">
        <v>-22729</v>
      </c>
      <c r="I26" s="32">
        <v>370246</v>
      </c>
      <c r="J26" s="1"/>
      <c r="K26" s="33">
        <v>937242</v>
      </c>
      <c r="L26" s="33">
        <v>328035</v>
      </c>
      <c r="M26" s="33"/>
      <c r="N26" s="33">
        <v>42211</v>
      </c>
      <c r="O26" s="33"/>
      <c r="P26" s="33">
        <v>64940</v>
      </c>
      <c r="Q26" s="33">
        <v>-22729</v>
      </c>
      <c r="R26" s="33">
        <v>370246</v>
      </c>
      <c r="S26" s="1"/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1"/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1"/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1"/>
      <c r="AO26" s="35">
        <v>0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1"/>
      <c r="AV26" s="35">
        <v>0</v>
      </c>
      <c r="AW26" s="35">
        <v>0</v>
      </c>
      <c r="AX26" s="35">
        <v>0</v>
      </c>
      <c r="AY26" s="35">
        <v>0</v>
      </c>
      <c r="AZ26" s="35">
        <v>0</v>
      </c>
      <c r="BA26" s="35">
        <v>0</v>
      </c>
      <c r="BB26" s="1"/>
      <c r="BC26" s="35">
        <v>0</v>
      </c>
      <c r="BD26" s="35">
        <v>0</v>
      </c>
      <c r="BE26" s="35">
        <v>0</v>
      </c>
      <c r="BF26" s="35">
        <v>0</v>
      </c>
      <c r="BG26" s="35">
        <v>0</v>
      </c>
      <c r="BH26" s="35">
        <v>0</v>
      </c>
      <c r="BI26" s="1"/>
      <c r="BJ26" s="35">
        <v>0</v>
      </c>
      <c r="BK26" s="35">
        <v>0</v>
      </c>
      <c r="BL26" s="35">
        <v>0</v>
      </c>
      <c r="BM26" s="35">
        <v>0</v>
      </c>
      <c r="BN26" s="35">
        <v>0</v>
      </c>
      <c r="BO26" s="35">
        <v>0</v>
      </c>
      <c r="BP26" s="1"/>
      <c r="BQ26" s="35">
        <v>0</v>
      </c>
      <c r="BR26" s="35">
        <v>0</v>
      </c>
      <c r="BS26" s="35">
        <v>0</v>
      </c>
      <c r="BT26" s="35">
        <v>0</v>
      </c>
      <c r="BU26" s="35">
        <v>0</v>
      </c>
      <c r="BV26" s="35">
        <v>0</v>
      </c>
      <c r="BW26" s="1"/>
      <c r="BX26" s="35">
        <v>0</v>
      </c>
      <c r="BY26" s="35">
        <v>0</v>
      </c>
      <c r="BZ26" s="35">
        <v>0</v>
      </c>
      <c r="CA26" s="35">
        <v>0</v>
      </c>
      <c r="CB26" s="35">
        <v>0</v>
      </c>
      <c r="CC26" s="35">
        <v>0</v>
      </c>
      <c r="CD26" s="1"/>
      <c r="CE26" s="35">
        <v>0</v>
      </c>
      <c r="CF26" s="35">
        <v>0</v>
      </c>
      <c r="CG26" s="35">
        <v>0</v>
      </c>
      <c r="CH26" s="35">
        <v>0</v>
      </c>
      <c r="CI26" s="35">
        <v>0</v>
      </c>
      <c r="CJ26" s="35">
        <v>0</v>
      </c>
      <c r="CK26" s="1"/>
      <c r="CL26" s="35">
        <v>0</v>
      </c>
      <c r="CM26" s="35">
        <v>0</v>
      </c>
      <c r="CN26" s="35">
        <v>0</v>
      </c>
      <c r="CO26" s="35">
        <v>0</v>
      </c>
      <c r="CP26" s="35">
        <v>0</v>
      </c>
      <c r="CQ26" s="35">
        <v>0</v>
      </c>
      <c r="CR26" s="1"/>
      <c r="CS26" s="35">
        <v>0</v>
      </c>
      <c r="CT26" s="35">
        <v>0</v>
      </c>
      <c r="CU26" s="35">
        <v>0</v>
      </c>
      <c r="CV26" s="35">
        <v>0</v>
      </c>
      <c r="CW26" s="35">
        <v>0</v>
      </c>
      <c r="CX26" s="35">
        <v>0</v>
      </c>
    </row>
    <row r="27" spans="1:102" ht="13.5" customHeight="1" x14ac:dyDescent="0.25">
      <c r="A27" s="30" t="s">
        <v>59</v>
      </c>
      <c r="B27" s="821" t="s">
        <v>60</v>
      </c>
      <c r="C27" s="821"/>
      <c r="D27" s="31">
        <v>-771988</v>
      </c>
      <c r="E27" s="32">
        <v>-270196</v>
      </c>
      <c r="F27" s="32">
        <v>-34768</v>
      </c>
      <c r="G27" s="32">
        <v>-53489</v>
      </c>
      <c r="H27" s="32">
        <v>18721</v>
      </c>
      <c r="I27" s="32">
        <v>-304964</v>
      </c>
      <c r="J27" s="1"/>
      <c r="K27" s="33">
        <v>-771988</v>
      </c>
      <c r="L27" s="33">
        <v>-270196</v>
      </c>
      <c r="M27" s="33"/>
      <c r="N27" s="33">
        <v>-34768</v>
      </c>
      <c r="O27" s="33"/>
      <c r="P27" s="33">
        <v>-53489</v>
      </c>
      <c r="Q27" s="33">
        <v>18721</v>
      </c>
      <c r="R27" s="33">
        <v>-304964</v>
      </c>
      <c r="S27" s="1"/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1"/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1"/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1"/>
      <c r="AO27" s="35">
        <v>0</v>
      </c>
      <c r="AP27" s="35">
        <v>0</v>
      </c>
      <c r="AQ27" s="35">
        <v>0</v>
      </c>
      <c r="AR27" s="35">
        <v>0</v>
      </c>
      <c r="AS27" s="35">
        <v>0</v>
      </c>
      <c r="AT27" s="35">
        <v>0</v>
      </c>
      <c r="AU27" s="1"/>
      <c r="AV27" s="35">
        <v>0</v>
      </c>
      <c r="AW27" s="35">
        <v>0</v>
      </c>
      <c r="AX27" s="35">
        <v>0</v>
      </c>
      <c r="AY27" s="35">
        <v>0</v>
      </c>
      <c r="AZ27" s="35">
        <v>0</v>
      </c>
      <c r="BA27" s="35">
        <v>0</v>
      </c>
      <c r="BB27" s="1"/>
      <c r="BC27" s="35">
        <v>0</v>
      </c>
      <c r="BD27" s="35">
        <v>0</v>
      </c>
      <c r="BE27" s="35">
        <v>0</v>
      </c>
      <c r="BF27" s="35">
        <v>0</v>
      </c>
      <c r="BG27" s="35">
        <v>0</v>
      </c>
      <c r="BH27" s="35">
        <v>0</v>
      </c>
      <c r="BI27" s="1"/>
      <c r="BJ27" s="35">
        <v>0</v>
      </c>
      <c r="BK27" s="35">
        <v>0</v>
      </c>
      <c r="BL27" s="35">
        <v>0</v>
      </c>
      <c r="BM27" s="35">
        <v>0</v>
      </c>
      <c r="BN27" s="35">
        <v>0</v>
      </c>
      <c r="BO27" s="35">
        <v>0</v>
      </c>
      <c r="BP27" s="1"/>
      <c r="BQ27" s="35">
        <v>0</v>
      </c>
      <c r="BR27" s="35">
        <v>0</v>
      </c>
      <c r="BS27" s="35">
        <v>0</v>
      </c>
      <c r="BT27" s="35">
        <v>0</v>
      </c>
      <c r="BU27" s="35">
        <v>0</v>
      </c>
      <c r="BV27" s="35">
        <v>0</v>
      </c>
      <c r="BW27" s="1"/>
      <c r="BX27" s="35">
        <v>0</v>
      </c>
      <c r="BY27" s="35">
        <v>0</v>
      </c>
      <c r="BZ27" s="35">
        <v>0</v>
      </c>
      <c r="CA27" s="35">
        <v>0</v>
      </c>
      <c r="CB27" s="35">
        <v>0</v>
      </c>
      <c r="CC27" s="35">
        <v>0</v>
      </c>
      <c r="CD27" s="1"/>
      <c r="CE27" s="35">
        <v>0</v>
      </c>
      <c r="CF27" s="35">
        <v>0</v>
      </c>
      <c r="CG27" s="35">
        <v>0</v>
      </c>
      <c r="CH27" s="35">
        <v>0</v>
      </c>
      <c r="CI27" s="35">
        <v>0</v>
      </c>
      <c r="CJ27" s="35">
        <v>0</v>
      </c>
      <c r="CK27" s="1"/>
      <c r="CL27" s="35">
        <v>0</v>
      </c>
      <c r="CM27" s="35">
        <v>0</v>
      </c>
      <c r="CN27" s="35">
        <v>0</v>
      </c>
      <c r="CO27" s="35">
        <v>0</v>
      </c>
      <c r="CP27" s="35">
        <v>0</v>
      </c>
      <c r="CQ27" s="35">
        <v>0</v>
      </c>
      <c r="CR27" s="1"/>
      <c r="CS27" s="35">
        <v>0</v>
      </c>
      <c r="CT27" s="35">
        <v>0</v>
      </c>
      <c r="CU27" s="35">
        <v>0</v>
      </c>
      <c r="CV27" s="35">
        <v>0</v>
      </c>
      <c r="CW27" s="35">
        <v>0</v>
      </c>
      <c r="CX27" s="35">
        <v>0</v>
      </c>
    </row>
    <row r="28" spans="1:102" ht="13.5" customHeight="1" x14ac:dyDescent="0.25">
      <c r="A28" s="30" t="s">
        <v>61</v>
      </c>
      <c r="B28" s="821" t="s">
        <v>62</v>
      </c>
      <c r="C28" s="821"/>
      <c r="D28" s="31">
        <v>-9124803</v>
      </c>
      <c r="E28" s="32">
        <v>-3193681</v>
      </c>
      <c r="F28" s="32">
        <v>-410955</v>
      </c>
      <c r="G28" s="32">
        <v>-632239</v>
      </c>
      <c r="H28" s="32">
        <v>221284</v>
      </c>
      <c r="I28" s="32">
        <v>-3604636</v>
      </c>
      <c r="J28" s="1"/>
      <c r="K28" s="33">
        <v>-9124803</v>
      </c>
      <c r="L28" s="33">
        <v>-3193681</v>
      </c>
      <c r="M28" s="33"/>
      <c r="N28" s="33">
        <v>-410955</v>
      </c>
      <c r="O28" s="33"/>
      <c r="P28" s="33">
        <v>-632239</v>
      </c>
      <c r="Q28" s="33">
        <v>221284</v>
      </c>
      <c r="R28" s="33">
        <v>-3604636</v>
      </c>
      <c r="S28" s="1"/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1"/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1"/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1"/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1"/>
      <c r="AV28" s="35">
        <v>0</v>
      </c>
      <c r="AW28" s="35">
        <v>0</v>
      </c>
      <c r="AX28" s="35">
        <v>0</v>
      </c>
      <c r="AY28" s="35">
        <v>0</v>
      </c>
      <c r="AZ28" s="35">
        <v>0</v>
      </c>
      <c r="BA28" s="35">
        <v>0</v>
      </c>
      <c r="BB28" s="1"/>
      <c r="BC28" s="35">
        <v>0</v>
      </c>
      <c r="BD28" s="35">
        <v>0</v>
      </c>
      <c r="BE28" s="35">
        <v>0</v>
      </c>
      <c r="BF28" s="35">
        <v>0</v>
      </c>
      <c r="BG28" s="35">
        <v>0</v>
      </c>
      <c r="BH28" s="35">
        <v>0</v>
      </c>
      <c r="BI28" s="1"/>
      <c r="BJ28" s="35">
        <v>0</v>
      </c>
      <c r="BK28" s="35">
        <v>0</v>
      </c>
      <c r="BL28" s="35">
        <v>0</v>
      </c>
      <c r="BM28" s="35">
        <v>0</v>
      </c>
      <c r="BN28" s="35">
        <v>0</v>
      </c>
      <c r="BO28" s="35">
        <v>0</v>
      </c>
      <c r="BP28" s="1"/>
      <c r="BQ28" s="35">
        <v>0</v>
      </c>
      <c r="BR28" s="35">
        <v>0</v>
      </c>
      <c r="BS28" s="35">
        <v>0</v>
      </c>
      <c r="BT28" s="35">
        <v>0</v>
      </c>
      <c r="BU28" s="35">
        <v>0</v>
      </c>
      <c r="BV28" s="35">
        <v>0</v>
      </c>
      <c r="BW28" s="1"/>
      <c r="BX28" s="35">
        <v>0</v>
      </c>
      <c r="BY28" s="35">
        <v>0</v>
      </c>
      <c r="BZ28" s="35">
        <v>0</v>
      </c>
      <c r="CA28" s="35">
        <v>0</v>
      </c>
      <c r="CB28" s="35">
        <v>0</v>
      </c>
      <c r="CC28" s="35">
        <v>0</v>
      </c>
      <c r="CD28" s="1"/>
      <c r="CE28" s="35">
        <v>0</v>
      </c>
      <c r="CF28" s="35">
        <v>0</v>
      </c>
      <c r="CG28" s="35">
        <v>0</v>
      </c>
      <c r="CH28" s="35">
        <v>0</v>
      </c>
      <c r="CI28" s="35">
        <v>0</v>
      </c>
      <c r="CJ28" s="35">
        <v>0</v>
      </c>
      <c r="CK28" s="1"/>
      <c r="CL28" s="35">
        <v>0</v>
      </c>
      <c r="CM28" s="35">
        <v>0</v>
      </c>
      <c r="CN28" s="35">
        <v>0</v>
      </c>
      <c r="CO28" s="35">
        <v>0</v>
      </c>
      <c r="CP28" s="35">
        <v>0</v>
      </c>
      <c r="CQ28" s="35">
        <v>0</v>
      </c>
      <c r="CR28" s="1"/>
      <c r="CS28" s="35">
        <v>0</v>
      </c>
      <c r="CT28" s="35">
        <v>0</v>
      </c>
      <c r="CU28" s="35">
        <v>0</v>
      </c>
      <c r="CV28" s="35">
        <v>0</v>
      </c>
      <c r="CW28" s="35">
        <v>0</v>
      </c>
      <c r="CX28" s="35">
        <v>0</v>
      </c>
    </row>
    <row r="29" spans="1:102" ht="14.25" customHeight="1" x14ac:dyDescent="0.25">
      <c r="A29" s="30" t="s">
        <v>63</v>
      </c>
      <c r="B29" s="821" t="s">
        <v>64</v>
      </c>
      <c r="C29" s="821"/>
      <c r="D29" s="31">
        <v>1053349254</v>
      </c>
      <c r="E29" s="32">
        <v>368672239</v>
      </c>
      <c r="F29" s="32">
        <v>47439856</v>
      </c>
      <c r="G29" s="32">
        <v>72984394</v>
      </c>
      <c r="H29" s="32">
        <v>-25544538</v>
      </c>
      <c r="I29" s="32">
        <v>416112095</v>
      </c>
      <c r="J29" s="1"/>
      <c r="K29" s="33">
        <v>1014307371</v>
      </c>
      <c r="L29" s="33">
        <v>355007580</v>
      </c>
      <c r="M29" s="33"/>
      <c r="N29" s="33">
        <v>45681521</v>
      </c>
      <c r="O29" s="33"/>
      <c r="P29" s="33">
        <v>70279263</v>
      </c>
      <c r="Q29" s="33">
        <v>-24597742</v>
      </c>
      <c r="R29" s="33">
        <v>400689101</v>
      </c>
      <c r="S29" s="1"/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1"/>
      <c r="AA29" s="33">
        <v>4294088</v>
      </c>
      <c r="AB29" s="33">
        <v>1502931</v>
      </c>
      <c r="AC29" s="33">
        <v>193394</v>
      </c>
      <c r="AD29" s="33">
        <v>297528</v>
      </c>
      <c r="AE29" s="33">
        <v>-104135</v>
      </c>
      <c r="AF29" s="33">
        <v>1696325</v>
      </c>
      <c r="AG29" s="1"/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1"/>
      <c r="AO29" s="33">
        <v>11786885</v>
      </c>
      <c r="AP29" s="33">
        <v>4125410</v>
      </c>
      <c r="AQ29" s="33">
        <v>530848</v>
      </c>
      <c r="AR29" s="33">
        <v>816689</v>
      </c>
      <c r="AS29" s="33">
        <v>-285841</v>
      </c>
      <c r="AT29" s="33">
        <v>4656258</v>
      </c>
      <c r="AU29" s="1"/>
      <c r="AV29" s="35">
        <v>0</v>
      </c>
      <c r="AW29" s="35">
        <v>0</v>
      </c>
      <c r="AX29" s="35">
        <v>0</v>
      </c>
      <c r="AY29" s="35">
        <v>0</v>
      </c>
      <c r="AZ29" s="35">
        <v>0</v>
      </c>
      <c r="BA29" s="35">
        <v>0</v>
      </c>
      <c r="BB29" s="1"/>
      <c r="BC29" s="35">
        <v>0</v>
      </c>
      <c r="BD29" s="35">
        <v>0</v>
      </c>
      <c r="BE29" s="35">
        <v>0</v>
      </c>
      <c r="BF29" s="35">
        <v>0</v>
      </c>
      <c r="BG29" s="35">
        <v>0</v>
      </c>
      <c r="BH29" s="35">
        <v>0</v>
      </c>
      <c r="BI29" s="1"/>
      <c r="BJ29" s="35">
        <v>0</v>
      </c>
      <c r="BK29" s="35">
        <v>0</v>
      </c>
      <c r="BL29" s="35">
        <v>0</v>
      </c>
      <c r="BM29" s="35">
        <v>0</v>
      </c>
      <c r="BN29" s="35">
        <v>0</v>
      </c>
      <c r="BO29" s="35">
        <v>0</v>
      </c>
      <c r="BP29" s="1"/>
      <c r="BQ29" s="33">
        <v>4829</v>
      </c>
      <c r="BR29" s="33">
        <v>1690</v>
      </c>
      <c r="BS29" s="35">
        <v>217</v>
      </c>
      <c r="BT29" s="35">
        <v>335</v>
      </c>
      <c r="BU29" s="35">
        <v>-117</v>
      </c>
      <c r="BV29" s="33">
        <v>1907</v>
      </c>
      <c r="BW29" s="1"/>
      <c r="BX29" s="33">
        <v>20897265</v>
      </c>
      <c r="BY29" s="33">
        <v>7314043</v>
      </c>
      <c r="BZ29" s="33">
        <v>941153</v>
      </c>
      <c r="CA29" s="33">
        <v>1447928</v>
      </c>
      <c r="CB29" s="33">
        <v>-506775</v>
      </c>
      <c r="CC29" s="33">
        <v>8255196</v>
      </c>
      <c r="CD29" s="1"/>
      <c r="CE29" s="35">
        <v>0</v>
      </c>
      <c r="CF29" s="35">
        <v>0</v>
      </c>
      <c r="CG29" s="35">
        <v>0</v>
      </c>
      <c r="CH29" s="35">
        <v>0</v>
      </c>
      <c r="CI29" s="35">
        <v>0</v>
      </c>
      <c r="CJ29" s="35">
        <v>0</v>
      </c>
      <c r="CK29" s="1"/>
      <c r="CL29" s="33">
        <v>127727</v>
      </c>
      <c r="CM29" s="33">
        <v>44704</v>
      </c>
      <c r="CN29" s="33">
        <v>5752</v>
      </c>
      <c r="CO29" s="33">
        <v>8850</v>
      </c>
      <c r="CP29" s="33">
        <v>-3097</v>
      </c>
      <c r="CQ29" s="33">
        <v>50456</v>
      </c>
      <c r="CR29" s="1"/>
      <c r="CS29" s="33">
        <v>1931089</v>
      </c>
      <c r="CT29" s="33">
        <v>675881</v>
      </c>
      <c r="CU29" s="33">
        <v>86971</v>
      </c>
      <c r="CV29" s="33">
        <v>133801</v>
      </c>
      <c r="CW29" s="33">
        <v>-46830</v>
      </c>
      <c r="CX29" s="33">
        <v>762852</v>
      </c>
    </row>
    <row r="30" spans="1:102" ht="13.5" customHeight="1" x14ac:dyDescent="0.25">
      <c r="A30" s="30" t="s">
        <v>65</v>
      </c>
      <c r="B30" s="821" t="s">
        <v>66</v>
      </c>
      <c r="C30" s="821"/>
      <c r="D30" s="31">
        <v>-2254925334</v>
      </c>
      <c r="E30" s="32">
        <v>-789223868</v>
      </c>
      <c r="F30" s="32">
        <v>-97746035</v>
      </c>
      <c r="G30" s="32">
        <v>-150378516</v>
      </c>
      <c r="H30" s="32">
        <v>52632480</v>
      </c>
      <c r="I30" s="32">
        <v>-886969903</v>
      </c>
      <c r="J30" s="1"/>
      <c r="K30" s="33">
        <v>-2052184574</v>
      </c>
      <c r="L30" s="33">
        <v>-718264601</v>
      </c>
      <c r="M30" s="33"/>
      <c r="N30" s="33">
        <v>-91026398</v>
      </c>
      <c r="O30" s="33"/>
      <c r="P30" s="33">
        <v>-140040612</v>
      </c>
      <c r="Q30" s="33">
        <v>49014214</v>
      </c>
      <c r="R30" s="33">
        <v>-809290999</v>
      </c>
      <c r="S30" s="1"/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1"/>
      <c r="AA30" s="33">
        <v>-5063382</v>
      </c>
      <c r="AB30" s="33">
        <v>-1772184</v>
      </c>
      <c r="AC30" s="33">
        <v>-222906</v>
      </c>
      <c r="AD30" s="33">
        <v>-342933</v>
      </c>
      <c r="AE30" s="33">
        <v>120026</v>
      </c>
      <c r="AF30" s="33">
        <v>-1995090</v>
      </c>
      <c r="AG30" s="1"/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1"/>
      <c r="AO30" s="33">
        <v>-39776570</v>
      </c>
      <c r="AP30" s="33">
        <v>-13921800</v>
      </c>
      <c r="AQ30" s="33">
        <v>-1780940</v>
      </c>
      <c r="AR30" s="33">
        <v>-2739907</v>
      </c>
      <c r="AS30" s="33">
        <v>958967</v>
      </c>
      <c r="AT30" s="33">
        <v>-15702740</v>
      </c>
      <c r="AU30" s="1"/>
      <c r="AV30" s="35">
        <v>0</v>
      </c>
      <c r="AW30" s="35">
        <v>0</v>
      </c>
      <c r="AX30" s="35">
        <v>0</v>
      </c>
      <c r="AY30" s="35">
        <v>0</v>
      </c>
      <c r="AZ30" s="35">
        <v>0</v>
      </c>
      <c r="BA30" s="35">
        <v>0</v>
      </c>
      <c r="BB30" s="1"/>
      <c r="BC30" s="35">
        <v>0</v>
      </c>
      <c r="BD30" s="35">
        <v>0</v>
      </c>
      <c r="BE30" s="35">
        <v>0</v>
      </c>
      <c r="BF30" s="35">
        <v>0</v>
      </c>
      <c r="BG30" s="35">
        <v>0</v>
      </c>
      <c r="BH30" s="35">
        <v>0</v>
      </c>
      <c r="BI30" s="1"/>
      <c r="BJ30" s="35">
        <v>0</v>
      </c>
      <c r="BK30" s="35">
        <v>0</v>
      </c>
      <c r="BL30" s="35">
        <v>0</v>
      </c>
      <c r="BM30" s="35">
        <v>0</v>
      </c>
      <c r="BN30" s="35">
        <v>0</v>
      </c>
      <c r="BO30" s="35">
        <v>0</v>
      </c>
      <c r="BP30" s="1"/>
      <c r="BQ30" s="33">
        <v>-27615</v>
      </c>
      <c r="BR30" s="33">
        <v>-9665</v>
      </c>
      <c r="BS30" s="33">
        <v>-1244</v>
      </c>
      <c r="BT30" s="33">
        <v>-1913</v>
      </c>
      <c r="BU30" s="35">
        <v>670</v>
      </c>
      <c r="BV30" s="33">
        <v>-10909</v>
      </c>
      <c r="BW30" s="1"/>
      <c r="BX30" s="33">
        <v>-155254965</v>
      </c>
      <c r="BY30" s="33">
        <v>-54339238</v>
      </c>
      <c r="BZ30" s="33">
        <v>-4597233</v>
      </c>
      <c r="CA30" s="33">
        <v>-7072667</v>
      </c>
      <c r="CB30" s="33">
        <v>2475433</v>
      </c>
      <c r="CC30" s="33">
        <v>-58936471</v>
      </c>
      <c r="CD30" s="1"/>
      <c r="CE30" s="35">
        <v>0</v>
      </c>
      <c r="CF30" s="35">
        <v>0</v>
      </c>
      <c r="CG30" s="35">
        <v>0</v>
      </c>
      <c r="CH30" s="35">
        <v>0</v>
      </c>
      <c r="CI30" s="35">
        <v>0</v>
      </c>
      <c r="CJ30" s="35">
        <v>0</v>
      </c>
      <c r="CK30" s="1"/>
      <c r="CL30" s="33">
        <v>-309062</v>
      </c>
      <c r="CM30" s="33">
        <v>-108172</v>
      </c>
      <c r="CN30" s="33">
        <v>-13297</v>
      </c>
      <c r="CO30" s="33">
        <v>-20457</v>
      </c>
      <c r="CP30" s="33">
        <v>7160</v>
      </c>
      <c r="CQ30" s="33">
        <v>-121469</v>
      </c>
      <c r="CR30" s="1"/>
      <c r="CS30" s="33">
        <v>-2309166</v>
      </c>
      <c r="CT30" s="33">
        <v>-808208</v>
      </c>
      <c r="CU30" s="33">
        <v>-104017</v>
      </c>
      <c r="CV30" s="33">
        <v>-160027</v>
      </c>
      <c r="CW30" s="33">
        <v>56009</v>
      </c>
      <c r="CX30" s="33">
        <v>-912225</v>
      </c>
    </row>
    <row r="31" spans="1:102" ht="13.5" customHeight="1" x14ac:dyDescent="0.25">
      <c r="A31" s="30" t="s">
        <v>67</v>
      </c>
      <c r="B31" s="821" t="s">
        <v>68</v>
      </c>
      <c r="C31" s="821"/>
      <c r="D31" s="31">
        <v>854406</v>
      </c>
      <c r="E31" s="32">
        <v>299042</v>
      </c>
      <c r="F31" s="32">
        <v>38480</v>
      </c>
      <c r="G31" s="32">
        <v>59200</v>
      </c>
      <c r="H31" s="32">
        <v>-20720</v>
      </c>
      <c r="I31" s="32">
        <v>337522</v>
      </c>
      <c r="J31" s="1"/>
      <c r="K31" s="33">
        <v>175738</v>
      </c>
      <c r="L31" s="33">
        <v>61508</v>
      </c>
      <c r="M31" s="33"/>
      <c r="N31" s="33">
        <v>7915</v>
      </c>
      <c r="O31" s="33"/>
      <c r="P31" s="33">
        <v>12177</v>
      </c>
      <c r="Q31" s="33">
        <v>-4262</v>
      </c>
      <c r="R31" s="33">
        <v>69423</v>
      </c>
      <c r="S31" s="1"/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1"/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1"/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1"/>
      <c r="AO31" s="35">
        <v>0</v>
      </c>
      <c r="AP31" s="35">
        <v>0</v>
      </c>
      <c r="AQ31" s="35">
        <v>0</v>
      </c>
      <c r="AR31" s="35">
        <v>0</v>
      </c>
      <c r="AS31" s="35">
        <v>0</v>
      </c>
      <c r="AT31" s="35">
        <v>0</v>
      </c>
      <c r="AU31" s="1"/>
      <c r="AV31" s="35">
        <v>0</v>
      </c>
      <c r="AW31" s="35">
        <v>0</v>
      </c>
      <c r="AX31" s="35">
        <v>0</v>
      </c>
      <c r="AY31" s="35">
        <v>0</v>
      </c>
      <c r="AZ31" s="35">
        <v>0</v>
      </c>
      <c r="BA31" s="35">
        <v>0</v>
      </c>
      <c r="BB31" s="1"/>
      <c r="BC31" s="35">
        <v>0</v>
      </c>
      <c r="BD31" s="35">
        <v>0</v>
      </c>
      <c r="BE31" s="35">
        <v>0</v>
      </c>
      <c r="BF31" s="35">
        <v>0</v>
      </c>
      <c r="BG31" s="35">
        <v>0</v>
      </c>
      <c r="BH31" s="35">
        <v>0</v>
      </c>
      <c r="BI31" s="1"/>
      <c r="BJ31" s="35">
        <v>0</v>
      </c>
      <c r="BK31" s="35">
        <v>0</v>
      </c>
      <c r="BL31" s="35">
        <v>0</v>
      </c>
      <c r="BM31" s="35">
        <v>0</v>
      </c>
      <c r="BN31" s="35">
        <v>0</v>
      </c>
      <c r="BO31" s="35">
        <v>0</v>
      </c>
      <c r="BP31" s="1"/>
      <c r="BQ31" s="35">
        <v>0</v>
      </c>
      <c r="BR31" s="35">
        <v>0</v>
      </c>
      <c r="BS31" s="35">
        <v>0</v>
      </c>
      <c r="BT31" s="35">
        <v>0</v>
      </c>
      <c r="BU31" s="35">
        <v>0</v>
      </c>
      <c r="BV31" s="35">
        <v>0</v>
      </c>
      <c r="BW31" s="1"/>
      <c r="BX31" s="33">
        <v>678668</v>
      </c>
      <c r="BY31" s="33">
        <v>237534</v>
      </c>
      <c r="BZ31" s="33">
        <v>30565</v>
      </c>
      <c r="CA31" s="33">
        <v>47024</v>
      </c>
      <c r="CB31" s="33">
        <v>-16458</v>
      </c>
      <c r="CC31" s="33">
        <v>268099</v>
      </c>
      <c r="CD31" s="1"/>
      <c r="CE31" s="35">
        <v>0</v>
      </c>
      <c r="CF31" s="35">
        <v>0</v>
      </c>
      <c r="CG31" s="35">
        <v>0</v>
      </c>
      <c r="CH31" s="35">
        <v>0</v>
      </c>
      <c r="CI31" s="35">
        <v>0</v>
      </c>
      <c r="CJ31" s="35">
        <v>0</v>
      </c>
      <c r="CK31" s="1"/>
      <c r="CL31" s="35">
        <v>0</v>
      </c>
      <c r="CM31" s="35">
        <v>0</v>
      </c>
      <c r="CN31" s="35">
        <v>0</v>
      </c>
      <c r="CO31" s="35">
        <v>0</v>
      </c>
      <c r="CP31" s="35">
        <v>0</v>
      </c>
      <c r="CQ31" s="35">
        <v>0</v>
      </c>
      <c r="CR31" s="1"/>
      <c r="CS31" s="35">
        <v>0</v>
      </c>
      <c r="CT31" s="35">
        <v>0</v>
      </c>
      <c r="CU31" s="35">
        <v>0</v>
      </c>
      <c r="CV31" s="35">
        <v>0</v>
      </c>
      <c r="CW31" s="35">
        <v>0</v>
      </c>
      <c r="CX31" s="35">
        <v>0</v>
      </c>
    </row>
    <row r="32" spans="1:102" ht="13.5" customHeight="1" x14ac:dyDescent="0.25">
      <c r="A32" s="30" t="s">
        <v>69</v>
      </c>
      <c r="B32" s="821" t="s">
        <v>70</v>
      </c>
      <c r="C32" s="821"/>
      <c r="D32" s="31">
        <v>-16625809</v>
      </c>
      <c r="E32" s="32">
        <v>-5819033</v>
      </c>
      <c r="F32" s="32">
        <v>-748779</v>
      </c>
      <c r="G32" s="32">
        <v>-1151968</v>
      </c>
      <c r="H32" s="32">
        <v>403189</v>
      </c>
      <c r="I32" s="32">
        <v>-6567812</v>
      </c>
      <c r="J32" s="1"/>
      <c r="K32" s="33">
        <v>-16625809</v>
      </c>
      <c r="L32" s="33">
        <v>-5819033</v>
      </c>
      <c r="M32" s="33"/>
      <c r="N32" s="33">
        <v>-748779</v>
      </c>
      <c r="O32" s="33"/>
      <c r="P32" s="33">
        <v>-1151968</v>
      </c>
      <c r="Q32" s="33">
        <v>403189</v>
      </c>
      <c r="R32" s="33">
        <v>-6567812</v>
      </c>
      <c r="S32" s="1"/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1"/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1"/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1"/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5">
        <v>0</v>
      </c>
      <c r="AU32" s="1"/>
      <c r="AV32" s="35">
        <v>0</v>
      </c>
      <c r="AW32" s="35">
        <v>0</v>
      </c>
      <c r="AX32" s="35">
        <v>0</v>
      </c>
      <c r="AY32" s="35">
        <v>0</v>
      </c>
      <c r="AZ32" s="35">
        <v>0</v>
      </c>
      <c r="BA32" s="35">
        <v>0</v>
      </c>
      <c r="BB32" s="1"/>
      <c r="BC32" s="35">
        <v>0</v>
      </c>
      <c r="BD32" s="35">
        <v>0</v>
      </c>
      <c r="BE32" s="35">
        <v>0</v>
      </c>
      <c r="BF32" s="35">
        <v>0</v>
      </c>
      <c r="BG32" s="35">
        <v>0</v>
      </c>
      <c r="BH32" s="35">
        <v>0</v>
      </c>
      <c r="BI32" s="1"/>
      <c r="BJ32" s="35">
        <v>0</v>
      </c>
      <c r="BK32" s="35">
        <v>0</v>
      </c>
      <c r="BL32" s="35">
        <v>0</v>
      </c>
      <c r="BM32" s="35">
        <v>0</v>
      </c>
      <c r="BN32" s="35">
        <v>0</v>
      </c>
      <c r="BO32" s="35">
        <v>0</v>
      </c>
      <c r="BP32" s="1"/>
      <c r="BQ32" s="35">
        <v>0</v>
      </c>
      <c r="BR32" s="35">
        <v>0</v>
      </c>
      <c r="BS32" s="35">
        <v>0</v>
      </c>
      <c r="BT32" s="35">
        <v>0</v>
      </c>
      <c r="BU32" s="35">
        <v>0</v>
      </c>
      <c r="BV32" s="35">
        <v>0</v>
      </c>
      <c r="BW32" s="1"/>
      <c r="BX32" s="35">
        <v>0</v>
      </c>
      <c r="BY32" s="35">
        <v>0</v>
      </c>
      <c r="BZ32" s="35">
        <v>0</v>
      </c>
      <c r="CA32" s="35">
        <v>0</v>
      </c>
      <c r="CB32" s="35">
        <v>0</v>
      </c>
      <c r="CC32" s="35">
        <v>0</v>
      </c>
      <c r="CD32" s="1"/>
      <c r="CE32" s="35">
        <v>0</v>
      </c>
      <c r="CF32" s="35">
        <v>0</v>
      </c>
      <c r="CG32" s="35">
        <v>0</v>
      </c>
      <c r="CH32" s="35">
        <v>0</v>
      </c>
      <c r="CI32" s="35">
        <v>0</v>
      </c>
      <c r="CJ32" s="35">
        <v>0</v>
      </c>
      <c r="CK32" s="1"/>
      <c r="CL32" s="35">
        <v>0</v>
      </c>
      <c r="CM32" s="35">
        <v>0</v>
      </c>
      <c r="CN32" s="35">
        <v>0</v>
      </c>
      <c r="CO32" s="35">
        <v>0</v>
      </c>
      <c r="CP32" s="35">
        <v>0</v>
      </c>
      <c r="CQ32" s="35">
        <v>0</v>
      </c>
      <c r="CR32" s="1"/>
      <c r="CS32" s="35">
        <v>0</v>
      </c>
      <c r="CT32" s="35">
        <v>0</v>
      </c>
      <c r="CU32" s="35">
        <v>0</v>
      </c>
      <c r="CV32" s="35">
        <v>0</v>
      </c>
      <c r="CW32" s="35">
        <v>0</v>
      </c>
      <c r="CX32" s="35">
        <v>0</v>
      </c>
    </row>
    <row r="33" spans="1:102" ht="13.5" customHeight="1" x14ac:dyDescent="0.25">
      <c r="A33" s="30" t="s">
        <v>71</v>
      </c>
      <c r="B33" s="821" t="s">
        <v>72</v>
      </c>
      <c r="C33" s="821"/>
      <c r="D33" s="31">
        <v>2624168</v>
      </c>
      <c r="E33" s="32">
        <v>918459</v>
      </c>
      <c r="F33" s="32">
        <v>118185</v>
      </c>
      <c r="G33" s="32">
        <v>181823</v>
      </c>
      <c r="H33" s="32">
        <v>-63638</v>
      </c>
      <c r="I33" s="32">
        <v>1036644</v>
      </c>
      <c r="J33" s="1"/>
      <c r="K33" s="33">
        <v>2624168</v>
      </c>
      <c r="L33" s="33">
        <v>918459</v>
      </c>
      <c r="M33" s="33"/>
      <c r="N33" s="33">
        <v>118185</v>
      </c>
      <c r="O33" s="33"/>
      <c r="P33" s="33">
        <v>181823</v>
      </c>
      <c r="Q33" s="33">
        <v>-63638</v>
      </c>
      <c r="R33" s="33">
        <v>1036644</v>
      </c>
      <c r="S33" s="1"/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1"/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1"/>
      <c r="AH33" s="35">
        <v>0</v>
      </c>
      <c r="AI33" s="35">
        <v>0</v>
      </c>
      <c r="AJ33" s="35">
        <v>0</v>
      </c>
      <c r="AK33" s="35">
        <v>0</v>
      </c>
      <c r="AL33" s="35">
        <v>0</v>
      </c>
      <c r="AM33" s="35">
        <v>0</v>
      </c>
      <c r="AN33" s="1"/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1"/>
      <c r="AV33" s="35">
        <v>0</v>
      </c>
      <c r="AW33" s="35">
        <v>0</v>
      </c>
      <c r="AX33" s="35">
        <v>0</v>
      </c>
      <c r="AY33" s="35">
        <v>0</v>
      </c>
      <c r="AZ33" s="35">
        <v>0</v>
      </c>
      <c r="BA33" s="35">
        <v>0</v>
      </c>
      <c r="BB33" s="1"/>
      <c r="BC33" s="35">
        <v>0</v>
      </c>
      <c r="BD33" s="35">
        <v>0</v>
      </c>
      <c r="BE33" s="35">
        <v>0</v>
      </c>
      <c r="BF33" s="35">
        <v>0</v>
      </c>
      <c r="BG33" s="35">
        <v>0</v>
      </c>
      <c r="BH33" s="35">
        <v>0</v>
      </c>
      <c r="BI33" s="1"/>
      <c r="BJ33" s="35">
        <v>0</v>
      </c>
      <c r="BK33" s="35">
        <v>0</v>
      </c>
      <c r="BL33" s="35">
        <v>0</v>
      </c>
      <c r="BM33" s="35">
        <v>0</v>
      </c>
      <c r="BN33" s="35">
        <v>0</v>
      </c>
      <c r="BO33" s="35">
        <v>0</v>
      </c>
      <c r="BP33" s="1"/>
      <c r="BQ33" s="35">
        <v>0</v>
      </c>
      <c r="BR33" s="35">
        <v>0</v>
      </c>
      <c r="BS33" s="35">
        <v>0</v>
      </c>
      <c r="BT33" s="35">
        <v>0</v>
      </c>
      <c r="BU33" s="35">
        <v>0</v>
      </c>
      <c r="BV33" s="35">
        <v>0</v>
      </c>
      <c r="BW33" s="1"/>
      <c r="BX33" s="35">
        <v>0</v>
      </c>
      <c r="BY33" s="35">
        <v>0</v>
      </c>
      <c r="BZ33" s="35">
        <v>0</v>
      </c>
      <c r="CA33" s="35">
        <v>0</v>
      </c>
      <c r="CB33" s="35">
        <v>0</v>
      </c>
      <c r="CC33" s="35">
        <v>0</v>
      </c>
      <c r="CD33" s="1"/>
      <c r="CE33" s="35">
        <v>0</v>
      </c>
      <c r="CF33" s="35">
        <v>0</v>
      </c>
      <c r="CG33" s="35">
        <v>0</v>
      </c>
      <c r="CH33" s="35">
        <v>0</v>
      </c>
      <c r="CI33" s="35">
        <v>0</v>
      </c>
      <c r="CJ33" s="35">
        <v>0</v>
      </c>
      <c r="CK33" s="1"/>
      <c r="CL33" s="35">
        <v>0</v>
      </c>
      <c r="CM33" s="35">
        <v>0</v>
      </c>
      <c r="CN33" s="35">
        <v>0</v>
      </c>
      <c r="CO33" s="35">
        <v>0</v>
      </c>
      <c r="CP33" s="35">
        <v>0</v>
      </c>
      <c r="CQ33" s="35">
        <v>0</v>
      </c>
      <c r="CR33" s="1"/>
      <c r="CS33" s="35">
        <v>0</v>
      </c>
      <c r="CT33" s="35">
        <v>0</v>
      </c>
      <c r="CU33" s="35">
        <v>0</v>
      </c>
      <c r="CV33" s="35">
        <v>0</v>
      </c>
      <c r="CW33" s="35">
        <v>0</v>
      </c>
      <c r="CX33" s="35">
        <v>0</v>
      </c>
    </row>
    <row r="34" spans="1:102" ht="14.25" customHeight="1" x14ac:dyDescent="0.25">
      <c r="A34" s="18" t="s">
        <v>73</v>
      </c>
      <c r="B34" s="806"/>
      <c r="C34" s="806"/>
      <c r="D34" s="25">
        <v>-43047983</v>
      </c>
      <c r="E34" s="26">
        <v>-43047983</v>
      </c>
      <c r="F34" s="21">
        <v>0</v>
      </c>
      <c r="G34" s="21">
        <v>0</v>
      </c>
      <c r="H34" s="21">
        <v>0</v>
      </c>
      <c r="I34" s="26">
        <v>-43047983</v>
      </c>
      <c r="J34" s="39" t="s">
        <v>74</v>
      </c>
      <c r="K34" s="27">
        <v>-43047983</v>
      </c>
      <c r="L34" s="27">
        <v>-43047983</v>
      </c>
      <c r="M34" s="27"/>
      <c r="N34" s="23">
        <v>0</v>
      </c>
      <c r="O34" s="23"/>
      <c r="P34" s="23">
        <v>0</v>
      </c>
      <c r="Q34" s="23">
        <v>0</v>
      </c>
      <c r="R34" s="27">
        <v>-43047983</v>
      </c>
      <c r="S34" s="1"/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1"/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1"/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1"/>
      <c r="AO34" s="23">
        <v>0</v>
      </c>
      <c r="AP34" s="23">
        <v>0</v>
      </c>
      <c r="AQ34" s="23">
        <v>0</v>
      </c>
      <c r="AR34" s="23">
        <v>0</v>
      </c>
      <c r="AS34" s="23">
        <v>0</v>
      </c>
      <c r="AT34" s="23">
        <v>0</v>
      </c>
      <c r="AU34" s="1"/>
      <c r="AV34" s="23">
        <v>0</v>
      </c>
      <c r="AW34" s="23">
        <v>0</v>
      </c>
      <c r="AX34" s="23">
        <v>0</v>
      </c>
      <c r="AY34" s="23">
        <v>0</v>
      </c>
      <c r="AZ34" s="23">
        <v>0</v>
      </c>
      <c r="BA34" s="23">
        <v>0</v>
      </c>
      <c r="BB34" s="1"/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3">
        <v>0</v>
      </c>
      <c r="BI34" s="1"/>
      <c r="BJ34" s="23">
        <v>0</v>
      </c>
      <c r="BK34" s="23">
        <v>0</v>
      </c>
      <c r="BL34" s="23">
        <v>0</v>
      </c>
      <c r="BM34" s="23">
        <v>0</v>
      </c>
      <c r="BN34" s="23">
        <v>0</v>
      </c>
      <c r="BO34" s="23">
        <v>0</v>
      </c>
      <c r="BP34" s="1"/>
      <c r="BQ34" s="23">
        <v>0</v>
      </c>
      <c r="BR34" s="23">
        <v>0</v>
      </c>
      <c r="BS34" s="23">
        <v>0</v>
      </c>
      <c r="BT34" s="23">
        <v>0</v>
      </c>
      <c r="BU34" s="23">
        <v>0</v>
      </c>
      <c r="BV34" s="23">
        <v>0</v>
      </c>
      <c r="BW34" s="1"/>
      <c r="BX34" s="23">
        <v>0</v>
      </c>
      <c r="BY34" s="23">
        <v>0</v>
      </c>
      <c r="BZ34" s="23">
        <v>0</v>
      </c>
      <c r="CA34" s="23">
        <v>0</v>
      </c>
      <c r="CB34" s="23">
        <v>0</v>
      </c>
      <c r="CC34" s="23">
        <v>0</v>
      </c>
      <c r="CD34" s="1"/>
      <c r="CE34" s="23">
        <v>0</v>
      </c>
      <c r="CF34" s="23">
        <v>0</v>
      </c>
      <c r="CG34" s="23">
        <v>0</v>
      </c>
      <c r="CH34" s="23">
        <v>0</v>
      </c>
      <c r="CI34" s="23">
        <v>0</v>
      </c>
      <c r="CJ34" s="23">
        <v>0</v>
      </c>
      <c r="CK34" s="1"/>
      <c r="CL34" s="23">
        <v>0</v>
      </c>
      <c r="CM34" s="23">
        <v>0</v>
      </c>
      <c r="CN34" s="23">
        <v>0</v>
      </c>
      <c r="CO34" s="23">
        <v>0</v>
      </c>
      <c r="CP34" s="23">
        <v>0</v>
      </c>
      <c r="CQ34" s="23">
        <v>0</v>
      </c>
      <c r="CR34" s="1"/>
      <c r="CS34" s="23">
        <v>0</v>
      </c>
      <c r="CT34" s="23">
        <v>0</v>
      </c>
      <c r="CU34" s="23">
        <v>0</v>
      </c>
      <c r="CV34" s="23">
        <v>0</v>
      </c>
      <c r="CW34" s="23">
        <v>0</v>
      </c>
      <c r="CX34" s="23">
        <v>0</v>
      </c>
    </row>
    <row r="35" spans="1:102" ht="13.5" customHeight="1" x14ac:dyDescent="0.25">
      <c r="A35" s="30" t="s">
        <v>75</v>
      </c>
      <c r="B35" s="821" t="s">
        <v>76</v>
      </c>
      <c r="C35" s="821"/>
      <c r="D35" s="31">
        <v>-43047983</v>
      </c>
      <c r="E35" s="32">
        <v>-43047983</v>
      </c>
      <c r="F35" s="40">
        <v>0</v>
      </c>
      <c r="G35" s="40">
        <v>0</v>
      </c>
      <c r="H35" s="40">
        <v>0</v>
      </c>
      <c r="I35" s="32">
        <v>-43047983</v>
      </c>
      <c r="J35" s="34"/>
      <c r="K35" s="33">
        <v>-43047983</v>
      </c>
      <c r="L35" s="33">
        <v>-43047983</v>
      </c>
      <c r="M35" s="33"/>
      <c r="N35" s="35">
        <v>0</v>
      </c>
      <c r="O35" s="35"/>
      <c r="P35" s="35">
        <v>0</v>
      </c>
      <c r="Q35" s="35">
        <v>0</v>
      </c>
      <c r="R35" s="33">
        <v>-43047983</v>
      </c>
      <c r="S35" s="1"/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1"/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1"/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1"/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1"/>
      <c r="AV35" s="35">
        <v>0</v>
      </c>
      <c r="AW35" s="35">
        <v>0</v>
      </c>
      <c r="AX35" s="35">
        <v>0</v>
      </c>
      <c r="AY35" s="35">
        <v>0</v>
      </c>
      <c r="AZ35" s="35">
        <v>0</v>
      </c>
      <c r="BA35" s="35">
        <v>0</v>
      </c>
      <c r="BB35" s="1"/>
      <c r="BC35" s="35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1"/>
      <c r="BJ35" s="35">
        <v>0</v>
      </c>
      <c r="BK35" s="35">
        <v>0</v>
      </c>
      <c r="BL35" s="35">
        <v>0</v>
      </c>
      <c r="BM35" s="35">
        <v>0</v>
      </c>
      <c r="BN35" s="35">
        <v>0</v>
      </c>
      <c r="BO35" s="35">
        <v>0</v>
      </c>
      <c r="BP35" s="1"/>
      <c r="BQ35" s="35">
        <v>0</v>
      </c>
      <c r="BR35" s="35">
        <v>0</v>
      </c>
      <c r="BS35" s="35">
        <v>0</v>
      </c>
      <c r="BT35" s="35">
        <v>0</v>
      </c>
      <c r="BU35" s="35">
        <v>0</v>
      </c>
      <c r="BV35" s="35">
        <v>0</v>
      </c>
      <c r="BW35" s="1"/>
      <c r="BX35" s="35">
        <v>0</v>
      </c>
      <c r="BY35" s="35">
        <v>0</v>
      </c>
      <c r="BZ35" s="35">
        <v>0</v>
      </c>
      <c r="CA35" s="35">
        <v>0</v>
      </c>
      <c r="CB35" s="35">
        <v>0</v>
      </c>
      <c r="CC35" s="35">
        <v>0</v>
      </c>
      <c r="CD35" s="1"/>
      <c r="CE35" s="35">
        <v>0</v>
      </c>
      <c r="CF35" s="35">
        <v>0</v>
      </c>
      <c r="CG35" s="35">
        <v>0</v>
      </c>
      <c r="CH35" s="35">
        <v>0</v>
      </c>
      <c r="CI35" s="35">
        <v>0</v>
      </c>
      <c r="CJ35" s="35">
        <v>0</v>
      </c>
      <c r="CK35" s="1"/>
      <c r="CL35" s="35">
        <v>0</v>
      </c>
      <c r="CM35" s="35">
        <v>0</v>
      </c>
      <c r="CN35" s="35">
        <v>0</v>
      </c>
      <c r="CO35" s="35">
        <v>0</v>
      </c>
      <c r="CP35" s="35">
        <v>0</v>
      </c>
      <c r="CQ35" s="35">
        <v>0</v>
      </c>
      <c r="CR35" s="1"/>
      <c r="CS35" s="35">
        <v>0</v>
      </c>
      <c r="CT35" s="35">
        <v>0</v>
      </c>
      <c r="CU35" s="35">
        <v>0</v>
      </c>
      <c r="CV35" s="35">
        <v>0</v>
      </c>
      <c r="CW35" s="35">
        <v>0</v>
      </c>
      <c r="CX35" s="35">
        <v>0</v>
      </c>
    </row>
    <row r="36" spans="1:102" ht="13.5" customHeight="1" x14ac:dyDescent="0.25">
      <c r="A36" s="18" t="s">
        <v>77</v>
      </c>
      <c r="B36" s="806"/>
      <c r="C36" s="806"/>
      <c r="D36" s="25">
        <v>3731120</v>
      </c>
      <c r="E36" s="26">
        <v>3731120</v>
      </c>
      <c r="F36" s="26">
        <v>761569</v>
      </c>
      <c r="G36" s="26">
        <v>761569</v>
      </c>
      <c r="H36" s="21">
        <v>0</v>
      </c>
      <c r="I36" s="26">
        <v>4492689</v>
      </c>
      <c r="J36" s="39" t="s">
        <v>78</v>
      </c>
      <c r="K36" s="27">
        <v>3731120</v>
      </c>
      <c r="L36" s="27">
        <v>3731120</v>
      </c>
      <c r="M36" s="27"/>
      <c r="N36" s="27">
        <v>761569</v>
      </c>
      <c r="O36" s="27"/>
      <c r="P36" s="27">
        <v>761569</v>
      </c>
      <c r="Q36" s="23">
        <v>0</v>
      </c>
      <c r="R36" s="27">
        <v>4492689</v>
      </c>
      <c r="S36" s="1"/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1"/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1"/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1"/>
      <c r="AO36" s="23">
        <v>0</v>
      </c>
      <c r="AP36" s="23">
        <v>0</v>
      </c>
      <c r="AQ36" s="23">
        <v>0</v>
      </c>
      <c r="AR36" s="23">
        <v>0</v>
      </c>
      <c r="AS36" s="23">
        <v>0</v>
      </c>
      <c r="AT36" s="23">
        <v>0</v>
      </c>
      <c r="AU36" s="1"/>
      <c r="AV36" s="23">
        <v>0</v>
      </c>
      <c r="AW36" s="23">
        <v>0</v>
      </c>
      <c r="AX36" s="23">
        <v>0</v>
      </c>
      <c r="AY36" s="23">
        <v>0</v>
      </c>
      <c r="AZ36" s="23">
        <v>0</v>
      </c>
      <c r="BA36" s="23">
        <v>0</v>
      </c>
      <c r="BB36" s="1"/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3">
        <v>0</v>
      </c>
      <c r="BI36" s="1"/>
      <c r="BJ36" s="23">
        <v>0</v>
      </c>
      <c r="BK36" s="23">
        <v>0</v>
      </c>
      <c r="BL36" s="23">
        <v>0</v>
      </c>
      <c r="BM36" s="23">
        <v>0</v>
      </c>
      <c r="BN36" s="23">
        <v>0</v>
      </c>
      <c r="BO36" s="23">
        <v>0</v>
      </c>
      <c r="BP36" s="1"/>
      <c r="BQ36" s="23">
        <v>0</v>
      </c>
      <c r="BR36" s="23">
        <v>0</v>
      </c>
      <c r="BS36" s="23">
        <v>0</v>
      </c>
      <c r="BT36" s="23">
        <v>0</v>
      </c>
      <c r="BU36" s="23">
        <v>0</v>
      </c>
      <c r="BV36" s="23">
        <v>0</v>
      </c>
      <c r="BW36" s="1"/>
      <c r="BX36" s="23">
        <v>0</v>
      </c>
      <c r="BY36" s="23">
        <v>0</v>
      </c>
      <c r="BZ36" s="23">
        <v>0</v>
      </c>
      <c r="CA36" s="23">
        <v>0</v>
      </c>
      <c r="CB36" s="23">
        <v>0</v>
      </c>
      <c r="CC36" s="23">
        <v>0</v>
      </c>
      <c r="CD36" s="1"/>
      <c r="CE36" s="23">
        <v>0</v>
      </c>
      <c r="CF36" s="23">
        <v>0</v>
      </c>
      <c r="CG36" s="23">
        <v>0</v>
      </c>
      <c r="CH36" s="23">
        <v>0</v>
      </c>
      <c r="CI36" s="23">
        <v>0</v>
      </c>
      <c r="CJ36" s="23">
        <v>0</v>
      </c>
      <c r="CK36" s="1"/>
      <c r="CL36" s="23">
        <v>0</v>
      </c>
      <c r="CM36" s="23">
        <v>0</v>
      </c>
      <c r="CN36" s="23">
        <v>0</v>
      </c>
      <c r="CO36" s="23">
        <v>0</v>
      </c>
      <c r="CP36" s="23">
        <v>0</v>
      </c>
      <c r="CQ36" s="23">
        <v>0</v>
      </c>
      <c r="CR36" s="1"/>
      <c r="CS36" s="23">
        <v>0</v>
      </c>
      <c r="CT36" s="23">
        <v>0</v>
      </c>
      <c r="CU36" s="23">
        <v>0</v>
      </c>
      <c r="CV36" s="23">
        <v>0</v>
      </c>
      <c r="CW36" s="23">
        <v>0</v>
      </c>
      <c r="CX36" s="23">
        <v>0</v>
      </c>
    </row>
    <row r="37" spans="1:102" ht="13.5" customHeight="1" x14ac:dyDescent="0.25">
      <c r="A37" s="30" t="s">
        <v>79</v>
      </c>
      <c r="B37" s="821" t="s">
        <v>80</v>
      </c>
      <c r="C37" s="821"/>
      <c r="D37" s="31">
        <v>3731120</v>
      </c>
      <c r="E37" s="32">
        <v>3731120</v>
      </c>
      <c r="F37" s="40">
        <v>0</v>
      </c>
      <c r="G37" s="40">
        <v>0</v>
      </c>
      <c r="H37" s="40">
        <v>0</v>
      </c>
      <c r="I37" s="32">
        <v>3731120</v>
      </c>
      <c r="J37" s="1"/>
      <c r="K37" s="33">
        <v>3731120</v>
      </c>
      <c r="L37" s="33">
        <v>3731120</v>
      </c>
      <c r="M37" s="33"/>
      <c r="N37" s="35">
        <v>0</v>
      </c>
      <c r="O37" s="35"/>
      <c r="P37" s="35">
        <v>0</v>
      </c>
      <c r="Q37" s="35">
        <v>0</v>
      </c>
      <c r="R37" s="33">
        <v>3731120</v>
      </c>
      <c r="S37" s="1"/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1"/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1"/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1"/>
      <c r="AO37" s="35">
        <v>0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1"/>
      <c r="AV37" s="35">
        <v>0</v>
      </c>
      <c r="AW37" s="35">
        <v>0</v>
      </c>
      <c r="AX37" s="35">
        <v>0</v>
      </c>
      <c r="AY37" s="35">
        <v>0</v>
      </c>
      <c r="AZ37" s="35">
        <v>0</v>
      </c>
      <c r="BA37" s="35">
        <v>0</v>
      </c>
      <c r="BB37" s="1"/>
      <c r="BC37" s="35">
        <v>0</v>
      </c>
      <c r="BD37" s="35">
        <v>0</v>
      </c>
      <c r="BE37" s="35">
        <v>0</v>
      </c>
      <c r="BF37" s="35">
        <v>0</v>
      </c>
      <c r="BG37" s="35">
        <v>0</v>
      </c>
      <c r="BH37" s="35">
        <v>0</v>
      </c>
      <c r="BI37" s="1"/>
      <c r="BJ37" s="35">
        <v>0</v>
      </c>
      <c r="BK37" s="35">
        <v>0</v>
      </c>
      <c r="BL37" s="35">
        <v>0</v>
      </c>
      <c r="BM37" s="35">
        <v>0</v>
      </c>
      <c r="BN37" s="35">
        <v>0</v>
      </c>
      <c r="BO37" s="35">
        <v>0</v>
      </c>
      <c r="BP37" s="1"/>
      <c r="BQ37" s="35">
        <v>0</v>
      </c>
      <c r="BR37" s="35">
        <v>0</v>
      </c>
      <c r="BS37" s="35">
        <v>0</v>
      </c>
      <c r="BT37" s="35">
        <v>0</v>
      </c>
      <c r="BU37" s="35">
        <v>0</v>
      </c>
      <c r="BV37" s="35">
        <v>0</v>
      </c>
      <c r="BW37" s="1"/>
      <c r="BX37" s="35">
        <v>0</v>
      </c>
      <c r="BY37" s="35">
        <v>0</v>
      </c>
      <c r="BZ37" s="35">
        <v>0</v>
      </c>
      <c r="CA37" s="35">
        <v>0</v>
      </c>
      <c r="CB37" s="35">
        <v>0</v>
      </c>
      <c r="CC37" s="35">
        <v>0</v>
      </c>
      <c r="CD37" s="1"/>
      <c r="CE37" s="35">
        <v>0</v>
      </c>
      <c r="CF37" s="35">
        <v>0</v>
      </c>
      <c r="CG37" s="35">
        <v>0</v>
      </c>
      <c r="CH37" s="35">
        <v>0</v>
      </c>
      <c r="CI37" s="35">
        <v>0</v>
      </c>
      <c r="CJ37" s="35">
        <v>0</v>
      </c>
      <c r="CK37" s="1"/>
      <c r="CL37" s="35">
        <v>0</v>
      </c>
      <c r="CM37" s="35">
        <v>0</v>
      </c>
      <c r="CN37" s="35">
        <v>0</v>
      </c>
      <c r="CO37" s="35">
        <v>0</v>
      </c>
      <c r="CP37" s="35">
        <v>0</v>
      </c>
      <c r="CQ37" s="35">
        <v>0</v>
      </c>
      <c r="CR37" s="1"/>
      <c r="CS37" s="35">
        <v>0</v>
      </c>
      <c r="CT37" s="35">
        <v>0</v>
      </c>
      <c r="CU37" s="35">
        <v>0</v>
      </c>
      <c r="CV37" s="35">
        <v>0</v>
      </c>
      <c r="CW37" s="35">
        <v>0</v>
      </c>
      <c r="CX37" s="35">
        <v>0</v>
      </c>
    </row>
    <row r="38" spans="1:102" ht="14.25" customHeight="1" x14ac:dyDescent="0.25">
      <c r="A38" s="30" t="s">
        <v>81</v>
      </c>
      <c r="B38" s="821" t="s">
        <v>82</v>
      </c>
      <c r="C38" s="821"/>
      <c r="D38" s="41">
        <v>0</v>
      </c>
      <c r="E38" s="40">
        <v>0</v>
      </c>
      <c r="F38" s="32">
        <v>761569</v>
      </c>
      <c r="G38" s="32">
        <v>761569</v>
      </c>
      <c r="H38" s="40">
        <v>0</v>
      </c>
      <c r="I38" s="32">
        <v>761569</v>
      </c>
      <c r="J38" s="1"/>
      <c r="K38" s="35">
        <v>0</v>
      </c>
      <c r="L38" s="35">
        <v>0</v>
      </c>
      <c r="M38" s="35"/>
      <c r="N38" s="33">
        <v>761569</v>
      </c>
      <c r="O38" s="33"/>
      <c r="P38" s="33">
        <v>761569</v>
      </c>
      <c r="Q38" s="35">
        <v>0</v>
      </c>
      <c r="R38" s="33">
        <v>761569</v>
      </c>
      <c r="S38" s="1"/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1"/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1"/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1"/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0</v>
      </c>
      <c r="AU38" s="1"/>
      <c r="AV38" s="35">
        <v>0</v>
      </c>
      <c r="AW38" s="35">
        <v>0</v>
      </c>
      <c r="AX38" s="35">
        <v>0</v>
      </c>
      <c r="AY38" s="35">
        <v>0</v>
      </c>
      <c r="AZ38" s="35">
        <v>0</v>
      </c>
      <c r="BA38" s="35">
        <v>0</v>
      </c>
      <c r="BB38" s="1"/>
      <c r="BC38" s="35">
        <v>0</v>
      </c>
      <c r="BD38" s="35">
        <v>0</v>
      </c>
      <c r="BE38" s="35">
        <v>0</v>
      </c>
      <c r="BF38" s="35">
        <v>0</v>
      </c>
      <c r="BG38" s="35">
        <v>0</v>
      </c>
      <c r="BH38" s="35">
        <v>0</v>
      </c>
      <c r="BI38" s="1"/>
      <c r="BJ38" s="35">
        <v>0</v>
      </c>
      <c r="BK38" s="35">
        <v>0</v>
      </c>
      <c r="BL38" s="35">
        <v>0</v>
      </c>
      <c r="BM38" s="35">
        <v>0</v>
      </c>
      <c r="BN38" s="35">
        <v>0</v>
      </c>
      <c r="BO38" s="35">
        <v>0</v>
      </c>
      <c r="BP38" s="1"/>
      <c r="BQ38" s="35">
        <v>0</v>
      </c>
      <c r="BR38" s="35">
        <v>0</v>
      </c>
      <c r="BS38" s="35">
        <v>0</v>
      </c>
      <c r="BT38" s="35">
        <v>0</v>
      </c>
      <c r="BU38" s="35">
        <v>0</v>
      </c>
      <c r="BV38" s="35">
        <v>0</v>
      </c>
      <c r="BW38" s="1"/>
      <c r="BX38" s="35">
        <v>0</v>
      </c>
      <c r="BY38" s="35">
        <v>0</v>
      </c>
      <c r="BZ38" s="35">
        <v>0</v>
      </c>
      <c r="CA38" s="35">
        <v>0</v>
      </c>
      <c r="CB38" s="35">
        <v>0</v>
      </c>
      <c r="CC38" s="35">
        <v>0</v>
      </c>
      <c r="CD38" s="1"/>
      <c r="CE38" s="35">
        <v>0</v>
      </c>
      <c r="CF38" s="35">
        <v>0</v>
      </c>
      <c r="CG38" s="35">
        <v>0</v>
      </c>
      <c r="CH38" s="35">
        <v>0</v>
      </c>
      <c r="CI38" s="35">
        <v>0</v>
      </c>
      <c r="CJ38" s="35">
        <v>0</v>
      </c>
      <c r="CK38" s="1"/>
      <c r="CL38" s="35">
        <v>0</v>
      </c>
      <c r="CM38" s="35">
        <v>0</v>
      </c>
      <c r="CN38" s="35">
        <v>0</v>
      </c>
      <c r="CO38" s="35">
        <v>0</v>
      </c>
      <c r="CP38" s="35">
        <v>0</v>
      </c>
      <c r="CQ38" s="35">
        <v>0</v>
      </c>
      <c r="CR38" s="1"/>
      <c r="CS38" s="35">
        <v>0</v>
      </c>
      <c r="CT38" s="35">
        <v>0</v>
      </c>
      <c r="CU38" s="35">
        <v>0</v>
      </c>
      <c r="CV38" s="35">
        <v>0</v>
      </c>
      <c r="CW38" s="35">
        <v>0</v>
      </c>
      <c r="CX38" s="35">
        <v>0</v>
      </c>
    </row>
    <row r="39" spans="1:102" ht="13.5" customHeight="1" x14ac:dyDescent="0.25">
      <c r="A39" s="18" t="s">
        <v>83</v>
      </c>
      <c r="B39" s="806"/>
      <c r="C39" s="806"/>
      <c r="D39" s="25">
        <v>-58379166</v>
      </c>
      <c r="E39" s="26">
        <v>-20432707</v>
      </c>
      <c r="F39" s="26">
        <v>-2629221</v>
      </c>
      <c r="G39" s="26">
        <v>-4044955</v>
      </c>
      <c r="H39" s="26">
        <v>1415734</v>
      </c>
      <c r="I39" s="26">
        <v>-23061928</v>
      </c>
      <c r="J39" s="1"/>
      <c r="K39" s="27">
        <v>58097804</v>
      </c>
      <c r="L39" s="27">
        <v>20334233</v>
      </c>
      <c r="M39" s="27"/>
      <c r="N39" s="27">
        <v>2616571</v>
      </c>
      <c r="O39" s="27"/>
      <c r="P39" s="27">
        <v>4025493</v>
      </c>
      <c r="Q39" s="27">
        <v>-1408923</v>
      </c>
      <c r="R39" s="28">
        <v>22950804</v>
      </c>
      <c r="S39" s="29" t="s">
        <v>48</v>
      </c>
      <c r="T39" s="27">
        <v>-80449015</v>
      </c>
      <c r="U39" s="27">
        <v>-28157155</v>
      </c>
      <c r="V39" s="27">
        <v>-3623195</v>
      </c>
      <c r="W39" s="27">
        <v>-5574146</v>
      </c>
      <c r="X39" s="27">
        <v>1950951</v>
      </c>
      <c r="Y39" s="28">
        <v>-31780350</v>
      </c>
      <c r="Z39" s="29" t="s">
        <v>48</v>
      </c>
      <c r="AA39" s="27">
        <v>1183</v>
      </c>
      <c r="AB39" s="27">
        <v>414</v>
      </c>
      <c r="AC39" s="23">
        <v>53</v>
      </c>
      <c r="AD39" s="27">
        <v>82</v>
      </c>
      <c r="AE39" s="23">
        <v>-29</v>
      </c>
      <c r="AF39" s="42">
        <v>467</v>
      </c>
      <c r="AG39" s="43" t="s">
        <v>84</v>
      </c>
      <c r="AH39" s="23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1"/>
      <c r="AO39" s="23">
        <v>0</v>
      </c>
      <c r="AP39" s="23">
        <v>0</v>
      </c>
      <c r="AQ39" s="23">
        <v>0</v>
      </c>
      <c r="AR39" s="23">
        <v>0</v>
      </c>
      <c r="AS39" s="23">
        <v>0</v>
      </c>
      <c r="AT39" s="23">
        <v>0</v>
      </c>
      <c r="AU39" s="1"/>
      <c r="AV39" s="23">
        <v>0</v>
      </c>
      <c r="AW39" s="23">
        <v>0</v>
      </c>
      <c r="AX39" s="23">
        <v>0</v>
      </c>
      <c r="AY39" s="23">
        <v>0</v>
      </c>
      <c r="AZ39" s="23">
        <v>0</v>
      </c>
      <c r="BA39" s="23">
        <v>0</v>
      </c>
      <c r="BB39" s="1"/>
      <c r="BC39" s="27">
        <v>-13693856</v>
      </c>
      <c r="BD39" s="27">
        <v>-4792850</v>
      </c>
      <c r="BE39" s="27">
        <v>-616732</v>
      </c>
      <c r="BF39" s="27">
        <v>-948819</v>
      </c>
      <c r="BG39" s="27">
        <v>332087</v>
      </c>
      <c r="BH39" s="28">
        <v>-5409582</v>
      </c>
      <c r="BI39" s="29" t="s">
        <v>48</v>
      </c>
      <c r="BJ39" s="27">
        <v>-20301050</v>
      </c>
      <c r="BK39" s="27">
        <v>-7105368</v>
      </c>
      <c r="BL39" s="27">
        <v>-914302</v>
      </c>
      <c r="BM39" s="27">
        <v>-1406618</v>
      </c>
      <c r="BN39" s="27">
        <v>492316</v>
      </c>
      <c r="BO39" s="28">
        <v>-8019670</v>
      </c>
      <c r="BP39" s="29" t="s">
        <v>48</v>
      </c>
      <c r="BQ39" s="27">
        <v>-18700</v>
      </c>
      <c r="BR39" s="27">
        <v>-6545</v>
      </c>
      <c r="BS39" s="23">
        <v>-842</v>
      </c>
      <c r="BT39" s="27">
        <v>-1296</v>
      </c>
      <c r="BU39" s="23">
        <v>453</v>
      </c>
      <c r="BV39" s="27">
        <v>-7387</v>
      </c>
      <c r="BW39" s="1"/>
      <c r="BX39" s="27">
        <v>1142406</v>
      </c>
      <c r="BY39" s="27">
        <v>399842</v>
      </c>
      <c r="BZ39" s="27">
        <v>51451</v>
      </c>
      <c r="CA39" s="27">
        <v>79155</v>
      </c>
      <c r="CB39" s="27">
        <v>-27704</v>
      </c>
      <c r="CC39" s="27">
        <v>451293</v>
      </c>
      <c r="CD39" s="1"/>
      <c r="CE39" s="27">
        <v>-3200872</v>
      </c>
      <c r="CF39" s="27">
        <v>-1120305</v>
      </c>
      <c r="CG39" s="27">
        <v>-144158</v>
      </c>
      <c r="CH39" s="27">
        <v>-221782</v>
      </c>
      <c r="CI39" s="27">
        <v>77624</v>
      </c>
      <c r="CJ39" s="27">
        <v>-1264463</v>
      </c>
      <c r="CK39" s="1"/>
      <c r="CL39" s="27">
        <v>42934</v>
      </c>
      <c r="CM39" s="27">
        <v>15027</v>
      </c>
      <c r="CN39" s="27">
        <v>1934</v>
      </c>
      <c r="CO39" s="27">
        <v>2975</v>
      </c>
      <c r="CP39" s="27">
        <v>-1041</v>
      </c>
      <c r="CQ39" s="27">
        <v>16961</v>
      </c>
      <c r="CR39" s="1"/>
      <c r="CS39" s="23">
        <v>0</v>
      </c>
      <c r="CT39" s="23">
        <v>0</v>
      </c>
      <c r="CU39" s="23">
        <v>0</v>
      </c>
      <c r="CV39" s="23">
        <v>0</v>
      </c>
      <c r="CW39" s="23">
        <v>0</v>
      </c>
      <c r="CX39" s="23">
        <v>0</v>
      </c>
    </row>
    <row r="40" spans="1:102" ht="13.5" customHeight="1" x14ac:dyDescent="0.25">
      <c r="A40" s="30" t="s">
        <v>85</v>
      </c>
      <c r="B40" s="821" t="s">
        <v>86</v>
      </c>
      <c r="C40" s="821"/>
      <c r="D40" s="31">
        <v>210300377</v>
      </c>
      <c r="E40" s="32">
        <v>73605132</v>
      </c>
      <c r="F40" s="32">
        <v>9471331</v>
      </c>
      <c r="G40" s="32">
        <v>14571279</v>
      </c>
      <c r="H40" s="32">
        <v>-5099948</v>
      </c>
      <c r="I40" s="32">
        <v>83076463</v>
      </c>
      <c r="J40" s="1"/>
      <c r="K40" s="33">
        <v>210300377</v>
      </c>
      <c r="L40" s="33">
        <v>73605132</v>
      </c>
      <c r="M40" s="33"/>
      <c r="N40" s="33">
        <v>9471331</v>
      </c>
      <c r="O40" s="33"/>
      <c r="P40" s="33">
        <v>14571279</v>
      </c>
      <c r="Q40" s="33">
        <v>-5099948</v>
      </c>
      <c r="R40" s="33">
        <v>83076463</v>
      </c>
      <c r="S40" s="1"/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1"/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1"/>
      <c r="AH40" s="35">
        <v>0</v>
      </c>
      <c r="AI40" s="35">
        <v>0</v>
      </c>
      <c r="AJ40" s="35">
        <v>0</v>
      </c>
      <c r="AK40" s="35">
        <v>0</v>
      </c>
      <c r="AL40" s="35">
        <v>0</v>
      </c>
      <c r="AM40" s="35">
        <v>0</v>
      </c>
      <c r="AN40" s="1"/>
      <c r="AO40" s="35">
        <v>0</v>
      </c>
      <c r="AP40" s="35">
        <v>0</v>
      </c>
      <c r="AQ40" s="35">
        <v>0</v>
      </c>
      <c r="AR40" s="35">
        <v>0</v>
      </c>
      <c r="AS40" s="35">
        <v>0</v>
      </c>
      <c r="AT40" s="35">
        <v>0</v>
      </c>
      <c r="AU40" s="1"/>
      <c r="AV40" s="35">
        <v>0</v>
      </c>
      <c r="AW40" s="35">
        <v>0</v>
      </c>
      <c r="AX40" s="35">
        <v>0</v>
      </c>
      <c r="AY40" s="35">
        <v>0</v>
      </c>
      <c r="AZ40" s="35">
        <v>0</v>
      </c>
      <c r="BA40" s="35">
        <v>0</v>
      </c>
      <c r="BB40" s="1"/>
      <c r="BC40" s="35">
        <v>0</v>
      </c>
      <c r="BD40" s="35">
        <v>0</v>
      </c>
      <c r="BE40" s="35">
        <v>0</v>
      </c>
      <c r="BF40" s="35">
        <v>0</v>
      </c>
      <c r="BG40" s="35">
        <v>0</v>
      </c>
      <c r="BH40" s="35">
        <v>0</v>
      </c>
      <c r="BI40" s="1"/>
      <c r="BJ40" s="35">
        <v>0</v>
      </c>
      <c r="BK40" s="35">
        <v>0</v>
      </c>
      <c r="BL40" s="35">
        <v>0</v>
      </c>
      <c r="BM40" s="35">
        <v>0</v>
      </c>
      <c r="BN40" s="35">
        <v>0</v>
      </c>
      <c r="BO40" s="35">
        <v>0</v>
      </c>
      <c r="BP40" s="1"/>
      <c r="BQ40" s="35">
        <v>0</v>
      </c>
      <c r="BR40" s="35">
        <v>0</v>
      </c>
      <c r="BS40" s="35">
        <v>0</v>
      </c>
      <c r="BT40" s="35">
        <v>0</v>
      </c>
      <c r="BU40" s="35">
        <v>0</v>
      </c>
      <c r="BV40" s="35">
        <v>0</v>
      </c>
      <c r="BW40" s="1"/>
      <c r="BX40" s="35">
        <v>0</v>
      </c>
      <c r="BY40" s="35">
        <v>0</v>
      </c>
      <c r="BZ40" s="35">
        <v>0</v>
      </c>
      <c r="CA40" s="35">
        <v>0</v>
      </c>
      <c r="CB40" s="35">
        <v>0</v>
      </c>
      <c r="CC40" s="35">
        <v>0</v>
      </c>
      <c r="CD40" s="1"/>
      <c r="CE40" s="35">
        <v>0</v>
      </c>
      <c r="CF40" s="35">
        <v>0</v>
      </c>
      <c r="CG40" s="35">
        <v>0</v>
      </c>
      <c r="CH40" s="35">
        <v>0</v>
      </c>
      <c r="CI40" s="35">
        <v>0</v>
      </c>
      <c r="CJ40" s="35">
        <v>0</v>
      </c>
      <c r="CK40" s="1"/>
      <c r="CL40" s="35">
        <v>0</v>
      </c>
      <c r="CM40" s="35">
        <v>0</v>
      </c>
      <c r="CN40" s="35">
        <v>0</v>
      </c>
      <c r="CO40" s="35">
        <v>0</v>
      </c>
      <c r="CP40" s="35">
        <v>0</v>
      </c>
      <c r="CQ40" s="35">
        <v>0</v>
      </c>
      <c r="CR40" s="1"/>
      <c r="CS40" s="35">
        <v>0</v>
      </c>
      <c r="CT40" s="35">
        <v>0</v>
      </c>
      <c r="CU40" s="35">
        <v>0</v>
      </c>
      <c r="CV40" s="35">
        <v>0</v>
      </c>
      <c r="CW40" s="35">
        <v>0</v>
      </c>
      <c r="CX40" s="35">
        <v>0</v>
      </c>
    </row>
    <row r="41" spans="1:102" ht="13.5" customHeight="1" x14ac:dyDescent="0.25">
      <c r="A41" s="30" t="s">
        <v>87</v>
      </c>
      <c r="B41" s="821" t="s">
        <v>88</v>
      </c>
      <c r="C41" s="821"/>
      <c r="D41" s="31">
        <v>178316</v>
      </c>
      <c r="E41" s="32">
        <v>62411</v>
      </c>
      <c r="F41" s="32">
        <v>8031</v>
      </c>
      <c r="G41" s="32">
        <v>12355</v>
      </c>
      <c r="H41" s="32">
        <v>-4324</v>
      </c>
      <c r="I41" s="32">
        <v>70442</v>
      </c>
      <c r="J41" s="1"/>
      <c r="K41" s="33">
        <v>178316</v>
      </c>
      <c r="L41" s="33">
        <v>62411</v>
      </c>
      <c r="M41" s="33"/>
      <c r="N41" s="33">
        <v>8031</v>
      </c>
      <c r="O41" s="33"/>
      <c r="P41" s="33">
        <v>12355</v>
      </c>
      <c r="Q41" s="33">
        <v>-4324</v>
      </c>
      <c r="R41" s="33">
        <v>70442</v>
      </c>
      <c r="S41" s="1"/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1"/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1"/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35">
        <v>0</v>
      </c>
      <c r="AN41" s="1"/>
      <c r="AO41" s="35">
        <v>0</v>
      </c>
      <c r="AP41" s="35">
        <v>0</v>
      </c>
      <c r="AQ41" s="35">
        <v>0</v>
      </c>
      <c r="AR41" s="35">
        <v>0</v>
      </c>
      <c r="AS41" s="35">
        <v>0</v>
      </c>
      <c r="AT41" s="35">
        <v>0</v>
      </c>
      <c r="AU41" s="1"/>
      <c r="AV41" s="35">
        <v>0</v>
      </c>
      <c r="AW41" s="35">
        <v>0</v>
      </c>
      <c r="AX41" s="35">
        <v>0</v>
      </c>
      <c r="AY41" s="35">
        <v>0</v>
      </c>
      <c r="AZ41" s="35">
        <v>0</v>
      </c>
      <c r="BA41" s="35">
        <v>0</v>
      </c>
      <c r="BB41" s="1"/>
      <c r="BC41" s="35">
        <v>0</v>
      </c>
      <c r="BD41" s="35">
        <v>0</v>
      </c>
      <c r="BE41" s="35">
        <v>0</v>
      </c>
      <c r="BF41" s="35">
        <v>0</v>
      </c>
      <c r="BG41" s="35">
        <v>0</v>
      </c>
      <c r="BH41" s="35">
        <v>0</v>
      </c>
      <c r="BI41" s="1"/>
      <c r="BJ41" s="35">
        <v>0</v>
      </c>
      <c r="BK41" s="35">
        <v>0</v>
      </c>
      <c r="BL41" s="35">
        <v>0</v>
      </c>
      <c r="BM41" s="35">
        <v>0</v>
      </c>
      <c r="BN41" s="35">
        <v>0</v>
      </c>
      <c r="BO41" s="35">
        <v>0</v>
      </c>
      <c r="BP41" s="1"/>
      <c r="BQ41" s="35">
        <v>0</v>
      </c>
      <c r="BR41" s="35">
        <v>0</v>
      </c>
      <c r="BS41" s="35">
        <v>0</v>
      </c>
      <c r="BT41" s="35">
        <v>0</v>
      </c>
      <c r="BU41" s="35">
        <v>0</v>
      </c>
      <c r="BV41" s="35">
        <v>0</v>
      </c>
      <c r="BW41" s="1"/>
      <c r="BX41" s="35">
        <v>0</v>
      </c>
      <c r="BY41" s="35">
        <v>0</v>
      </c>
      <c r="BZ41" s="35">
        <v>0</v>
      </c>
      <c r="CA41" s="35">
        <v>0</v>
      </c>
      <c r="CB41" s="35">
        <v>0</v>
      </c>
      <c r="CC41" s="35">
        <v>0</v>
      </c>
      <c r="CD41" s="1"/>
      <c r="CE41" s="35">
        <v>0</v>
      </c>
      <c r="CF41" s="35">
        <v>0</v>
      </c>
      <c r="CG41" s="35">
        <v>0</v>
      </c>
      <c r="CH41" s="35">
        <v>0</v>
      </c>
      <c r="CI41" s="35">
        <v>0</v>
      </c>
      <c r="CJ41" s="35">
        <v>0</v>
      </c>
      <c r="CK41" s="1"/>
      <c r="CL41" s="35">
        <v>0</v>
      </c>
      <c r="CM41" s="35">
        <v>0</v>
      </c>
      <c r="CN41" s="35">
        <v>0</v>
      </c>
      <c r="CO41" s="35">
        <v>0</v>
      </c>
      <c r="CP41" s="35">
        <v>0</v>
      </c>
      <c r="CQ41" s="35">
        <v>0</v>
      </c>
      <c r="CR41" s="1"/>
      <c r="CS41" s="35">
        <v>0</v>
      </c>
      <c r="CT41" s="35">
        <v>0</v>
      </c>
      <c r="CU41" s="35">
        <v>0</v>
      </c>
      <c r="CV41" s="35">
        <v>0</v>
      </c>
      <c r="CW41" s="35">
        <v>0</v>
      </c>
      <c r="CX41" s="35">
        <v>0</v>
      </c>
    </row>
    <row r="42" spans="1:102" ht="14.25" customHeight="1" x14ac:dyDescent="0.25">
      <c r="A42" s="30" t="s">
        <v>89</v>
      </c>
      <c r="B42" s="821" t="s">
        <v>90</v>
      </c>
      <c r="C42" s="821"/>
      <c r="D42" s="31">
        <v>5378612</v>
      </c>
      <c r="E42" s="32">
        <v>1882515</v>
      </c>
      <c r="F42" s="32">
        <v>242237</v>
      </c>
      <c r="G42" s="32">
        <v>372673</v>
      </c>
      <c r="H42" s="32">
        <v>-130436</v>
      </c>
      <c r="I42" s="32">
        <v>2124752</v>
      </c>
      <c r="J42" s="1"/>
      <c r="K42" s="33">
        <v>5312316</v>
      </c>
      <c r="L42" s="33">
        <v>1859311</v>
      </c>
      <c r="M42" s="33"/>
      <c r="N42" s="33">
        <v>239252</v>
      </c>
      <c r="O42" s="33"/>
      <c r="P42" s="33">
        <v>368079</v>
      </c>
      <c r="Q42" s="33">
        <v>-128828</v>
      </c>
      <c r="R42" s="33">
        <v>2098563</v>
      </c>
      <c r="S42" s="1"/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1"/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1"/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1"/>
      <c r="AO42" s="35">
        <v>0</v>
      </c>
      <c r="AP42" s="35">
        <v>0</v>
      </c>
      <c r="AQ42" s="35">
        <v>0</v>
      </c>
      <c r="AR42" s="35">
        <v>0</v>
      </c>
      <c r="AS42" s="35">
        <v>0</v>
      </c>
      <c r="AT42" s="35">
        <v>0</v>
      </c>
      <c r="AU42" s="1"/>
      <c r="AV42" s="35">
        <v>0</v>
      </c>
      <c r="AW42" s="35">
        <v>0</v>
      </c>
      <c r="AX42" s="35">
        <v>0</v>
      </c>
      <c r="AY42" s="35">
        <v>0</v>
      </c>
      <c r="AZ42" s="35">
        <v>0</v>
      </c>
      <c r="BA42" s="35">
        <v>0</v>
      </c>
      <c r="BB42" s="1"/>
      <c r="BC42" s="35">
        <v>0</v>
      </c>
      <c r="BD42" s="35">
        <v>0</v>
      </c>
      <c r="BE42" s="35">
        <v>0</v>
      </c>
      <c r="BF42" s="35">
        <v>0</v>
      </c>
      <c r="BG42" s="35">
        <v>0</v>
      </c>
      <c r="BH42" s="35">
        <v>0</v>
      </c>
      <c r="BI42" s="1"/>
      <c r="BJ42" s="35">
        <v>0</v>
      </c>
      <c r="BK42" s="35">
        <v>0</v>
      </c>
      <c r="BL42" s="35">
        <v>0</v>
      </c>
      <c r="BM42" s="35">
        <v>0</v>
      </c>
      <c r="BN42" s="35">
        <v>0</v>
      </c>
      <c r="BO42" s="35">
        <v>0</v>
      </c>
      <c r="BP42" s="1"/>
      <c r="BQ42" s="35">
        <v>0</v>
      </c>
      <c r="BR42" s="35">
        <v>0</v>
      </c>
      <c r="BS42" s="35">
        <v>0</v>
      </c>
      <c r="BT42" s="35">
        <v>0</v>
      </c>
      <c r="BU42" s="35">
        <v>0</v>
      </c>
      <c r="BV42" s="35">
        <v>0</v>
      </c>
      <c r="BW42" s="1"/>
      <c r="BX42" s="35">
        <v>0</v>
      </c>
      <c r="BY42" s="35">
        <v>0</v>
      </c>
      <c r="BZ42" s="35">
        <v>0</v>
      </c>
      <c r="CA42" s="35">
        <v>0</v>
      </c>
      <c r="CB42" s="35">
        <v>0</v>
      </c>
      <c r="CC42" s="35">
        <v>0</v>
      </c>
      <c r="CD42" s="1"/>
      <c r="CE42" s="35">
        <v>0</v>
      </c>
      <c r="CF42" s="35">
        <v>0</v>
      </c>
      <c r="CG42" s="35">
        <v>0</v>
      </c>
      <c r="CH42" s="35">
        <v>0</v>
      </c>
      <c r="CI42" s="35">
        <v>0</v>
      </c>
      <c r="CJ42" s="35">
        <v>0</v>
      </c>
      <c r="CK42" s="1"/>
      <c r="CL42" s="33">
        <v>66296</v>
      </c>
      <c r="CM42" s="33">
        <v>23204</v>
      </c>
      <c r="CN42" s="33">
        <v>2986</v>
      </c>
      <c r="CO42" s="33">
        <v>4594</v>
      </c>
      <c r="CP42" s="33">
        <v>-1608</v>
      </c>
      <c r="CQ42" s="33">
        <v>26190</v>
      </c>
      <c r="CR42" s="1"/>
      <c r="CS42" s="35">
        <v>0</v>
      </c>
      <c r="CT42" s="35">
        <v>0</v>
      </c>
      <c r="CU42" s="35">
        <v>0</v>
      </c>
      <c r="CV42" s="35">
        <v>0</v>
      </c>
      <c r="CW42" s="35">
        <v>0</v>
      </c>
      <c r="CX42" s="35">
        <v>0</v>
      </c>
    </row>
    <row r="43" spans="1:102" ht="13.5" customHeight="1" x14ac:dyDescent="0.25">
      <c r="A43" s="30" t="s">
        <v>91</v>
      </c>
      <c r="B43" s="821" t="s">
        <v>92</v>
      </c>
      <c r="C43" s="821"/>
      <c r="D43" s="31">
        <v>30329</v>
      </c>
      <c r="E43" s="32">
        <v>10615</v>
      </c>
      <c r="F43" s="32">
        <v>1366</v>
      </c>
      <c r="G43" s="32">
        <v>2101</v>
      </c>
      <c r="H43" s="40">
        <v>-736</v>
      </c>
      <c r="I43" s="32">
        <v>11981</v>
      </c>
      <c r="J43" s="1"/>
      <c r="K43" s="33">
        <v>30329</v>
      </c>
      <c r="L43" s="33">
        <v>10615</v>
      </c>
      <c r="M43" s="33"/>
      <c r="N43" s="33">
        <v>1366</v>
      </c>
      <c r="O43" s="33"/>
      <c r="P43" s="33">
        <v>2101</v>
      </c>
      <c r="Q43" s="35">
        <v>-736</v>
      </c>
      <c r="R43" s="33">
        <v>11981</v>
      </c>
      <c r="S43" s="1"/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1"/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1"/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1"/>
      <c r="AO43" s="35">
        <v>0</v>
      </c>
      <c r="AP43" s="35">
        <v>0</v>
      </c>
      <c r="AQ43" s="35">
        <v>0</v>
      </c>
      <c r="AR43" s="35">
        <v>0</v>
      </c>
      <c r="AS43" s="35">
        <v>0</v>
      </c>
      <c r="AT43" s="35">
        <v>0</v>
      </c>
      <c r="AU43" s="1"/>
      <c r="AV43" s="35">
        <v>0</v>
      </c>
      <c r="AW43" s="35">
        <v>0</v>
      </c>
      <c r="AX43" s="35">
        <v>0</v>
      </c>
      <c r="AY43" s="35">
        <v>0</v>
      </c>
      <c r="AZ43" s="35">
        <v>0</v>
      </c>
      <c r="BA43" s="35">
        <v>0</v>
      </c>
      <c r="BB43" s="1"/>
      <c r="BC43" s="35">
        <v>0</v>
      </c>
      <c r="BD43" s="35">
        <v>0</v>
      </c>
      <c r="BE43" s="35">
        <v>0</v>
      </c>
      <c r="BF43" s="35">
        <v>0</v>
      </c>
      <c r="BG43" s="35">
        <v>0</v>
      </c>
      <c r="BH43" s="35">
        <v>0</v>
      </c>
      <c r="BI43" s="1"/>
      <c r="BJ43" s="35">
        <v>0</v>
      </c>
      <c r="BK43" s="35">
        <v>0</v>
      </c>
      <c r="BL43" s="35">
        <v>0</v>
      </c>
      <c r="BM43" s="35">
        <v>0</v>
      </c>
      <c r="BN43" s="35">
        <v>0</v>
      </c>
      <c r="BO43" s="35">
        <v>0</v>
      </c>
      <c r="BP43" s="1"/>
      <c r="BQ43" s="35">
        <v>0</v>
      </c>
      <c r="BR43" s="35">
        <v>0</v>
      </c>
      <c r="BS43" s="35">
        <v>0</v>
      </c>
      <c r="BT43" s="35">
        <v>0</v>
      </c>
      <c r="BU43" s="35">
        <v>0</v>
      </c>
      <c r="BV43" s="35">
        <v>0</v>
      </c>
      <c r="BW43" s="1"/>
      <c r="BX43" s="35">
        <v>0</v>
      </c>
      <c r="BY43" s="35">
        <v>0</v>
      </c>
      <c r="BZ43" s="35">
        <v>0</v>
      </c>
      <c r="CA43" s="35">
        <v>0</v>
      </c>
      <c r="CB43" s="35">
        <v>0</v>
      </c>
      <c r="CC43" s="35">
        <v>0</v>
      </c>
      <c r="CD43" s="1"/>
      <c r="CE43" s="35">
        <v>0</v>
      </c>
      <c r="CF43" s="35">
        <v>0</v>
      </c>
      <c r="CG43" s="35">
        <v>0</v>
      </c>
      <c r="CH43" s="35">
        <v>0</v>
      </c>
      <c r="CI43" s="35">
        <v>0</v>
      </c>
      <c r="CJ43" s="35">
        <v>0</v>
      </c>
      <c r="CK43" s="1"/>
      <c r="CL43" s="35">
        <v>0</v>
      </c>
      <c r="CM43" s="35">
        <v>0</v>
      </c>
      <c r="CN43" s="35">
        <v>0</v>
      </c>
      <c r="CO43" s="35">
        <v>0</v>
      </c>
      <c r="CP43" s="35">
        <v>0</v>
      </c>
      <c r="CQ43" s="35">
        <v>0</v>
      </c>
      <c r="CR43" s="1"/>
      <c r="CS43" s="35">
        <v>0</v>
      </c>
      <c r="CT43" s="35">
        <v>0</v>
      </c>
      <c r="CU43" s="35">
        <v>0</v>
      </c>
      <c r="CV43" s="35">
        <v>0</v>
      </c>
      <c r="CW43" s="35">
        <v>0</v>
      </c>
      <c r="CX43" s="35">
        <v>0</v>
      </c>
    </row>
    <row r="44" spans="1:102" ht="13.5" customHeight="1" x14ac:dyDescent="0.25">
      <c r="A44" s="30" t="s">
        <v>93</v>
      </c>
      <c r="B44" s="821" t="s">
        <v>94</v>
      </c>
      <c r="C44" s="821"/>
      <c r="D44" s="31">
        <v>-4732425</v>
      </c>
      <c r="E44" s="32">
        <v>-1656349</v>
      </c>
      <c r="F44" s="32">
        <v>-213135</v>
      </c>
      <c r="G44" s="32">
        <v>-327900</v>
      </c>
      <c r="H44" s="32">
        <v>114765</v>
      </c>
      <c r="I44" s="32">
        <v>-1869484</v>
      </c>
      <c r="J44" s="1"/>
      <c r="K44" s="35">
        <v>0</v>
      </c>
      <c r="L44" s="35">
        <v>0</v>
      </c>
      <c r="M44" s="35"/>
      <c r="N44" s="35">
        <v>0</v>
      </c>
      <c r="O44" s="35"/>
      <c r="P44" s="35">
        <v>0</v>
      </c>
      <c r="Q44" s="35">
        <v>0</v>
      </c>
      <c r="R44" s="35">
        <v>0</v>
      </c>
      <c r="S44" s="1"/>
      <c r="T44" s="33">
        <v>-4711725</v>
      </c>
      <c r="U44" s="33">
        <v>-1649104</v>
      </c>
      <c r="V44" s="33">
        <v>-212203</v>
      </c>
      <c r="W44" s="33">
        <v>-326466</v>
      </c>
      <c r="X44" s="33">
        <v>114263</v>
      </c>
      <c r="Y44" s="33">
        <v>-1861307</v>
      </c>
      <c r="Z44" s="1"/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1"/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1"/>
      <c r="AO44" s="35">
        <v>0</v>
      </c>
      <c r="AP44" s="35">
        <v>0</v>
      </c>
      <c r="AQ44" s="35">
        <v>0</v>
      </c>
      <c r="AR44" s="35">
        <v>0</v>
      </c>
      <c r="AS44" s="35">
        <v>0</v>
      </c>
      <c r="AT44" s="35">
        <v>0</v>
      </c>
      <c r="AU44" s="1"/>
      <c r="AV44" s="35">
        <v>0</v>
      </c>
      <c r="AW44" s="35">
        <v>0</v>
      </c>
      <c r="AX44" s="35">
        <v>0</v>
      </c>
      <c r="AY44" s="35">
        <v>0</v>
      </c>
      <c r="AZ44" s="35">
        <v>0</v>
      </c>
      <c r="BA44" s="35">
        <v>0</v>
      </c>
      <c r="BB44" s="1"/>
      <c r="BC44" s="35">
        <v>0</v>
      </c>
      <c r="BD44" s="35">
        <v>0</v>
      </c>
      <c r="BE44" s="35">
        <v>0</v>
      </c>
      <c r="BF44" s="35">
        <v>0</v>
      </c>
      <c r="BG44" s="35">
        <v>0</v>
      </c>
      <c r="BH44" s="35">
        <v>0</v>
      </c>
      <c r="BI44" s="1"/>
      <c r="BJ44" s="35">
        <v>0</v>
      </c>
      <c r="BK44" s="35">
        <v>0</v>
      </c>
      <c r="BL44" s="35">
        <v>0</v>
      </c>
      <c r="BM44" s="35">
        <v>0</v>
      </c>
      <c r="BN44" s="35">
        <v>0</v>
      </c>
      <c r="BO44" s="35">
        <v>0</v>
      </c>
      <c r="BP44" s="1"/>
      <c r="BQ44" s="35">
        <v>0</v>
      </c>
      <c r="BR44" s="35">
        <v>0</v>
      </c>
      <c r="BS44" s="35">
        <v>0</v>
      </c>
      <c r="BT44" s="35">
        <v>0</v>
      </c>
      <c r="BU44" s="35">
        <v>0</v>
      </c>
      <c r="BV44" s="35">
        <v>0</v>
      </c>
      <c r="BW44" s="1"/>
      <c r="BX44" s="35">
        <v>0</v>
      </c>
      <c r="BY44" s="35">
        <v>0</v>
      </c>
      <c r="BZ44" s="35">
        <v>0</v>
      </c>
      <c r="CA44" s="35">
        <v>0</v>
      </c>
      <c r="CB44" s="35">
        <v>0</v>
      </c>
      <c r="CC44" s="35">
        <v>0</v>
      </c>
      <c r="CD44" s="1"/>
      <c r="CE44" s="33">
        <v>-20700</v>
      </c>
      <c r="CF44" s="33">
        <v>-7245</v>
      </c>
      <c r="CG44" s="35">
        <v>-932</v>
      </c>
      <c r="CH44" s="33">
        <v>-1434</v>
      </c>
      <c r="CI44" s="35">
        <v>502</v>
      </c>
      <c r="CJ44" s="33">
        <v>-8177</v>
      </c>
      <c r="CK44" s="1"/>
      <c r="CL44" s="35">
        <v>0</v>
      </c>
      <c r="CM44" s="35">
        <v>0</v>
      </c>
      <c r="CN44" s="35">
        <v>0</v>
      </c>
      <c r="CO44" s="35">
        <v>0</v>
      </c>
      <c r="CP44" s="35">
        <v>0</v>
      </c>
      <c r="CQ44" s="35">
        <v>0</v>
      </c>
      <c r="CR44" s="1"/>
      <c r="CS44" s="35">
        <v>0</v>
      </c>
      <c r="CT44" s="35">
        <v>0</v>
      </c>
      <c r="CU44" s="35">
        <v>0</v>
      </c>
      <c r="CV44" s="35">
        <v>0</v>
      </c>
      <c r="CW44" s="35">
        <v>0</v>
      </c>
      <c r="CX44" s="35">
        <v>0</v>
      </c>
    </row>
    <row r="45" spans="1:102" ht="13.5" customHeight="1" x14ac:dyDescent="0.25">
      <c r="A45" s="30" t="s">
        <v>95</v>
      </c>
      <c r="B45" s="821" t="s">
        <v>96</v>
      </c>
      <c r="C45" s="821"/>
      <c r="D45" s="31">
        <v>1290276</v>
      </c>
      <c r="E45" s="32">
        <v>451597</v>
      </c>
      <c r="F45" s="32">
        <v>58110</v>
      </c>
      <c r="G45" s="32">
        <v>89401</v>
      </c>
      <c r="H45" s="32">
        <v>-31290</v>
      </c>
      <c r="I45" s="32">
        <v>509707</v>
      </c>
      <c r="J45" s="1"/>
      <c r="K45" s="33">
        <v>1290276</v>
      </c>
      <c r="L45" s="33">
        <v>451597</v>
      </c>
      <c r="M45" s="33"/>
      <c r="N45" s="33">
        <v>58110</v>
      </c>
      <c r="O45" s="33"/>
      <c r="P45" s="33">
        <v>89401</v>
      </c>
      <c r="Q45" s="33">
        <v>-31290</v>
      </c>
      <c r="R45" s="33">
        <v>509707</v>
      </c>
      <c r="S45" s="1"/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1"/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1"/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0</v>
      </c>
      <c r="AN45" s="1"/>
      <c r="AO45" s="35">
        <v>0</v>
      </c>
      <c r="AP45" s="35">
        <v>0</v>
      </c>
      <c r="AQ45" s="35">
        <v>0</v>
      </c>
      <c r="AR45" s="35">
        <v>0</v>
      </c>
      <c r="AS45" s="35">
        <v>0</v>
      </c>
      <c r="AT45" s="35">
        <v>0</v>
      </c>
      <c r="AU45" s="1"/>
      <c r="AV45" s="35">
        <v>0</v>
      </c>
      <c r="AW45" s="35">
        <v>0</v>
      </c>
      <c r="AX45" s="35">
        <v>0</v>
      </c>
      <c r="AY45" s="35">
        <v>0</v>
      </c>
      <c r="AZ45" s="35">
        <v>0</v>
      </c>
      <c r="BA45" s="35">
        <v>0</v>
      </c>
      <c r="BB45" s="1"/>
      <c r="BC45" s="35">
        <v>0</v>
      </c>
      <c r="BD45" s="35">
        <v>0</v>
      </c>
      <c r="BE45" s="35">
        <v>0</v>
      </c>
      <c r="BF45" s="35">
        <v>0</v>
      </c>
      <c r="BG45" s="35">
        <v>0</v>
      </c>
      <c r="BH45" s="35">
        <v>0</v>
      </c>
      <c r="BI45" s="1"/>
      <c r="BJ45" s="35">
        <v>0</v>
      </c>
      <c r="BK45" s="35">
        <v>0</v>
      </c>
      <c r="BL45" s="35">
        <v>0</v>
      </c>
      <c r="BM45" s="35">
        <v>0</v>
      </c>
      <c r="BN45" s="35">
        <v>0</v>
      </c>
      <c r="BO45" s="35">
        <v>0</v>
      </c>
      <c r="BP45" s="1"/>
      <c r="BQ45" s="35">
        <v>0</v>
      </c>
      <c r="BR45" s="35">
        <v>0</v>
      </c>
      <c r="BS45" s="35">
        <v>0</v>
      </c>
      <c r="BT45" s="35">
        <v>0</v>
      </c>
      <c r="BU45" s="35">
        <v>0</v>
      </c>
      <c r="BV45" s="35">
        <v>0</v>
      </c>
      <c r="BW45" s="1"/>
      <c r="BX45" s="35">
        <v>0</v>
      </c>
      <c r="BY45" s="35">
        <v>0</v>
      </c>
      <c r="BZ45" s="35">
        <v>0</v>
      </c>
      <c r="CA45" s="35">
        <v>0</v>
      </c>
      <c r="CB45" s="35">
        <v>0</v>
      </c>
      <c r="CC45" s="35">
        <v>0</v>
      </c>
      <c r="CD45" s="1"/>
      <c r="CE45" s="35">
        <v>0</v>
      </c>
      <c r="CF45" s="35">
        <v>0</v>
      </c>
      <c r="CG45" s="35">
        <v>0</v>
      </c>
      <c r="CH45" s="35">
        <v>0</v>
      </c>
      <c r="CI45" s="35">
        <v>0</v>
      </c>
      <c r="CJ45" s="35">
        <v>0</v>
      </c>
      <c r="CK45" s="1"/>
      <c r="CL45" s="35">
        <v>0</v>
      </c>
      <c r="CM45" s="35">
        <v>0</v>
      </c>
      <c r="CN45" s="35">
        <v>0</v>
      </c>
      <c r="CO45" s="35">
        <v>0</v>
      </c>
      <c r="CP45" s="35">
        <v>0</v>
      </c>
      <c r="CQ45" s="35">
        <v>0</v>
      </c>
      <c r="CR45" s="1"/>
      <c r="CS45" s="35">
        <v>0</v>
      </c>
      <c r="CT45" s="35">
        <v>0</v>
      </c>
      <c r="CU45" s="35">
        <v>0</v>
      </c>
      <c r="CV45" s="35">
        <v>0</v>
      </c>
      <c r="CW45" s="35">
        <v>0</v>
      </c>
      <c r="CX45" s="35">
        <v>0</v>
      </c>
    </row>
    <row r="46" spans="1:102" ht="14.25" customHeight="1" x14ac:dyDescent="0.25">
      <c r="A46" s="30" t="s">
        <v>97</v>
      </c>
      <c r="B46" s="821" t="s">
        <v>98</v>
      </c>
      <c r="C46" s="821"/>
      <c r="D46" s="31">
        <v>-2473832</v>
      </c>
      <c r="E46" s="32">
        <v>-865841</v>
      </c>
      <c r="F46" s="32">
        <v>-111414</v>
      </c>
      <c r="G46" s="32">
        <v>-171407</v>
      </c>
      <c r="H46" s="32">
        <v>59992</v>
      </c>
      <c r="I46" s="32">
        <v>-977255</v>
      </c>
      <c r="J46" s="1"/>
      <c r="K46" s="33">
        <v>-2473832</v>
      </c>
      <c r="L46" s="33">
        <v>-865841</v>
      </c>
      <c r="M46" s="33"/>
      <c r="N46" s="33">
        <v>-111414</v>
      </c>
      <c r="O46" s="33"/>
      <c r="P46" s="33">
        <v>-171407</v>
      </c>
      <c r="Q46" s="33">
        <v>59992</v>
      </c>
      <c r="R46" s="33">
        <v>-977255</v>
      </c>
      <c r="S46" s="1"/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1"/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1"/>
      <c r="AH46" s="35">
        <v>0</v>
      </c>
      <c r="AI46" s="35">
        <v>0</v>
      </c>
      <c r="AJ46" s="35">
        <v>0</v>
      </c>
      <c r="AK46" s="35">
        <v>0</v>
      </c>
      <c r="AL46" s="35">
        <v>0</v>
      </c>
      <c r="AM46" s="35">
        <v>0</v>
      </c>
      <c r="AN46" s="1"/>
      <c r="AO46" s="35">
        <v>0</v>
      </c>
      <c r="AP46" s="35">
        <v>0</v>
      </c>
      <c r="AQ46" s="35">
        <v>0</v>
      </c>
      <c r="AR46" s="35">
        <v>0</v>
      </c>
      <c r="AS46" s="35">
        <v>0</v>
      </c>
      <c r="AT46" s="35">
        <v>0</v>
      </c>
      <c r="AU46" s="1"/>
      <c r="AV46" s="35">
        <v>0</v>
      </c>
      <c r="AW46" s="35">
        <v>0</v>
      </c>
      <c r="AX46" s="35">
        <v>0</v>
      </c>
      <c r="AY46" s="35">
        <v>0</v>
      </c>
      <c r="AZ46" s="35">
        <v>0</v>
      </c>
      <c r="BA46" s="35">
        <v>0</v>
      </c>
      <c r="BB46" s="1"/>
      <c r="BC46" s="35">
        <v>0</v>
      </c>
      <c r="BD46" s="35">
        <v>0</v>
      </c>
      <c r="BE46" s="35">
        <v>0</v>
      </c>
      <c r="BF46" s="35">
        <v>0</v>
      </c>
      <c r="BG46" s="35">
        <v>0</v>
      </c>
      <c r="BH46" s="35">
        <v>0</v>
      </c>
      <c r="BI46" s="1"/>
      <c r="BJ46" s="35">
        <v>0</v>
      </c>
      <c r="BK46" s="35">
        <v>0</v>
      </c>
      <c r="BL46" s="35">
        <v>0</v>
      </c>
      <c r="BM46" s="35">
        <v>0</v>
      </c>
      <c r="BN46" s="35">
        <v>0</v>
      </c>
      <c r="BO46" s="35">
        <v>0</v>
      </c>
      <c r="BP46" s="1"/>
      <c r="BQ46" s="35">
        <v>0</v>
      </c>
      <c r="BR46" s="35">
        <v>0</v>
      </c>
      <c r="BS46" s="35">
        <v>0</v>
      </c>
      <c r="BT46" s="35">
        <v>0</v>
      </c>
      <c r="BU46" s="35">
        <v>0</v>
      </c>
      <c r="BV46" s="35">
        <v>0</v>
      </c>
      <c r="BW46" s="1"/>
      <c r="BX46" s="35">
        <v>0</v>
      </c>
      <c r="BY46" s="35">
        <v>0</v>
      </c>
      <c r="BZ46" s="35">
        <v>0</v>
      </c>
      <c r="CA46" s="35">
        <v>0</v>
      </c>
      <c r="CB46" s="35">
        <v>0</v>
      </c>
      <c r="CC46" s="35">
        <v>0</v>
      </c>
      <c r="CD46" s="1"/>
      <c r="CE46" s="35">
        <v>0</v>
      </c>
      <c r="CF46" s="35">
        <v>0</v>
      </c>
      <c r="CG46" s="35">
        <v>0</v>
      </c>
      <c r="CH46" s="35">
        <v>0</v>
      </c>
      <c r="CI46" s="35">
        <v>0</v>
      </c>
      <c r="CJ46" s="35">
        <v>0</v>
      </c>
      <c r="CK46" s="1"/>
      <c r="CL46" s="35">
        <v>0</v>
      </c>
      <c r="CM46" s="35">
        <v>0</v>
      </c>
      <c r="CN46" s="35">
        <v>0</v>
      </c>
      <c r="CO46" s="35">
        <v>0</v>
      </c>
      <c r="CP46" s="35">
        <v>0</v>
      </c>
      <c r="CQ46" s="35">
        <v>0</v>
      </c>
      <c r="CR46" s="1"/>
      <c r="CS46" s="35">
        <v>0</v>
      </c>
      <c r="CT46" s="35">
        <v>0</v>
      </c>
      <c r="CU46" s="35">
        <v>0</v>
      </c>
      <c r="CV46" s="35">
        <v>0</v>
      </c>
      <c r="CW46" s="35">
        <v>0</v>
      </c>
      <c r="CX46" s="35">
        <v>0</v>
      </c>
    </row>
    <row r="47" spans="1:102" ht="13.5" customHeight="1" x14ac:dyDescent="0.25">
      <c r="A47" s="30" t="s">
        <v>99</v>
      </c>
      <c r="B47" s="821" t="s">
        <v>100</v>
      </c>
      <c r="C47" s="821"/>
      <c r="D47" s="31">
        <v>172061</v>
      </c>
      <c r="E47" s="32">
        <v>60221</v>
      </c>
      <c r="F47" s="32">
        <v>7749</v>
      </c>
      <c r="G47" s="32">
        <v>11922</v>
      </c>
      <c r="H47" s="32">
        <v>-4173</v>
      </c>
      <c r="I47" s="32">
        <v>67970</v>
      </c>
      <c r="J47" s="1"/>
      <c r="K47" s="33">
        <v>172061</v>
      </c>
      <c r="L47" s="33">
        <v>60221</v>
      </c>
      <c r="M47" s="33"/>
      <c r="N47" s="33">
        <v>7749</v>
      </c>
      <c r="O47" s="33"/>
      <c r="P47" s="33">
        <v>11922</v>
      </c>
      <c r="Q47" s="33">
        <v>-4173</v>
      </c>
      <c r="R47" s="33">
        <v>67970</v>
      </c>
      <c r="S47" s="1"/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1"/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1"/>
      <c r="AH47" s="35">
        <v>0</v>
      </c>
      <c r="AI47" s="35">
        <v>0</v>
      </c>
      <c r="AJ47" s="35">
        <v>0</v>
      </c>
      <c r="AK47" s="35">
        <v>0</v>
      </c>
      <c r="AL47" s="35">
        <v>0</v>
      </c>
      <c r="AM47" s="35">
        <v>0</v>
      </c>
      <c r="AN47" s="1"/>
      <c r="AO47" s="35">
        <v>0</v>
      </c>
      <c r="AP47" s="35">
        <v>0</v>
      </c>
      <c r="AQ47" s="35">
        <v>0</v>
      </c>
      <c r="AR47" s="35">
        <v>0</v>
      </c>
      <c r="AS47" s="35">
        <v>0</v>
      </c>
      <c r="AT47" s="35">
        <v>0</v>
      </c>
      <c r="AU47" s="1"/>
      <c r="AV47" s="35">
        <v>0</v>
      </c>
      <c r="AW47" s="35">
        <v>0</v>
      </c>
      <c r="AX47" s="35">
        <v>0</v>
      </c>
      <c r="AY47" s="35">
        <v>0</v>
      </c>
      <c r="AZ47" s="35">
        <v>0</v>
      </c>
      <c r="BA47" s="35">
        <v>0</v>
      </c>
      <c r="BB47" s="1"/>
      <c r="BC47" s="35">
        <v>0</v>
      </c>
      <c r="BD47" s="35">
        <v>0</v>
      </c>
      <c r="BE47" s="35">
        <v>0</v>
      </c>
      <c r="BF47" s="35">
        <v>0</v>
      </c>
      <c r="BG47" s="35">
        <v>0</v>
      </c>
      <c r="BH47" s="35">
        <v>0</v>
      </c>
      <c r="BI47" s="1"/>
      <c r="BJ47" s="35">
        <v>0</v>
      </c>
      <c r="BK47" s="35">
        <v>0</v>
      </c>
      <c r="BL47" s="35">
        <v>0</v>
      </c>
      <c r="BM47" s="35">
        <v>0</v>
      </c>
      <c r="BN47" s="35">
        <v>0</v>
      </c>
      <c r="BO47" s="35">
        <v>0</v>
      </c>
      <c r="BP47" s="1"/>
      <c r="BQ47" s="35">
        <v>0</v>
      </c>
      <c r="BR47" s="35">
        <v>0</v>
      </c>
      <c r="BS47" s="35">
        <v>0</v>
      </c>
      <c r="BT47" s="35">
        <v>0</v>
      </c>
      <c r="BU47" s="35">
        <v>0</v>
      </c>
      <c r="BV47" s="35">
        <v>0</v>
      </c>
      <c r="BW47" s="1"/>
      <c r="BX47" s="35">
        <v>0</v>
      </c>
      <c r="BY47" s="35">
        <v>0</v>
      </c>
      <c r="BZ47" s="35">
        <v>0</v>
      </c>
      <c r="CA47" s="35">
        <v>0</v>
      </c>
      <c r="CB47" s="35">
        <v>0</v>
      </c>
      <c r="CC47" s="35">
        <v>0</v>
      </c>
      <c r="CD47" s="1"/>
      <c r="CE47" s="35">
        <v>0</v>
      </c>
      <c r="CF47" s="35">
        <v>0</v>
      </c>
      <c r="CG47" s="35">
        <v>0</v>
      </c>
      <c r="CH47" s="35">
        <v>0</v>
      </c>
      <c r="CI47" s="35">
        <v>0</v>
      </c>
      <c r="CJ47" s="35">
        <v>0</v>
      </c>
      <c r="CK47" s="1"/>
      <c r="CL47" s="35">
        <v>0</v>
      </c>
      <c r="CM47" s="35">
        <v>0</v>
      </c>
      <c r="CN47" s="35">
        <v>0</v>
      </c>
      <c r="CO47" s="35">
        <v>0</v>
      </c>
      <c r="CP47" s="35">
        <v>0</v>
      </c>
      <c r="CQ47" s="35">
        <v>0</v>
      </c>
      <c r="CR47" s="1"/>
      <c r="CS47" s="35">
        <v>0</v>
      </c>
      <c r="CT47" s="35">
        <v>0</v>
      </c>
      <c r="CU47" s="35">
        <v>0</v>
      </c>
      <c r="CV47" s="35">
        <v>0</v>
      </c>
      <c r="CW47" s="35">
        <v>0</v>
      </c>
      <c r="CX47" s="35">
        <v>0</v>
      </c>
    </row>
    <row r="48" spans="1:102" ht="13.5" customHeight="1" x14ac:dyDescent="0.25">
      <c r="A48" s="30" t="s">
        <v>101</v>
      </c>
      <c r="B48" s="821" t="s">
        <v>102</v>
      </c>
      <c r="C48" s="821"/>
      <c r="D48" s="31">
        <v>-348662</v>
      </c>
      <c r="E48" s="32">
        <v>-122032</v>
      </c>
      <c r="F48" s="32">
        <v>-15703</v>
      </c>
      <c r="G48" s="32">
        <v>-24158</v>
      </c>
      <c r="H48" s="32">
        <v>8455</v>
      </c>
      <c r="I48" s="32">
        <v>-137735</v>
      </c>
      <c r="J48" s="1"/>
      <c r="K48" s="33">
        <v>-348662</v>
      </c>
      <c r="L48" s="33">
        <v>-122032</v>
      </c>
      <c r="M48" s="33"/>
      <c r="N48" s="33">
        <v>-15703</v>
      </c>
      <c r="O48" s="33"/>
      <c r="P48" s="33">
        <v>-24158</v>
      </c>
      <c r="Q48" s="33">
        <v>8455</v>
      </c>
      <c r="R48" s="33">
        <v>-137735</v>
      </c>
      <c r="S48" s="1"/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1"/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1"/>
      <c r="AH48" s="35">
        <v>0</v>
      </c>
      <c r="AI48" s="35">
        <v>0</v>
      </c>
      <c r="AJ48" s="35">
        <v>0</v>
      </c>
      <c r="AK48" s="35">
        <v>0</v>
      </c>
      <c r="AL48" s="35">
        <v>0</v>
      </c>
      <c r="AM48" s="35">
        <v>0</v>
      </c>
      <c r="AN48" s="1"/>
      <c r="AO48" s="35">
        <v>0</v>
      </c>
      <c r="AP48" s="35">
        <v>0</v>
      </c>
      <c r="AQ48" s="35">
        <v>0</v>
      </c>
      <c r="AR48" s="35">
        <v>0</v>
      </c>
      <c r="AS48" s="35">
        <v>0</v>
      </c>
      <c r="AT48" s="35">
        <v>0</v>
      </c>
      <c r="AU48" s="1"/>
      <c r="AV48" s="35">
        <v>0</v>
      </c>
      <c r="AW48" s="35">
        <v>0</v>
      </c>
      <c r="AX48" s="35">
        <v>0</v>
      </c>
      <c r="AY48" s="35">
        <v>0</v>
      </c>
      <c r="AZ48" s="35">
        <v>0</v>
      </c>
      <c r="BA48" s="35">
        <v>0</v>
      </c>
      <c r="BB48" s="1"/>
      <c r="BC48" s="35">
        <v>0</v>
      </c>
      <c r="BD48" s="35">
        <v>0</v>
      </c>
      <c r="BE48" s="35">
        <v>0</v>
      </c>
      <c r="BF48" s="35">
        <v>0</v>
      </c>
      <c r="BG48" s="35">
        <v>0</v>
      </c>
      <c r="BH48" s="35">
        <v>0</v>
      </c>
      <c r="BI48" s="1"/>
      <c r="BJ48" s="35">
        <v>0</v>
      </c>
      <c r="BK48" s="35">
        <v>0</v>
      </c>
      <c r="BL48" s="35">
        <v>0</v>
      </c>
      <c r="BM48" s="35">
        <v>0</v>
      </c>
      <c r="BN48" s="35">
        <v>0</v>
      </c>
      <c r="BO48" s="35">
        <v>0</v>
      </c>
      <c r="BP48" s="1"/>
      <c r="BQ48" s="35">
        <v>0</v>
      </c>
      <c r="BR48" s="35">
        <v>0</v>
      </c>
      <c r="BS48" s="35">
        <v>0</v>
      </c>
      <c r="BT48" s="35">
        <v>0</v>
      </c>
      <c r="BU48" s="35">
        <v>0</v>
      </c>
      <c r="BV48" s="35">
        <v>0</v>
      </c>
      <c r="BW48" s="1"/>
      <c r="BX48" s="35">
        <v>0</v>
      </c>
      <c r="BY48" s="35">
        <v>0</v>
      </c>
      <c r="BZ48" s="35">
        <v>0</v>
      </c>
      <c r="CA48" s="35">
        <v>0</v>
      </c>
      <c r="CB48" s="35">
        <v>0</v>
      </c>
      <c r="CC48" s="35">
        <v>0</v>
      </c>
      <c r="CD48" s="1"/>
      <c r="CE48" s="35">
        <v>0</v>
      </c>
      <c r="CF48" s="35">
        <v>0</v>
      </c>
      <c r="CG48" s="35">
        <v>0</v>
      </c>
      <c r="CH48" s="35">
        <v>0</v>
      </c>
      <c r="CI48" s="35">
        <v>0</v>
      </c>
      <c r="CJ48" s="35">
        <v>0</v>
      </c>
      <c r="CK48" s="1"/>
      <c r="CL48" s="35">
        <v>0</v>
      </c>
      <c r="CM48" s="35">
        <v>0</v>
      </c>
      <c r="CN48" s="35">
        <v>0</v>
      </c>
      <c r="CO48" s="35">
        <v>0</v>
      </c>
      <c r="CP48" s="35">
        <v>0</v>
      </c>
      <c r="CQ48" s="35">
        <v>0</v>
      </c>
      <c r="CR48" s="1"/>
      <c r="CS48" s="35">
        <v>0</v>
      </c>
      <c r="CT48" s="35">
        <v>0</v>
      </c>
      <c r="CU48" s="35">
        <v>0</v>
      </c>
      <c r="CV48" s="35">
        <v>0</v>
      </c>
      <c r="CW48" s="35">
        <v>0</v>
      </c>
      <c r="CX48" s="35">
        <v>0</v>
      </c>
    </row>
    <row r="49" spans="1:102" ht="14.25" customHeight="1" x14ac:dyDescent="0.25">
      <c r="A49" s="30" t="s">
        <v>103</v>
      </c>
      <c r="B49" s="821" t="s">
        <v>104</v>
      </c>
      <c r="C49" s="821"/>
      <c r="D49" s="31">
        <v>1467443</v>
      </c>
      <c r="E49" s="32">
        <v>513605</v>
      </c>
      <c r="F49" s="32">
        <v>66089</v>
      </c>
      <c r="G49" s="32">
        <v>101676</v>
      </c>
      <c r="H49" s="32">
        <v>-35587</v>
      </c>
      <c r="I49" s="32">
        <v>579694</v>
      </c>
      <c r="J49" s="1"/>
      <c r="K49" s="35">
        <v>0</v>
      </c>
      <c r="L49" s="35">
        <v>0</v>
      </c>
      <c r="M49" s="35"/>
      <c r="N49" s="35">
        <v>0</v>
      </c>
      <c r="O49" s="35"/>
      <c r="P49" s="35">
        <v>0</v>
      </c>
      <c r="Q49" s="35">
        <v>0</v>
      </c>
      <c r="R49" s="35">
        <v>0</v>
      </c>
      <c r="S49" s="1"/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1"/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1"/>
      <c r="AH49" s="35">
        <v>0</v>
      </c>
      <c r="AI49" s="35">
        <v>0</v>
      </c>
      <c r="AJ49" s="35">
        <v>0</v>
      </c>
      <c r="AK49" s="35">
        <v>0</v>
      </c>
      <c r="AL49" s="35">
        <v>0</v>
      </c>
      <c r="AM49" s="35">
        <v>0</v>
      </c>
      <c r="AN49" s="1"/>
      <c r="AO49" s="35">
        <v>0</v>
      </c>
      <c r="AP49" s="35">
        <v>0</v>
      </c>
      <c r="AQ49" s="35">
        <v>0</v>
      </c>
      <c r="AR49" s="35">
        <v>0</v>
      </c>
      <c r="AS49" s="35">
        <v>0</v>
      </c>
      <c r="AT49" s="35">
        <v>0</v>
      </c>
      <c r="AU49" s="1"/>
      <c r="AV49" s="35">
        <v>0</v>
      </c>
      <c r="AW49" s="35">
        <v>0</v>
      </c>
      <c r="AX49" s="35">
        <v>0</v>
      </c>
      <c r="AY49" s="35">
        <v>0</v>
      </c>
      <c r="AZ49" s="35">
        <v>0</v>
      </c>
      <c r="BA49" s="35">
        <v>0</v>
      </c>
      <c r="BB49" s="1"/>
      <c r="BC49" s="35">
        <v>0</v>
      </c>
      <c r="BD49" s="35">
        <v>0</v>
      </c>
      <c r="BE49" s="35">
        <v>0</v>
      </c>
      <c r="BF49" s="35">
        <v>0</v>
      </c>
      <c r="BG49" s="35">
        <v>0</v>
      </c>
      <c r="BH49" s="35">
        <v>0</v>
      </c>
      <c r="BI49" s="1"/>
      <c r="BJ49" s="35">
        <v>0</v>
      </c>
      <c r="BK49" s="35">
        <v>0</v>
      </c>
      <c r="BL49" s="35">
        <v>0</v>
      </c>
      <c r="BM49" s="35">
        <v>0</v>
      </c>
      <c r="BN49" s="35">
        <v>0</v>
      </c>
      <c r="BO49" s="35">
        <v>0</v>
      </c>
      <c r="BP49" s="1"/>
      <c r="BQ49" s="35">
        <v>0</v>
      </c>
      <c r="BR49" s="35">
        <v>0</v>
      </c>
      <c r="BS49" s="35">
        <v>0</v>
      </c>
      <c r="BT49" s="35">
        <v>0</v>
      </c>
      <c r="BU49" s="35">
        <v>0</v>
      </c>
      <c r="BV49" s="35">
        <v>0</v>
      </c>
      <c r="BW49" s="1"/>
      <c r="BX49" s="33">
        <v>1467443</v>
      </c>
      <c r="BY49" s="33">
        <v>513605</v>
      </c>
      <c r="BZ49" s="33">
        <v>66089</v>
      </c>
      <c r="CA49" s="33">
        <v>101676</v>
      </c>
      <c r="CB49" s="33">
        <v>-35587</v>
      </c>
      <c r="CC49" s="33">
        <v>579694</v>
      </c>
      <c r="CD49" s="1"/>
      <c r="CE49" s="35">
        <v>0</v>
      </c>
      <c r="CF49" s="35">
        <v>0</v>
      </c>
      <c r="CG49" s="35">
        <v>0</v>
      </c>
      <c r="CH49" s="35">
        <v>0</v>
      </c>
      <c r="CI49" s="35">
        <v>0</v>
      </c>
      <c r="CJ49" s="35">
        <v>0</v>
      </c>
      <c r="CK49" s="1"/>
      <c r="CL49" s="35">
        <v>0</v>
      </c>
      <c r="CM49" s="35">
        <v>0</v>
      </c>
      <c r="CN49" s="35">
        <v>0</v>
      </c>
      <c r="CO49" s="35">
        <v>0</v>
      </c>
      <c r="CP49" s="35">
        <v>0</v>
      </c>
      <c r="CQ49" s="35">
        <v>0</v>
      </c>
      <c r="CR49" s="1"/>
      <c r="CS49" s="35">
        <v>0</v>
      </c>
      <c r="CT49" s="35">
        <v>0</v>
      </c>
      <c r="CU49" s="35">
        <v>0</v>
      </c>
      <c r="CV49" s="35">
        <v>0</v>
      </c>
      <c r="CW49" s="35">
        <v>0</v>
      </c>
      <c r="CX49" s="35">
        <v>0</v>
      </c>
    </row>
    <row r="50" spans="1:102" ht="13.5" customHeight="1" x14ac:dyDescent="0.25">
      <c r="A50" s="30" t="s">
        <v>105</v>
      </c>
      <c r="B50" s="821" t="s">
        <v>106</v>
      </c>
      <c r="C50" s="821"/>
      <c r="D50" s="31">
        <v>10676700</v>
      </c>
      <c r="E50" s="32">
        <v>3736845</v>
      </c>
      <c r="F50" s="32">
        <v>480848</v>
      </c>
      <c r="G50" s="32">
        <v>739766</v>
      </c>
      <c r="H50" s="32">
        <v>-258918</v>
      </c>
      <c r="I50" s="32">
        <v>4217693</v>
      </c>
      <c r="J50" s="1"/>
      <c r="K50" s="33">
        <v>10676700</v>
      </c>
      <c r="L50" s="33">
        <v>3736845</v>
      </c>
      <c r="M50" s="33"/>
      <c r="N50" s="33">
        <v>480848</v>
      </c>
      <c r="O50" s="33"/>
      <c r="P50" s="33">
        <v>739766</v>
      </c>
      <c r="Q50" s="33">
        <v>-258918</v>
      </c>
      <c r="R50" s="33">
        <v>4217693</v>
      </c>
      <c r="S50" s="1"/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1"/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0</v>
      </c>
      <c r="AG50" s="1"/>
      <c r="AH50" s="35">
        <v>0</v>
      </c>
      <c r="AI50" s="35">
        <v>0</v>
      </c>
      <c r="AJ50" s="35">
        <v>0</v>
      </c>
      <c r="AK50" s="35">
        <v>0</v>
      </c>
      <c r="AL50" s="35">
        <v>0</v>
      </c>
      <c r="AM50" s="35">
        <v>0</v>
      </c>
      <c r="AN50" s="1"/>
      <c r="AO50" s="35">
        <v>0</v>
      </c>
      <c r="AP50" s="35">
        <v>0</v>
      </c>
      <c r="AQ50" s="35">
        <v>0</v>
      </c>
      <c r="AR50" s="35">
        <v>0</v>
      </c>
      <c r="AS50" s="35">
        <v>0</v>
      </c>
      <c r="AT50" s="35">
        <v>0</v>
      </c>
      <c r="AU50" s="1"/>
      <c r="AV50" s="35">
        <v>0</v>
      </c>
      <c r="AW50" s="35">
        <v>0</v>
      </c>
      <c r="AX50" s="35">
        <v>0</v>
      </c>
      <c r="AY50" s="35">
        <v>0</v>
      </c>
      <c r="AZ50" s="35">
        <v>0</v>
      </c>
      <c r="BA50" s="35">
        <v>0</v>
      </c>
      <c r="BB50" s="1"/>
      <c r="BC50" s="35">
        <v>0</v>
      </c>
      <c r="BD50" s="35">
        <v>0</v>
      </c>
      <c r="BE50" s="35">
        <v>0</v>
      </c>
      <c r="BF50" s="35">
        <v>0</v>
      </c>
      <c r="BG50" s="35">
        <v>0</v>
      </c>
      <c r="BH50" s="35">
        <v>0</v>
      </c>
      <c r="BI50" s="1"/>
      <c r="BJ50" s="35">
        <v>0</v>
      </c>
      <c r="BK50" s="35">
        <v>0</v>
      </c>
      <c r="BL50" s="35">
        <v>0</v>
      </c>
      <c r="BM50" s="35">
        <v>0</v>
      </c>
      <c r="BN50" s="35">
        <v>0</v>
      </c>
      <c r="BO50" s="35">
        <v>0</v>
      </c>
      <c r="BP50" s="1"/>
      <c r="BQ50" s="35">
        <v>0</v>
      </c>
      <c r="BR50" s="35">
        <v>0</v>
      </c>
      <c r="BS50" s="35">
        <v>0</v>
      </c>
      <c r="BT50" s="35">
        <v>0</v>
      </c>
      <c r="BU50" s="35">
        <v>0</v>
      </c>
      <c r="BV50" s="35">
        <v>0</v>
      </c>
      <c r="BW50" s="1"/>
      <c r="BX50" s="35">
        <v>0</v>
      </c>
      <c r="BY50" s="35">
        <v>0</v>
      </c>
      <c r="BZ50" s="35">
        <v>0</v>
      </c>
      <c r="CA50" s="35">
        <v>0</v>
      </c>
      <c r="CB50" s="35">
        <v>0</v>
      </c>
      <c r="CC50" s="35">
        <v>0</v>
      </c>
      <c r="CD50" s="1"/>
      <c r="CE50" s="35">
        <v>0</v>
      </c>
      <c r="CF50" s="35">
        <v>0</v>
      </c>
      <c r="CG50" s="35">
        <v>0</v>
      </c>
      <c r="CH50" s="35">
        <v>0</v>
      </c>
      <c r="CI50" s="35">
        <v>0</v>
      </c>
      <c r="CJ50" s="35">
        <v>0</v>
      </c>
      <c r="CK50" s="1"/>
      <c r="CL50" s="35">
        <v>0</v>
      </c>
      <c r="CM50" s="35">
        <v>0</v>
      </c>
      <c r="CN50" s="35">
        <v>0</v>
      </c>
      <c r="CO50" s="35">
        <v>0</v>
      </c>
      <c r="CP50" s="35">
        <v>0</v>
      </c>
      <c r="CQ50" s="35">
        <v>0</v>
      </c>
      <c r="CR50" s="1"/>
      <c r="CS50" s="35">
        <v>0</v>
      </c>
      <c r="CT50" s="35">
        <v>0</v>
      </c>
      <c r="CU50" s="35">
        <v>0</v>
      </c>
      <c r="CV50" s="35">
        <v>0</v>
      </c>
      <c r="CW50" s="35">
        <v>0</v>
      </c>
      <c r="CX50" s="35">
        <v>0</v>
      </c>
    </row>
    <row r="51" spans="1:102" ht="13.5" customHeight="1" x14ac:dyDescent="0.25">
      <c r="A51" s="30" t="s">
        <v>107</v>
      </c>
      <c r="B51" s="821" t="s">
        <v>108</v>
      </c>
      <c r="C51" s="821"/>
      <c r="D51" s="31">
        <v>-79242409</v>
      </c>
      <c r="E51" s="32">
        <v>-27734843</v>
      </c>
      <c r="F51" s="32">
        <v>-3568853</v>
      </c>
      <c r="G51" s="32">
        <v>-5490543</v>
      </c>
      <c r="H51" s="32">
        <v>1921690</v>
      </c>
      <c r="I51" s="32">
        <v>-31303696</v>
      </c>
      <c r="J51" s="1"/>
      <c r="K51" s="33">
        <v>-79242409</v>
      </c>
      <c r="L51" s="33">
        <v>-27734843</v>
      </c>
      <c r="M51" s="33"/>
      <c r="N51" s="33">
        <v>-3568853</v>
      </c>
      <c r="O51" s="33"/>
      <c r="P51" s="33">
        <v>-5490543</v>
      </c>
      <c r="Q51" s="33">
        <v>1921690</v>
      </c>
      <c r="R51" s="33">
        <v>-31303696</v>
      </c>
      <c r="S51" s="1"/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1"/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1"/>
      <c r="AH51" s="35">
        <v>0</v>
      </c>
      <c r="AI51" s="35">
        <v>0</v>
      </c>
      <c r="AJ51" s="35">
        <v>0</v>
      </c>
      <c r="AK51" s="35">
        <v>0</v>
      </c>
      <c r="AL51" s="35">
        <v>0</v>
      </c>
      <c r="AM51" s="35">
        <v>0</v>
      </c>
      <c r="AN51" s="1"/>
      <c r="AO51" s="35">
        <v>0</v>
      </c>
      <c r="AP51" s="35">
        <v>0</v>
      </c>
      <c r="AQ51" s="35">
        <v>0</v>
      </c>
      <c r="AR51" s="35">
        <v>0</v>
      </c>
      <c r="AS51" s="35">
        <v>0</v>
      </c>
      <c r="AT51" s="35">
        <v>0</v>
      </c>
      <c r="AU51" s="1"/>
      <c r="AV51" s="35">
        <v>0</v>
      </c>
      <c r="AW51" s="35">
        <v>0</v>
      </c>
      <c r="AX51" s="35">
        <v>0</v>
      </c>
      <c r="AY51" s="35">
        <v>0</v>
      </c>
      <c r="AZ51" s="35">
        <v>0</v>
      </c>
      <c r="BA51" s="35">
        <v>0</v>
      </c>
      <c r="BB51" s="1"/>
      <c r="BC51" s="35">
        <v>0</v>
      </c>
      <c r="BD51" s="35">
        <v>0</v>
      </c>
      <c r="BE51" s="35">
        <v>0</v>
      </c>
      <c r="BF51" s="35">
        <v>0</v>
      </c>
      <c r="BG51" s="35">
        <v>0</v>
      </c>
      <c r="BH51" s="35">
        <v>0</v>
      </c>
      <c r="BI51" s="1"/>
      <c r="BJ51" s="35">
        <v>0</v>
      </c>
      <c r="BK51" s="35">
        <v>0</v>
      </c>
      <c r="BL51" s="35">
        <v>0</v>
      </c>
      <c r="BM51" s="35">
        <v>0</v>
      </c>
      <c r="BN51" s="35">
        <v>0</v>
      </c>
      <c r="BO51" s="35">
        <v>0</v>
      </c>
      <c r="BP51" s="1"/>
      <c r="BQ51" s="35">
        <v>0</v>
      </c>
      <c r="BR51" s="35">
        <v>0</v>
      </c>
      <c r="BS51" s="35">
        <v>0</v>
      </c>
      <c r="BT51" s="35">
        <v>0</v>
      </c>
      <c r="BU51" s="35">
        <v>0</v>
      </c>
      <c r="BV51" s="35">
        <v>0</v>
      </c>
      <c r="BW51" s="1"/>
      <c r="BX51" s="35">
        <v>0</v>
      </c>
      <c r="BY51" s="35">
        <v>0</v>
      </c>
      <c r="BZ51" s="35">
        <v>0</v>
      </c>
      <c r="CA51" s="35">
        <v>0</v>
      </c>
      <c r="CB51" s="35">
        <v>0</v>
      </c>
      <c r="CC51" s="35">
        <v>0</v>
      </c>
      <c r="CD51" s="1"/>
      <c r="CE51" s="35">
        <v>0</v>
      </c>
      <c r="CF51" s="35">
        <v>0</v>
      </c>
      <c r="CG51" s="35">
        <v>0</v>
      </c>
      <c r="CH51" s="35">
        <v>0</v>
      </c>
      <c r="CI51" s="35">
        <v>0</v>
      </c>
      <c r="CJ51" s="35">
        <v>0</v>
      </c>
      <c r="CK51" s="1"/>
      <c r="CL51" s="35">
        <v>0</v>
      </c>
      <c r="CM51" s="35">
        <v>0</v>
      </c>
      <c r="CN51" s="35">
        <v>0</v>
      </c>
      <c r="CO51" s="35">
        <v>0</v>
      </c>
      <c r="CP51" s="35">
        <v>0</v>
      </c>
      <c r="CQ51" s="35">
        <v>0</v>
      </c>
      <c r="CR51" s="1"/>
      <c r="CS51" s="35">
        <v>0</v>
      </c>
      <c r="CT51" s="35">
        <v>0</v>
      </c>
      <c r="CU51" s="35">
        <v>0</v>
      </c>
      <c r="CV51" s="35">
        <v>0</v>
      </c>
      <c r="CW51" s="35">
        <v>0</v>
      </c>
      <c r="CX51" s="35">
        <v>0</v>
      </c>
    </row>
    <row r="52" spans="1:102" ht="13.5" customHeight="1" x14ac:dyDescent="0.25">
      <c r="A52" s="30" t="s">
        <v>109</v>
      </c>
      <c r="B52" s="821" t="s">
        <v>110</v>
      </c>
      <c r="C52" s="821"/>
      <c r="D52" s="31">
        <v>-85274328</v>
      </c>
      <c r="E52" s="32">
        <v>-29846015</v>
      </c>
      <c r="F52" s="32">
        <v>-3840513</v>
      </c>
      <c r="G52" s="32">
        <v>-5908482</v>
      </c>
      <c r="H52" s="32">
        <v>2067969</v>
      </c>
      <c r="I52" s="32">
        <v>-33686528</v>
      </c>
      <c r="J52" s="1"/>
      <c r="K52" s="33">
        <v>-85274328</v>
      </c>
      <c r="L52" s="33">
        <v>-29846015</v>
      </c>
      <c r="M52" s="33"/>
      <c r="N52" s="33">
        <v>-3840513</v>
      </c>
      <c r="O52" s="33"/>
      <c r="P52" s="33">
        <v>-5908482</v>
      </c>
      <c r="Q52" s="33">
        <v>2067969</v>
      </c>
      <c r="R52" s="33">
        <v>-33686528</v>
      </c>
      <c r="S52" s="1"/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1"/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1"/>
      <c r="AH52" s="35">
        <v>0</v>
      </c>
      <c r="AI52" s="35">
        <v>0</v>
      </c>
      <c r="AJ52" s="35">
        <v>0</v>
      </c>
      <c r="AK52" s="35">
        <v>0</v>
      </c>
      <c r="AL52" s="35">
        <v>0</v>
      </c>
      <c r="AM52" s="35">
        <v>0</v>
      </c>
      <c r="AN52" s="1"/>
      <c r="AO52" s="35">
        <v>0</v>
      </c>
      <c r="AP52" s="35">
        <v>0</v>
      </c>
      <c r="AQ52" s="35">
        <v>0</v>
      </c>
      <c r="AR52" s="35">
        <v>0</v>
      </c>
      <c r="AS52" s="35">
        <v>0</v>
      </c>
      <c r="AT52" s="35">
        <v>0</v>
      </c>
      <c r="AU52" s="1"/>
      <c r="AV52" s="35">
        <v>0</v>
      </c>
      <c r="AW52" s="35">
        <v>0</v>
      </c>
      <c r="AX52" s="35">
        <v>0</v>
      </c>
      <c r="AY52" s="35">
        <v>0</v>
      </c>
      <c r="AZ52" s="35">
        <v>0</v>
      </c>
      <c r="BA52" s="35">
        <v>0</v>
      </c>
      <c r="BB52" s="1"/>
      <c r="BC52" s="35">
        <v>0</v>
      </c>
      <c r="BD52" s="35">
        <v>0</v>
      </c>
      <c r="BE52" s="35">
        <v>0</v>
      </c>
      <c r="BF52" s="35">
        <v>0</v>
      </c>
      <c r="BG52" s="35">
        <v>0</v>
      </c>
      <c r="BH52" s="35">
        <v>0</v>
      </c>
      <c r="BI52" s="1"/>
      <c r="BJ52" s="35">
        <v>0</v>
      </c>
      <c r="BK52" s="35">
        <v>0</v>
      </c>
      <c r="BL52" s="35">
        <v>0</v>
      </c>
      <c r="BM52" s="35">
        <v>0</v>
      </c>
      <c r="BN52" s="35">
        <v>0</v>
      </c>
      <c r="BO52" s="35">
        <v>0</v>
      </c>
      <c r="BP52" s="1"/>
      <c r="BQ52" s="35">
        <v>0</v>
      </c>
      <c r="BR52" s="35">
        <v>0</v>
      </c>
      <c r="BS52" s="35">
        <v>0</v>
      </c>
      <c r="BT52" s="35">
        <v>0</v>
      </c>
      <c r="BU52" s="35">
        <v>0</v>
      </c>
      <c r="BV52" s="35">
        <v>0</v>
      </c>
      <c r="BW52" s="1"/>
      <c r="BX52" s="35">
        <v>0</v>
      </c>
      <c r="BY52" s="35">
        <v>0</v>
      </c>
      <c r="BZ52" s="35">
        <v>0</v>
      </c>
      <c r="CA52" s="35">
        <v>0</v>
      </c>
      <c r="CB52" s="35">
        <v>0</v>
      </c>
      <c r="CC52" s="35">
        <v>0</v>
      </c>
      <c r="CD52" s="1"/>
      <c r="CE52" s="35">
        <v>0</v>
      </c>
      <c r="CF52" s="35">
        <v>0</v>
      </c>
      <c r="CG52" s="35">
        <v>0</v>
      </c>
      <c r="CH52" s="35">
        <v>0</v>
      </c>
      <c r="CI52" s="35">
        <v>0</v>
      </c>
      <c r="CJ52" s="35">
        <v>0</v>
      </c>
      <c r="CK52" s="1"/>
      <c r="CL52" s="35">
        <v>0</v>
      </c>
      <c r="CM52" s="35">
        <v>0</v>
      </c>
      <c r="CN52" s="35">
        <v>0</v>
      </c>
      <c r="CO52" s="35">
        <v>0</v>
      </c>
      <c r="CP52" s="35">
        <v>0</v>
      </c>
      <c r="CQ52" s="35">
        <v>0</v>
      </c>
      <c r="CR52" s="1"/>
      <c r="CS52" s="35">
        <v>0</v>
      </c>
      <c r="CT52" s="35">
        <v>0</v>
      </c>
      <c r="CU52" s="35">
        <v>0</v>
      </c>
      <c r="CV52" s="35">
        <v>0</v>
      </c>
      <c r="CW52" s="35">
        <v>0</v>
      </c>
      <c r="CX52" s="35">
        <v>0</v>
      </c>
    </row>
    <row r="53" spans="1:102" ht="14.25" customHeight="1" x14ac:dyDescent="0.25">
      <c r="A53" s="30" t="s">
        <v>111</v>
      </c>
      <c r="B53" s="821" t="s">
        <v>112</v>
      </c>
      <c r="C53" s="821"/>
      <c r="D53" s="31">
        <v>527308</v>
      </c>
      <c r="E53" s="32">
        <v>184558</v>
      </c>
      <c r="F53" s="32">
        <v>23748</v>
      </c>
      <c r="G53" s="32">
        <v>36536</v>
      </c>
      <c r="H53" s="32">
        <v>-12788</v>
      </c>
      <c r="I53" s="32">
        <v>208306</v>
      </c>
      <c r="J53" s="1"/>
      <c r="K53" s="33">
        <v>527308</v>
      </c>
      <c r="L53" s="33">
        <v>184558</v>
      </c>
      <c r="M53" s="33"/>
      <c r="N53" s="33">
        <v>23748</v>
      </c>
      <c r="O53" s="33"/>
      <c r="P53" s="33">
        <v>36536</v>
      </c>
      <c r="Q53" s="33">
        <v>-12788</v>
      </c>
      <c r="R53" s="33">
        <v>208306</v>
      </c>
      <c r="S53" s="1"/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1"/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1"/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1"/>
      <c r="AO53" s="35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1"/>
      <c r="AV53" s="35">
        <v>0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1"/>
      <c r="BC53" s="35">
        <v>0</v>
      </c>
      <c r="BD53" s="35">
        <v>0</v>
      </c>
      <c r="BE53" s="35">
        <v>0</v>
      </c>
      <c r="BF53" s="35">
        <v>0</v>
      </c>
      <c r="BG53" s="35">
        <v>0</v>
      </c>
      <c r="BH53" s="35">
        <v>0</v>
      </c>
      <c r="BI53" s="1"/>
      <c r="BJ53" s="35">
        <v>0</v>
      </c>
      <c r="BK53" s="35">
        <v>0</v>
      </c>
      <c r="BL53" s="35">
        <v>0</v>
      </c>
      <c r="BM53" s="35">
        <v>0</v>
      </c>
      <c r="BN53" s="35">
        <v>0</v>
      </c>
      <c r="BO53" s="35">
        <v>0</v>
      </c>
      <c r="BP53" s="1"/>
      <c r="BQ53" s="35">
        <v>0</v>
      </c>
      <c r="BR53" s="35">
        <v>0</v>
      </c>
      <c r="BS53" s="35">
        <v>0</v>
      </c>
      <c r="BT53" s="35">
        <v>0</v>
      </c>
      <c r="BU53" s="35">
        <v>0</v>
      </c>
      <c r="BV53" s="35">
        <v>0</v>
      </c>
      <c r="BW53" s="1"/>
      <c r="BX53" s="35">
        <v>0</v>
      </c>
      <c r="BY53" s="35">
        <v>0</v>
      </c>
      <c r="BZ53" s="35">
        <v>0</v>
      </c>
      <c r="CA53" s="35">
        <v>0</v>
      </c>
      <c r="CB53" s="35">
        <v>0</v>
      </c>
      <c r="CC53" s="35">
        <v>0</v>
      </c>
      <c r="CD53" s="1"/>
      <c r="CE53" s="35">
        <v>0</v>
      </c>
      <c r="CF53" s="35">
        <v>0</v>
      </c>
      <c r="CG53" s="35">
        <v>0</v>
      </c>
      <c r="CH53" s="35">
        <v>0</v>
      </c>
      <c r="CI53" s="35">
        <v>0</v>
      </c>
      <c r="CJ53" s="35">
        <v>0</v>
      </c>
      <c r="CK53" s="1"/>
      <c r="CL53" s="35">
        <v>0</v>
      </c>
      <c r="CM53" s="35">
        <v>0</v>
      </c>
      <c r="CN53" s="35">
        <v>0</v>
      </c>
      <c r="CO53" s="35">
        <v>0</v>
      </c>
      <c r="CP53" s="35">
        <v>0</v>
      </c>
      <c r="CQ53" s="35">
        <v>0</v>
      </c>
      <c r="CR53" s="1"/>
      <c r="CS53" s="35">
        <v>0</v>
      </c>
      <c r="CT53" s="35">
        <v>0</v>
      </c>
      <c r="CU53" s="35">
        <v>0</v>
      </c>
      <c r="CV53" s="35">
        <v>0</v>
      </c>
      <c r="CW53" s="35">
        <v>0</v>
      </c>
      <c r="CX53" s="35">
        <v>0</v>
      </c>
    </row>
    <row r="54" spans="1:102" ht="13.5" customHeight="1" x14ac:dyDescent="0.25">
      <c r="A54" s="30" t="s">
        <v>113</v>
      </c>
      <c r="B54" s="821" t="s">
        <v>114</v>
      </c>
      <c r="C54" s="821"/>
      <c r="D54" s="31">
        <v>3937</v>
      </c>
      <c r="E54" s="32">
        <v>1378</v>
      </c>
      <c r="F54" s="40">
        <v>177</v>
      </c>
      <c r="G54" s="40">
        <v>273</v>
      </c>
      <c r="H54" s="40">
        <v>-95</v>
      </c>
      <c r="I54" s="32">
        <v>1555</v>
      </c>
      <c r="J54" s="1"/>
      <c r="K54" s="33">
        <v>3937</v>
      </c>
      <c r="L54" s="33">
        <v>1378</v>
      </c>
      <c r="M54" s="33"/>
      <c r="N54" s="35">
        <v>177</v>
      </c>
      <c r="O54" s="35"/>
      <c r="P54" s="35">
        <v>273</v>
      </c>
      <c r="Q54" s="35">
        <v>-95</v>
      </c>
      <c r="R54" s="33">
        <v>1555</v>
      </c>
      <c r="S54" s="1"/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1"/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1"/>
      <c r="AH54" s="35">
        <v>0</v>
      </c>
      <c r="AI54" s="35">
        <v>0</v>
      </c>
      <c r="AJ54" s="35">
        <v>0</v>
      </c>
      <c r="AK54" s="35">
        <v>0</v>
      </c>
      <c r="AL54" s="35">
        <v>0</v>
      </c>
      <c r="AM54" s="35">
        <v>0</v>
      </c>
      <c r="AN54" s="1"/>
      <c r="AO54" s="35">
        <v>0</v>
      </c>
      <c r="AP54" s="35">
        <v>0</v>
      </c>
      <c r="AQ54" s="35">
        <v>0</v>
      </c>
      <c r="AR54" s="35">
        <v>0</v>
      </c>
      <c r="AS54" s="35">
        <v>0</v>
      </c>
      <c r="AT54" s="35">
        <v>0</v>
      </c>
      <c r="AU54" s="1"/>
      <c r="AV54" s="35">
        <v>0</v>
      </c>
      <c r="AW54" s="35">
        <v>0</v>
      </c>
      <c r="AX54" s="35">
        <v>0</v>
      </c>
      <c r="AY54" s="35">
        <v>0</v>
      </c>
      <c r="AZ54" s="35">
        <v>0</v>
      </c>
      <c r="BA54" s="35">
        <v>0</v>
      </c>
      <c r="BB54" s="1"/>
      <c r="BC54" s="35">
        <v>0</v>
      </c>
      <c r="BD54" s="35">
        <v>0</v>
      </c>
      <c r="BE54" s="35">
        <v>0</v>
      </c>
      <c r="BF54" s="35">
        <v>0</v>
      </c>
      <c r="BG54" s="35">
        <v>0</v>
      </c>
      <c r="BH54" s="35">
        <v>0</v>
      </c>
      <c r="BI54" s="1"/>
      <c r="BJ54" s="35">
        <v>0</v>
      </c>
      <c r="BK54" s="35">
        <v>0</v>
      </c>
      <c r="BL54" s="35">
        <v>0</v>
      </c>
      <c r="BM54" s="35">
        <v>0</v>
      </c>
      <c r="BN54" s="35">
        <v>0</v>
      </c>
      <c r="BO54" s="35">
        <v>0</v>
      </c>
      <c r="BP54" s="1"/>
      <c r="BQ54" s="35">
        <v>0</v>
      </c>
      <c r="BR54" s="35">
        <v>0</v>
      </c>
      <c r="BS54" s="35">
        <v>0</v>
      </c>
      <c r="BT54" s="35">
        <v>0</v>
      </c>
      <c r="BU54" s="35">
        <v>0</v>
      </c>
      <c r="BV54" s="35">
        <v>0</v>
      </c>
      <c r="BW54" s="1"/>
      <c r="BX54" s="35">
        <v>0</v>
      </c>
      <c r="BY54" s="35">
        <v>0</v>
      </c>
      <c r="BZ54" s="35">
        <v>0</v>
      </c>
      <c r="CA54" s="35">
        <v>0</v>
      </c>
      <c r="CB54" s="35">
        <v>0</v>
      </c>
      <c r="CC54" s="35">
        <v>0</v>
      </c>
      <c r="CD54" s="1"/>
      <c r="CE54" s="35">
        <v>0</v>
      </c>
      <c r="CF54" s="35">
        <v>0</v>
      </c>
      <c r="CG54" s="35">
        <v>0</v>
      </c>
      <c r="CH54" s="35">
        <v>0</v>
      </c>
      <c r="CI54" s="35">
        <v>0</v>
      </c>
      <c r="CJ54" s="35">
        <v>0</v>
      </c>
      <c r="CK54" s="1"/>
      <c r="CL54" s="35">
        <v>0</v>
      </c>
      <c r="CM54" s="35">
        <v>0</v>
      </c>
      <c r="CN54" s="35">
        <v>0</v>
      </c>
      <c r="CO54" s="35">
        <v>0</v>
      </c>
      <c r="CP54" s="35">
        <v>0</v>
      </c>
      <c r="CQ54" s="35">
        <v>0</v>
      </c>
      <c r="CR54" s="1"/>
      <c r="CS54" s="35">
        <v>0</v>
      </c>
      <c r="CT54" s="35">
        <v>0</v>
      </c>
      <c r="CU54" s="35">
        <v>0</v>
      </c>
      <c r="CV54" s="35">
        <v>0</v>
      </c>
      <c r="CW54" s="35">
        <v>0</v>
      </c>
      <c r="CX54" s="35">
        <v>0</v>
      </c>
    </row>
    <row r="55" spans="1:102" ht="13.5" customHeight="1" x14ac:dyDescent="0.25">
      <c r="A55" s="30" t="s">
        <v>115</v>
      </c>
      <c r="B55" s="821" t="s">
        <v>116</v>
      </c>
      <c r="C55" s="821"/>
      <c r="D55" s="31">
        <v>26133937</v>
      </c>
      <c r="E55" s="32">
        <v>9146877</v>
      </c>
      <c r="F55" s="32">
        <v>1176998</v>
      </c>
      <c r="G55" s="32">
        <v>1810767</v>
      </c>
      <c r="H55" s="32">
        <v>-633768</v>
      </c>
      <c r="I55" s="32">
        <v>10323875</v>
      </c>
      <c r="J55" s="1"/>
      <c r="K55" s="33">
        <v>18484671</v>
      </c>
      <c r="L55" s="33">
        <v>6469635</v>
      </c>
      <c r="M55" s="33"/>
      <c r="N55" s="33">
        <v>832497</v>
      </c>
      <c r="O55" s="33"/>
      <c r="P55" s="33">
        <v>1280765</v>
      </c>
      <c r="Q55" s="33">
        <v>-448268</v>
      </c>
      <c r="R55" s="33">
        <v>7302132</v>
      </c>
      <c r="S55" s="1"/>
      <c r="T55" s="33">
        <v>7914915</v>
      </c>
      <c r="U55" s="33">
        <v>2770220</v>
      </c>
      <c r="V55" s="33">
        <v>356465</v>
      </c>
      <c r="W55" s="33">
        <v>548408</v>
      </c>
      <c r="X55" s="33">
        <v>-191943</v>
      </c>
      <c r="Y55" s="33">
        <v>3126685</v>
      </c>
      <c r="Z55" s="1"/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1"/>
      <c r="AH55" s="35">
        <v>0</v>
      </c>
      <c r="AI55" s="35">
        <v>0</v>
      </c>
      <c r="AJ55" s="35">
        <v>0</v>
      </c>
      <c r="AK55" s="35">
        <v>0</v>
      </c>
      <c r="AL55" s="35">
        <v>0</v>
      </c>
      <c r="AM55" s="35">
        <v>0</v>
      </c>
      <c r="AN55" s="1"/>
      <c r="AO55" s="35">
        <v>0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1"/>
      <c r="AV55" s="35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1"/>
      <c r="BC55" s="33">
        <v>20035401</v>
      </c>
      <c r="BD55" s="33">
        <v>7012390</v>
      </c>
      <c r="BE55" s="33">
        <v>902338</v>
      </c>
      <c r="BF55" s="33">
        <v>1388212</v>
      </c>
      <c r="BG55" s="33">
        <v>-485874</v>
      </c>
      <c r="BH55" s="33">
        <v>7914728</v>
      </c>
      <c r="BI55" s="1"/>
      <c r="BJ55" s="33">
        <v>-20301050</v>
      </c>
      <c r="BK55" s="33">
        <v>-7105368</v>
      </c>
      <c r="BL55" s="33">
        <v>-914302</v>
      </c>
      <c r="BM55" s="33">
        <v>-1406618</v>
      </c>
      <c r="BN55" s="33">
        <v>492316</v>
      </c>
      <c r="BO55" s="33">
        <v>-8019670</v>
      </c>
      <c r="BP55" s="1"/>
      <c r="BQ55" s="35">
        <v>0</v>
      </c>
      <c r="BR55" s="35">
        <v>0</v>
      </c>
      <c r="BS55" s="35">
        <v>0</v>
      </c>
      <c r="BT55" s="35">
        <v>0</v>
      </c>
      <c r="BU55" s="35">
        <v>0</v>
      </c>
      <c r="BV55" s="35">
        <v>0</v>
      </c>
      <c r="BW55" s="1"/>
      <c r="BX55" s="35">
        <v>0</v>
      </c>
      <c r="BY55" s="35">
        <v>0</v>
      </c>
      <c r="BZ55" s="35">
        <v>0</v>
      </c>
      <c r="CA55" s="35">
        <v>0</v>
      </c>
      <c r="CB55" s="35">
        <v>0</v>
      </c>
      <c r="CC55" s="35">
        <v>0</v>
      </c>
      <c r="CD55" s="1"/>
      <c r="CE55" s="35">
        <v>0</v>
      </c>
      <c r="CF55" s="35">
        <v>0</v>
      </c>
      <c r="CG55" s="35">
        <v>0</v>
      </c>
      <c r="CH55" s="35">
        <v>0</v>
      </c>
      <c r="CI55" s="35">
        <v>0</v>
      </c>
      <c r="CJ55" s="35">
        <v>0</v>
      </c>
      <c r="CK55" s="1"/>
      <c r="CL55" s="35">
        <v>0</v>
      </c>
      <c r="CM55" s="35">
        <v>0</v>
      </c>
      <c r="CN55" s="35">
        <v>0</v>
      </c>
      <c r="CO55" s="35">
        <v>0</v>
      </c>
      <c r="CP55" s="35">
        <v>0</v>
      </c>
      <c r="CQ55" s="35">
        <v>0</v>
      </c>
      <c r="CR55" s="1"/>
      <c r="CS55" s="35">
        <v>0</v>
      </c>
      <c r="CT55" s="35">
        <v>0</v>
      </c>
      <c r="CU55" s="35">
        <v>0</v>
      </c>
      <c r="CV55" s="35">
        <v>0</v>
      </c>
      <c r="CW55" s="35">
        <v>0</v>
      </c>
      <c r="CX55" s="35">
        <v>0</v>
      </c>
    </row>
    <row r="56" spans="1:102" ht="13.5" customHeight="1" x14ac:dyDescent="0.25">
      <c r="A56" s="30" t="s">
        <v>117</v>
      </c>
      <c r="B56" s="821" t="s">
        <v>118</v>
      </c>
      <c r="C56" s="821"/>
      <c r="D56" s="31">
        <v>-14731160</v>
      </c>
      <c r="E56" s="32">
        <v>-5155906</v>
      </c>
      <c r="F56" s="32">
        <v>-663450</v>
      </c>
      <c r="G56" s="32">
        <v>-1020692</v>
      </c>
      <c r="H56" s="32">
        <v>357242</v>
      </c>
      <c r="I56" s="32">
        <v>-5819356</v>
      </c>
      <c r="J56" s="1"/>
      <c r="K56" s="35">
        <v>0</v>
      </c>
      <c r="L56" s="35">
        <v>0</v>
      </c>
      <c r="M56" s="35"/>
      <c r="N56" s="35">
        <v>0</v>
      </c>
      <c r="O56" s="35"/>
      <c r="P56" s="35">
        <v>0</v>
      </c>
      <c r="Q56" s="35">
        <v>0</v>
      </c>
      <c r="R56" s="35">
        <v>0</v>
      </c>
      <c r="S56" s="1"/>
      <c r="T56" s="33">
        <v>-5443698</v>
      </c>
      <c r="U56" s="33">
        <v>-1905294</v>
      </c>
      <c r="V56" s="33">
        <v>-245169</v>
      </c>
      <c r="W56" s="33">
        <v>-377183</v>
      </c>
      <c r="X56" s="33">
        <v>132014</v>
      </c>
      <c r="Y56" s="33">
        <v>-2150463</v>
      </c>
      <c r="Z56" s="1"/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0</v>
      </c>
      <c r="AG56" s="1"/>
      <c r="AH56" s="35">
        <v>0</v>
      </c>
      <c r="AI56" s="35">
        <v>0</v>
      </c>
      <c r="AJ56" s="35">
        <v>0</v>
      </c>
      <c r="AK56" s="35">
        <v>0</v>
      </c>
      <c r="AL56" s="35">
        <v>0</v>
      </c>
      <c r="AM56" s="35">
        <v>0</v>
      </c>
      <c r="AN56" s="1"/>
      <c r="AO56" s="35">
        <v>0</v>
      </c>
      <c r="AP56" s="35">
        <v>0</v>
      </c>
      <c r="AQ56" s="35">
        <v>0</v>
      </c>
      <c r="AR56" s="35">
        <v>0</v>
      </c>
      <c r="AS56" s="35">
        <v>0</v>
      </c>
      <c r="AT56" s="35">
        <v>0</v>
      </c>
      <c r="AU56" s="1"/>
      <c r="AV56" s="35">
        <v>0</v>
      </c>
      <c r="AW56" s="35">
        <v>0</v>
      </c>
      <c r="AX56" s="35">
        <v>0</v>
      </c>
      <c r="AY56" s="35">
        <v>0</v>
      </c>
      <c r="AZ56" s="35">
        <v>0</v>
      </c>
      <c r="BA56" s="35">
        <v>0</v>
      </c>
      <c r="BB56" s="1"/>
      <c r="BC56" s="33">
        <v>-9287462</v>
      </c>
      <c r="BD56" s="33">
        <v>-3250612</v>
      </c>
      <c r="BE56" s="33">
        <v>-418281</v>
      </c>
      <c r="BF56" s="33">
        <v>-643509</v>
      </c>
      <c r="BG56" s="33">
        <v>225228</v>
      </c>
      <c r="BH56" s="33">
        <v>-3668893</v>
      </c>
      <c r="BI56" s="1"/>
      <c r="BJ56" s="35">
        <v>0</v>
      </c>
      <c r="BK56" s="35">
        <v>0</v>
      </c>
      <c r="BL56" s="35">
        <v>0</v>
      </c>
      <c r="BM56" s="35">
        <v>0</v>
      </c>
      <c r="BN56" s="35">
        <v>0</v>
      </c>
      <c r="BO56" s="35">
        <v>0</v>
      </c>
      <c r="BP56" s="1"/>
      <c r="BQ56" s="35">
        <v>0</v>
      </c>
      <c r="BR56" s="35">
        <v>0</v>
      </c>
      <c r="BS56" s="35">
        <v>0</v>
      </c>
      <c r="BT56" s="35">
        <v>0</v>
      </c>
      <c r="BU56" s="35">
        <v>0</v>
      </c>
      <c r="BV56" s="35">
        <v>0</v>
      </c>
      <c r="BW56" s="1"/>
      <c r="BX56" s="35">
        <v>0</v>
      </c>
      <c r="BY56" s="35">
        <v>0</v>
      </c>
      <c r="BZ56" s="35">
        <v>0</v>
      </c>
      <c r="CA56" s="35">
        <v>0</v>
      </c>
      <c r="CB56" s="35">
        <v>0</v>
      </c>
      <c r="CC56" s="35">
        <v>0</v>
      </c>
      <c r="CD56" s="1"/>
      <c r="CE56" s="35">
        <v>0</v>
      </c>
      <c r="CF56" s="35">
        <v>0</v>
      </c>
      <c r="CG56" s="35">
        <v>0</v>
      </c>
      <c r="CH56" s="35">
        <v>0</v>
      </c>
      <c r="CI56" s="35">
        <v>0</v>
      </c>
      <c r="CJ56" s="35">
        <v>0</v>
      </c>
      <c r="CK56" s="1"/>
      <c r="CL56" s="35">
        <v>0</v>
      </c>
      <c r="CM56" s="35">
        <v>0</v>
      </c>
      <c r="CN56" s="35">
        <v>0</v>
      </c>
      <c r="CO56" s="35">
        <v>0</v>
      </c>
      <c r="CP56" s="35">
        <v>0</v>
      </c>
      <c r="CQ56" s="35">
        <v>0</v>
      </c>
      <c r="CR56" s="1"/>
      <c r="CS56" s="35">
        <v>0</v>
      </c>
      <c r="CT56" s="35">
        <v>0</v>
      </c>
      <c r="CU56" s="35">
        <v>0</v>
      </c>
      <c r="CV56" s="35">
        <v>0</v>
      </c>
      <c r="CW56" s="35">
        <v>0</v>
      </c>
      <c r="CX56" s="35">
        <v>0</v>
      </c>
    </row>
    <row r="57" spans="1:102" ht="13.5" customHeight="1" x14ac:dyDescent="0.25">
      <c r="A57" s="30" t="s">
        <v>119</v>
      </c>
      <c r="B57" s="821" t="s">
        <v>120</v>
      </c>
      <c r="C57" s="821"/>
      <c r="D57" s="31">
        <v>-102650302</v>
      </c>
      <c r="E57" s="32">
        <v>-35927605</v>
      </c>
      <c r="F57" s="32">
        <v>-4623078</v>
      </c>
      <c r="G57" s="32">
        <v>-7112427</v>
      </c>
      <c r="H57" s="32">
        <v>2489350</v>
      </c>
      <c r="I57" s="32">
        <v>-40550683</v>
      </c>
      <c r="J57" s="1"/>
      <c r="K57" s="35">
        <v>0</v>
      </c>
      <c r="L57" s="35">
        <v>0</v>
      </c>
      <c r="M57" s="35"/>
      <c r="N57" s="35">
        <v>0</v>
      </c>
      <c r="O57" s="35"/>
      <c r="P57" s="35">
        <v>0</v>
      </c>
      <c r="Q57" s="35">
        <v>0</v>
      </c>
      <c r="R57" s="35">
        <v>0</v>
      </c>
      <c r="S57" s="1"/>
      <c r="T57" s="33">
        <v>-78208507</v>
      </c>
      <c r="U57" s="33">
        <v>-27372977</v>
      </c>
      <c r="V57" s="33">
        <v>-3522289</v>
      </c>
      <c r="W57" s="33">
        <v>-5418906</v>
      </c>
      <c r="X57" s="33">
        <v>1896617</v>
      </c>
      <c r="Y57" s="33">
        <v>-30895266</v>
      </c>
      <c r="Z57" s="1"/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1"/>
      <c r="AH57" s="35">
        <v>0</v>
      </c>
      <c r="AI57" s="35">
        <v>0</v>
      </c>
      <c r="AJ57" s="35">
        <v>0</v>
      </c>
      <c r="AK57" s="35">
        <v>0</v>
      </c>
      <c r="AL57" s="35">
        <v>0</v>
      </c>
      <c r="AM57" s="35">
        <v>0</v>
      </c>
      <c r="AN57" s="1"/>
      <c r="AO57" s="35">
        <v>0</v>
      </c>
      <c r="AP57" s="35">
        <v>0</v>
      </c>
      <c r="AQ57" s="35">
        <v>0</v>
      </c>
      <c r="AR57" s="35">
        <v>0</v>
      </c>
      <c r="AS57" s="35">
        <v>0</v>
      </c>
      <c r="AT57" s="35">
        <v>0</v>
      </c>
      <c r="AU57" s="1"/>
      <c r="AV57" s="35">
        <v>0</v>
      </c>
      <c r="AW57" s="35">
        <v>0</v>
      </c>
      <c r="AX57" s="35">
        <v>0</v>
      </c>
      <c r="AY57" s="35">
        <v>0</v>
      </c>
      <c r="AZ57" s="35">
        <v>0</v>
      </c>
      <c r="BA57" s="35">
        <v>0</v>
      </c>
      <c r="BB57" s="1"/>
      <c r="BC57" s="33">
        <v>-24441795</v>
      </c>
      <c r="BD57" s="33">
        <v>-8554628</v>
      </c>
      <c r="BE57" s="33">
        <v>-1100789</v>
      </c>
      <c r="BF57" s="33">
        <v>-1693521</v>
      </c>
      <c r="BG57" s="33">
        <v>592733</v>
      </c>
      <c r="BH57" s="33">
        <v>-9655417</v>
      </c>
      <c r="BI57" s="1"/>
      <c r="BJ57" s="35">
        <v>0</v>
      </c>
      <c r="BK57" s="35">
        <v>0</v>
      </c>
      <c r="BL57" s="35">
        <v>0</v>
      </c>
      <c r="BM57" s="35">
        <v>0</v>
      </c>
      <c r="BN57" s="35">
        <v>0</v>
      </c>
      <c r="BO57" s="35">
        <v>0</v>
      </c>
      <c r="BP57" s="1"/>
      <c r="BQ57" s="35">
        <v>0</v>
      </c>
      <c r="BR57" s="35">
        <v>0</v>
      </c>
      <c r="BS57" s="35">
        <v>0</v>
      </c>
      <c r="BT57" s="35">
        <v>0</v>
      </c>
      <c r="BU57" s="35">
        <v>0</v>
      </c>
      <c r="BV57" s="35">
        <v>0</v>
      </c>
      <c r="BW57" s="1"/>
      <c r="BX57" s="35">
        <v>0</v>
      </c>
      <c r="BY57" s="35">
        <v>0</v>
      </c>
      <c r="BZ57" s="35">
        <v>0</v>
      </c>
      <c r="CA57" s="35">
        <v>0</v>
      </c>
      <c r="CB57" s="35">
        <v>0</v>
      </c>
      <c r="CC57" s="35">
        <v>0</v>
      </c>
      <c r="CD57" s="1"/>
      <c r="CE57" s="35">
        <v>0</v>
      </c>
      <c r="CF57" s="35">
        <v>0</v>
      </c>
      <c r="CG57" s="35">
        <v>0</v>
      </c>
      <c r="CH57" s="35">
        <v>0</v>
      </c>
      <c r="CI57" s="35">
        <v>0</v>
      </c>
      <c r="CJ57" s="35">
        <v>0</v>
      </c>
      <c r="CK57" s="1"/>
      <c r="CL57" s="35">
        <v>0</v>
      </c>
      <c r="CM57" s="35">
        <v>0</v>
      </c>
      <c r="CN57" s="35">
        <v>0</v>
      </c>
      <c r="CO57" s="35">
        <v>0</v>
      </c>
      <c r="CP57" s="35">
        <v>0</v>
      </c>
      <c r="CQ57" s="35">
        <v>0</v>
      </c>
      <c r="CR57" s="1"/>
      <c r="CS57" s="35">
        <v>0</v>
      </c>
      <c r="CT57" s="35">
        <v>0</v>
      </c>
      <c r="CU57" s="35">
        <v>0</v>
      </c>
      <c r="CV57" s="35">
        <v>0</v>
      </c>
      <c r="CW57" s="35">
        <v>0</v>
      </c>
      <c r="CX57" s="35">
        <v>0</v>
      </c>
    </row>
    <row r="58" spans="1:102" ht="14.25" customHeight="1" x14ac:dyDescent="0.25">
      <c r="A58" s="30" t="s">
        <v>121</v>
      </c>
      <c r="B58" s="821" t="s">
        <v>122</v>
      </c>
      <c r="C58" s="821"/>
      <c r="D58" s="31">
        <v>2602735</v>
      </c>
      <c r="E58" s="32">
        <v>910957</v>
      </c>
      <c r="F58" s="32">
        <v>117220</v>
      </c>
      <c r="G58" s="32">
        <v>180338</v>
      </c>
      <c r="H58" s="32">
        <v>-63118</v>
      </c>
      <c r="I58" s="32">
        <v>1028177</v>
      </c>
      <c r="J58" s="1"/>
      <c r="K58" s="33">
        <v>2609097</v>
      </c>
      <c r="L58" s="33">
        <v>913184</v>
      </c>
      <c r="M58" s="33"/>
      <c r="N58" s="33">
        <v>117506</v>
      </c>
      <c r="O58" s="33"/>
      <c r="P58" s="33">
        <v>180779</v>
      </c>
      <c r="Q58" s="33">
        <v>-63273</v>
      </c>
      <c r="R58" s="33">
        <v>1030690</v>
      </c>
      <c r="S58" s="1"/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1"/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1"/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1"/>
      <c r="AO58" s="35">
        <v>0</v>
      </c>
      <c r="AP58" s="35">
        <v>0</v>
      </c>
      <c r="AQ58" s="35">
        <v>0</v>
      </c>
      <c r="AR58" s="35">
        <v>0</v>
      </c>
      <c r="AS58" s="35">
        <v>0</v>
      </c>
      <c r="AT58" s="35">
        <v>0</v>
      </c>
      <c r="AU58" s="1"/>
      <c r="AV58" s="35">
        <v>0</v>
      </c>
      <c r="AW58" s="35">
        <v>0</v>
      </c>
      <c r="AX58" s="35">
        <v>0</v>
      </c>
      <c r="AY58" s="35">
        <v>0</v>
      </c>
      <c r="AZ58" s="35">
        <v>0</v>
      </c>
      <c r="BA58" s="35">
        <v>0</v>
      </c>
      <c r="BB58" s="1"/>
      <c r="BC58" s="35">
        <v>0</v>
      </c>
      <c r="BD58" s="35">
        <v>0</v>
      </c>
      <c r="BE58" s="35">
        <v>0</v>
      </c>
      <c r="BF58" s="35">
        <v>0</v>
      </c>
      <c r="BG58" s="35">
        <v>0</v>
      </c>
      <c r="BH58" s="35">
        <v>0</v>
      </c>
      <c r="BI58" s="1"/>
      <c r="BJ58" s="35">
        <v>0</v>
      </c>
      <c r="BK58" s="35">
        <v>0</v>
      </c>
      <c r="BL58" s="35">
        <v>0</v>
      </c>
      <c r="BM58" s="35">
        <v>0</v>
      </c>
      <c r="BN58" s="35">
        <v>0</v>
      </c>
      <c r="BO58" s="35">
        <v>0</v>
      </c>
      <c r="BP58" s="1"/>
      <c r="BQ58" s="35">
        <v>0</v>
      </c>
      <c r="BR58" s="35">
        <v>0</v>
      </c>
      <c r="BS58" s="35">
        <v>0</v>
      </c>
      <c r="BT58" s="35">
        <v>0</v>
      </c>
      <c r="BU58" s="35">
        <v>0</v>
      </c>
      <c r="BV58" s="35">
        <v>0</v>
      </c>
      <c r="BW58" s="1"/>
      <c r="BX58" s="33">
        <v>-6362</v>
      </c>
      <c r="BY58" s="33">
        <v>-2227</v>
      </c>
      <c r="BZ58" s="35">
        <v>-287</v>
      </c>
      <c r="CA58" s="35">
        <v>-441</v>
      </c>
      <c r="CB58" s="35">
        <v>154</v>
      </c>
      <c r="CC58" s="33">
        <v>-2514</v>
      </c>
      <c r="CD58" s="1"/>
      <c r="CE58" s="35">
        <v>0</v>
      </c>
      <c r="CF58" s="35">
        <v>0</v>
      </c>
      <c r="CG58" s="35">
        <v>0</v>
      </c>
      <c r="CH58" s="35">
        <v>0</v>
      </c>
      <c r="CI58" s="35">
        <v>0</v>
      </c>
      <c r="CJ58" s="35">
        <v>0</v>
      </c>
      <c r="CK58" s="1"/>
      <c r="CL58" s="35">
        <v>0</v>
      </c>
      <c r="CM58" s="35">
        <v>0</v>
      </c>
      <c r="CN58" s="35">
        <v>0</v>
      </c>
      <c r="CO58" s="35">
        <v>0</v>
      </c>
      <c r="CP58" s="35">
        <v>0</v>
      </c>
      <c r="CQ58" s="35">
        <v>0</v>
      </c>
      <c r="CR58" s="1"/>
      <c r="CS58" s="35">
        <v>0</v>
      </c>
      <c r="CT58" s="35">
        <v>0</v>
      </c>
      <c r="CU58" s="35">
        <v>0</v>
      </c>
      <c r="CV58" s="35">
        <v>0</v>
      </c>
      <c r="CW58" s="35">
        <v>0</v>
      </c>
      <c r="CX58" s="35">
        <v>0</v>
      </c>
    </row>
    <row r="59" spans="1:102" ht="13.5" customHeight="1" x14ac:dyDescent="0.25">
      <c r="A59" s="30" t="s">
        <v>123</v>
      </c>
      <c r="B59" s="821" t="s">
        <v>124</v>
      </c>
      <c r="C59" s="821"/>
      <c r="D59" s="31">
        <v>1183</v>
      </c>
      <c r="E59" s="40">
        <v>414</v>
      </c>
      <c r="F59" s="40">
        <v>63</v>
      </c>
      <c r="G59" s="40">
        <v>98</v>
      </c>
      <c r="H59" s="40">
        <v>-34</v>
      </c>
      <c r="I59" s="40">
        <v>477</v>
      </c>
      <c r="J59" s="1"/>
      <c r="K59" s="35">
        <v>0</v>
      </c>
      <c r="L59" s="35">
        <v>0</v>
      </c>
      <c r="M59" s="35"/>
      <c r="N59" s="35">
        <v>10</v>
      </c>
      <c r="O59" s="35"/>
      <c r="P59" s="35">
        <v>16</v>
      </c>
      <c r="Q59" s="35">
        <v>-5</v>
      </c>
      <c r="R59" s="35">
        <v>10</v>
      </c>
      <c r="S59" s="1"/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1"/>
      <c r="AA59" s="33">
        <v>1183</v>
      </c>
      <c r="AB59" s="35">
        <v>414</v>
      </c>
      <c r="AC59" s="35">
        <v>53</v>
      </c>
      <c r="AD59" s="35">
        <v>82</v>
      </c>
      <c r="AE59" s="35">
        <v>-29</v>
      </c>
      <c r="AF59" s="35">
        <v>467</v>
      </c>
      <c r="AG59" s="1"/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1"/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1"/>
      <c r="AV59" s="35">
        <v>0</v>
      </c>
      <c r="AW59" s="35">
        <v>0</v>
      </c>
      <c r="AX59" s="35">
        <v>0</v>
      </c>
      <c r="AY59" s="35">
        <v>0</v>
      </c>
      <c r="AZ59" s="35">
        <v>0</v>
      </c>
      <c r="BA59" s="35">
        <v>0</v>
      </c>
      <c r="BB59" s="1"/>
      <c r="BC59" s="35">
        <v>0</v>
      </c>
      <c r="BD59" s="35">
        <v>0</v>
      </c>
      <c r="BE59" s="35">
        <v>0</v>
      </c>
      <c r="BF59" s="35">
        <v>0</v>
      </c>
      <c r="BG59" s="35">
        <v>0</v>
      </c>
      <c r="BH59" s="35">
        <v>0</v>
      </c>
      <c r="BI59" s="1"/>
      <c r="BJ59" s="35">
        <v>0</v>
      </c>
      <c r="BK59" s="35">
        <v>0</v>
      </c>
      <c r="BL59" s="35">
        <v>0</v>
      </c>
      <c r="BM59" s="35">
        <v>0</v>
      </c>
      <c r="BN59" s="35">
        <v>0</v>
      </c>
      <c r="BO59" s="35">
        <v>0</v>
      </c>
      <c r="BP59" s="1"/>
      <c r="BQ59" s="35">
        <v>0</v>
      </c>
      <c r="BR59" s="35">
        <v>0</v>
      </c>
      <c r="BS59" s="35">
        <v>0</v>
      </c>
      <c r="BT59" s="35">
        <v>0</v>
      </c>
      <c r="BU59" s="35">
        <v>0</v>
      </c>
      <c r="BV59" s="35">
        <v>0</v>
      </c>
      <c r="BW59" s="1"/>
      <c r="BX59" s="35">
        <v>0</v>
      </c>
      <c r="BY59" s="35">
        <v>0</v>
      </c>
      <c r="BZ59" s="35">
        <v>0</v>
      </c>
      <c r="CA59" s="35">
        <v>0</v>
      </c>
      <c r="CB59" s="35">
        <v>0</v>
      </c>
      <c r="CC59" s="35">
        <v>0</v>
      </c>
      <c r="CD59" s="1"/>
      <c r="CE59" s="35">
        <v>0</v>
      </c>
      <c r="CF59" s="35">
        <v>0</v>
      </c>
      <c r="CG59" s="35">
        <v>0</v>
      </c>
      <c r="CH59" s="35">
        <v>0</v>
      </c>
      <c r="CI59" s="35">
        <v>0</v>
      </c>
      <c r="CJ59" s="35">
        <v>0</v>
      </c>
      <c r="CK59" s="1"/>
      <c r="CL59" s="35">
        <v>0</v>
      </c>
      <c r="CM59" s="35">
        <v>0</v>
      </c>
      <c r="CN59" s="35">
        <v>0</v>
      </c>
      <c r="CO59" s="35">
        <v>0</v>
      </c>
      <c r="CP59" s="35">
        <v>0</v>
      </c>
      <c r="CQ59" s="35">
        <v>0</v>
      </c>
      <c r="CR59" s="1"/>
      <c r="CS59" s="35">
        <v>0</v>
      </c>
      <c r="CT59" s="35">
        <v>0</v>
      </c>
      <c r="CU59" s="35">
        <v>0</v>
      </c>
      <c r="CV59" s="35">
        <v>0</v>
      </c>
      <c r="CW59" s="35">
        <v>0</v>
      </c>
      <c r="CX59" s="35">
        <v>0</v>
      </c>
    </row>
    <row r="60" spans="1:102" ht="13.5" customHeight="1" x14ac:dyDescent="0.25">
      <c r="A60" s="30" t="s">
        <v>125</v>
      </c>
      <c r="B60" s="821" t="s">
        <v>126</v>
      </c>
      <c r="C60" s="821"/>
      <c r="D60" s="31">
        <v>-2174112</v>
      </c>
      <c r="E60" s="32">
        <v>-760939</v>
      </c>
      <c r="F60" s="32">
        <v>-97916</v>
      </c>
      <c r="G60" s="32">
        <v>-150640</v>
      </c>
      <c r="H60" s="32">
        <v>52724</v>
      </c>
      <c r="I60" s="32">
        <v>-858855</v>
      </c>
      <c r="J60" s="1"/>
      <c r="K60" s="33">
        <v>-2174112</v>
      </c>
      <c r="L60" s="33">
        <v>-760939</v>
      </c>
      <c r="M60" s="33"/>
      <c r="N60" s="33">
        <v>-97916</v>
      </c>
      <c r="O60" s="33"/>
      <c r="P60" s="33">
        <v>-150640</v>
      </c>
      <c r="Q60" s="33">
        <v>52724</v>
      </c>
      <c r="R60" s="33">
        <v>-858855</v>
      </c>
      <c r="S60" s="1"/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1"/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1"/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0</v>
      </c>
      <c r="AN60" s="1"/>
      <c r="AO60" s="35">
        <v>0</v>
      </c>
      <c r="AP60" s="35">
        <v>0</v>
      </c>
      <c r="AQ60" s="35">
        <v>0</v>
      </c>
      <c r="AR60" s="35">
        <v>0</v>
      </c>
      <c r="AS60" s="35">
        <v>0</v>
      </c>
      <c r="AT60" s="35">
        <v>0</v>
      </c>
      <c r="AU60" s="1"/>
      <c r="AV60" s="35">
        <v>0</v>
      </c>
      <c r="AW60" s="35">
        <v>0</v>
      </c>
      <c r="AX60" s="35">
        <v>0</v>
      </c>
      <c r="AY60" s="35">
        <v>0</v>
      </c>
      <c r="AZ60" s="35">
        <v>0</v>
      </c>
      <c r="BA60" s="35">
        <v>0</v>
      </c>
      <c r="BB60" s="1"/>
      <c r="BC60" s="35">
        <v>0</v>
      </c>
      <c r="BD60" s="35">
        <v>0</v>
      </c>
      <c r="BE60" s="35">
        <v>0</v>
      </c>
      <c r="BF60" s="35">
        <v>0</v>
      </c>
      <c r="BG60" s="35">
        <v>0</v>
      </c>
      <c r="BH60" s="35">
        <v>0</v>
      </c>
      <c r="BI60" s="1"/>
      <c r="BJ60" s="35">
        <v>0</v>
      </c>
      <c r="BK60" s="35">
        <v>0</v>
      </c>
      <c r="BL60" s="35">
        <v>0</v>
      </c>
      <c r="BM60" s="35">
        <v>0</v>
      </c>
      <c r="BN60" s="35">
        <v>0</v>
      </c>
      <c r="BO60" s="35">
        <v>0</v>
      </c>
      <c r="BP60" s="1"/>
      <c r="BQ60" s="35">
        <v>0</v>
      </c>
      <c r="BR60" s="35">
        <v>0</v>
      </c>
      <c r="BS60" s="35">
        <v>0</v>
      </c>
      <c r="BT60" s="35">
        <v>0</v>
      </c>
      <c r="BU60" s="35">
        <v>0</v>
      </c>
      <c r="BV60" s="35">
        <v>0</v>
      </c>
      <c r="BW60" s="1"/>
      <c r="BX60" s="35">
        <v>0</v>
      </c>
      <c r="BY60" s="35">
        <v>0</v>
      </c>
      <c r="BZ60" s="35">
        <v>0</v>
      </c>
      <c r="CA60" s="35">
        <v>0</v>
      </c>
      <c r="CB60" s="35">
        <v>0</v>
      </c>
      <c r="CC60" s="35">
        <v>0</v>
      </c>
      <c r="CD60" s="1"/>
      <c r="CE60" s="35">
        <v>0</v>
      </c>
      <c r="CF60" s="35">
        <v>0</v>
      </c>
      <c r="CG60" s="35">
        <v>0</v>
      </c>
      <c r="CH60" s="35">
        <v>0</v>
      </c>
      <c r="CI60" s="35">
        <v>0</v>
      </c>
      <c r="CJ60" s="35">
        <v>0</v>
      </c>
      <c r="CK60" s="1"/>
      <c r="CL60" s="35">
        <v>0</v>
      </c>
      <c r="CM60" s="35">
        <v>0</v>
      </c>
      <c r="CN60" s="35">
        <v>0</v>
      </c>
      <c r="CO60" s="35">
        <v>0</v>
      </c>
      <c r="CP60" s="35">
        <v>0</v>
      </c>
      <c r="CQ60" s="35">
        <v>0</v>
      </c>
      <c r="CR60" s="1"/>
      <c r="CS60" s="35">
        <v>0</v>
      </c>
      <c r="CT60" s="35">
        <v>0</v>
      </c>
      <c r="CU60" s="35">
        <v>0</v>
      </c>
      <c r="CV60" s="35">
        <v>0</v>
      </c>
      <c r="CW60" s="35">
        <v>0</v>
      </c>
      <c r="CX60" s="35">
        <v>0</v>
      </c>
    </row>
    <row r="61" spans="1:102" ht="13.5" customHeight="1" x14ac:dyDescent="0.25">
      <c r="A61" s="30" t="s">
        <v>127</v>
      </c>
      <c r="B61" s="821" t="s">
        <v>128</v>
      </c>
      <c r="C61" s="821"/>
      <c r="D61" s="31">
        <v>-24132217</v>
      </c>
      <c r="E61" s="32">
        <v>-8446276</v>
      </c>
      <c r="F61" s="32">
        <v>-1086846</v>
      </c>
      <c r="G61" s="32">
        <v>-1672071</v>
      </c>
      <c r="H61" s="32">
        <v>585225</v>
      </c>
      <c r="I61" s="32">
        <v>-9533122</v>
      </c>
      <c r="J61" s="1"/>
      <c r="K61" s="33">
        <v>-24132217</v>
      </c>
      <c r="L61" s="33">
        <v>-8446276</v>
      </c>
      <c r="M61" s="33"/>
      <c r="N61" s="33">
        <v>-1086846</v>
      </c>
      <c r="O61" s="33"/>
      <c r="P61" s="33">
        <v>-1672071</v>
      </c>
      <c r="Q61" s="33">
        <v>585225</v>
      </c>
      <c r="R61" s="33">
        <v>-9533122</v>
      </c>
      <c r="S61" s="1"/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1"/>
      <c r="AA61" s="35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1"/>
      <c r="AH61" s="35">
        <v>0</v>
      </c>
      <c r="AI61" s="35">
        <v>0</v>
      </c>
      <c r="AJ61" s="35">
        <v>0</v>
      </c>
      <c r="AK61" s="35">
        <v>0</v>
      </c>
      <c r="AL61" s="35">
        <v>0</v>
      </c>
      <c r="AM61" s="35">
        <v>0</v>
      </c>
      <c r="AN61" s="1"/>
      <c r="AO61" s="35">
        <v>0</v>
      </c>
      <c r="AP61" s="35">
        <v>0</v>
      </c>
      <c r="AQ61" s="35">
        <v>0</v>
      </c>
      <c r="AR61" s="35">
        <v>0</v>
      </c>
      <c r="AS61" s="35">
        <v>0</v>
      </c>
      <c r="AT61" s="35">
        <v>0</v>
      </c>
      <c r="AU61" s="1"/>
      <c r="AV61" s="35">
        <v>0</v>
      </c>
      <c r="AW61" s="35">
        <v>0</v>
      </c>
      <c r="AX61" s="35">
        <v>0</v>
      </c>
      <c r="AY61" s="35">
        <v>0</v>
      </c>
      <c r="AZ61" s="35">
        <v>0</v>
      </c>
      <c r="BA61" s="35">
        <v>0</v>
      </c>
      <c r="BB61" s="1"/>
      <c r="BC61" s="35">
        <v>0</v>
      </c>
      <c r="BD61" s="35">
        <v>0</v>
      </c>
      <c r="BE61" s="35">
        <v>0</v>
      </c>
      <c r="BF61" s="35">
        <v>0</v>
      </c>
      <c r="BG61" s="35">
        <v>0</v>
      </c>
      <c r="BH61" s="35">
        <v>0</v>
      </c>
      <c r="BI61" s="1"/>
      <c r="BJ61" s="35">
        <v>0</v>
      </c>
      <c r="BK61" s="35">
        <v>0</v>
      </c>
      <c r="BL61" s="35">
        <v>0</v>
      </c>
      <c r="BM61" s="35">
        <v>0</v>
      </c>
      <c r="BN61" s="35">
        <v>0</v>
      </c>
      <c r="BO61" s="35">
        <v>0</v>
      </c>
      <c r="BP61" s="1"/>
      <c r="BQ61" s="35">
        <v>0</v>
      </c>
      <c r="BR61" s="35">
        <v>0</v>
      </c>
      <c r="BS61" s="35">
        <v>0</v>
      </c>
      <c r="BT61" s="35">
        <v>0</v>
      </c>
      <c r="BU61" s="35">
        <v>0</v>
      </c>
      <c r="BV61" s="35">
        <v>0</v>
      </c>
      <c r="BW61" s="1"/>
      <c r="BX61" s="35">
        <v>0</v>
      </c>
      <c r="BY61" s="35">
        <v>0</v>
      </c>
      <c r="BZ61" s="35">
        <v>0</v>
      </c>
      <c r="CA61" s="35">
        <v>0</v>
      </c>
      <c r="CB61" s="35">
        <v>0</v>
      </c>
      <c r="CC61" s="35">
        <v>0</v>
      </c>
      <c r="CD61" s="1"/>
      <c r="CE61" s="35">
        <v>0</v>
      </c>
      <c r="CF61" s="35">
        <v>0</v>
      </c>
      <c r="CG61" s="35">
        <v>0</v>
      </c>
      <c r="CH61" s="35">
        <v>0</v>
      </c>
      <c r="CI61" s="35">
        <v>0</v>
      </c>
      <c r="CJ61" s="35">
        <v>0</v>
      </c>
      <c r="CK61" s="1"/>
      <c r="CL61" s="35">
        <v>0</v>
      </c>
      <c r="CM61" s="35">
        <v>0</v>
      </c>
      <c r="CN61" s="35">
        <v>0</v>
      </c>
      <c r="CO61" s="35">
        <v>0</v>
      </c>
      <c r="CP61" s="35">
        <v>0</v>
      </c>
      <c r="CQ61" s="35">
        <v>0</v>
      </c>
      <c r="CR61" s="1"/>
      <c r="CS61" s="35">
        <v>0</v>
      </c>
      <c r="CT61" s="35">
        <v>0</v>
      </c>
      <c r="CU61" s="35">
        <v>0</v>
      </c>
      <c r="CV61" s="35">
        <v>0</v>
      </c>
      <c r="CW61" s="35">
        <v>0</v>
      </c>
      <c r="CX61" s="35">
        <v>0</v>
      </c>
    </row>
    <row r="62" spans="1:102" ht="14.25" customHeight="1" x14ac:dyDescent="0.25">
      <c r="A62" s="30" t="s">
        <v>129</v>
      </c>
      <c r="B62" s="821" t="s">
        <v>130</v>
      </c>
      <c r="C62" s="821"/>
      <c r="D62" s="31">
        <v>159812908</v>
      </c>
      <c r="E62" s="32">
        <v>55934518</v>
      </c>
      <c r="F62" s="32">
        <v>7197519</v>
      </c>
      <c r="G62" s="32">
        <v>11073106</v>
      </c>
      <c r="H62" s="32">
        <v>-3875587</v>
      </c>
      <c r="I62" s="32">
        <v>63132037</v>
      </c>
      <c r="J62" s="1"/>
      <c r="K62" s="33">
        <v>159812908</v>
      </c>
      <c r="L62" s="33">
        <v>55934518</v>
      </c>
      <c r="M62" s="33"/>
      <c r="N62" s="33">
        <v>7197519</v>
      </c>
      <c r="O62" s="33"/>
      <c r="P62" s="33">
        <v>11073106</v>
      </c>
      <c r="Q62" s="33">
        <v>-3875587</v>
      </c>
      <c r="R62" s="33">
        <v>63132037</v>
      </c>
      <c r="S62" s="1"/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1"/>
      <c r="AA62" s="35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1"/>
      <c r="AH62" s="35">
        <v>0</v>
      </c>
      <c r="AI62" s="35">
        <v>0</v>
      </c>
      <c r="AJ62" s="35">
        <v>0</v>
      </c>
      <c r="AK62" s="35">
        <v>0</v>
      </c>
      <c r="AL62" s="35">
        <v>0</v>
      </c>
      <c r="AM62" s="35">
        <v>0</v>
      </c>
      <c r="AN62" s="1"/>
      <c r="AO62" s="35">
        <v>0</v>
      </c>
      <c r="AP62" s="35">
        <v>0</v>
      </c>
      <c r="AQ62" s="35">
        <v>0</v>
      </c>
      <c r="AR62" s="35">
        <v>0</v>
      </c>
      <c r="AS62" s="35">
        <v>0</v>
      </c>
      <c r="AT62" s="35">
        <v>0</v>
      </c>
      <c r="AU62" s="1"/>
      <c r="AV62" s="35">
        <v>0</v>
      </c>
      <c r="AW62" s="35">
        <v>0</v>
      </c>
      <c r="AX62" s="35">
        <v>0</v>
      </c>
      <c r="AY62" s="35">
        <v>0</v>
      </c>
      <c r="AZ62" s="35">
        <v>0</v>
      </c>
      <c r="BA62" s="35">
        <v>0</v>
      </c>
      <c r="BB62" s="1"/>
      <c r="BC62" s="35">
        <v>0</v>
      </c>
      <c r="BD62" s="35">
        <v>0</v>
      </c>
      <c r="BE62" s="35">
        <v>0</v>
      </c>
      <c r="BF62" s="35">
        <v>0</v>
      </c>
      <c r="BG62" s="35">
        <v>0</v>
      </c>
      <c r="BH62" s="35">
        <v>0</v>
      </c>
      <c r="BI62" s="1"/>
      <c r="BJ62" s="35">
        <v>0</v>
      </c>
      <c r="BK62" s="35">
        <v>0</v>
      </c>
      <c r="BL62" s="35">
        <v>0</v>
      </c>
      <c r="BM62" s="35">
        <v>0</v>
      </c>
      <c r="BN62" s="35">
        <v>0</v>
      </c>
      <c r="BO62" s="35">
        <v>0</v>
      </c>
      <c r="BP62" s="1"/>
      <c r="BQ62" s="35">
        <v>0</v>
      </c>
      <c r="BR62" s="35">
        <v>0</v>
      </c>
      <c r="BS62" s="35">
        <v>0</v>
      </c>
      <c r="BT62" s="35">
        <v>0</v>
      </c>
      <c r="BU62" s="35">
        <v>0</v>
      </c>
      <c r="BV62" s="35">
        <v>0</v>
      </c>
      <c r="BW62" s="1"/>
      <c r="BX62" s="35">
        <v>0</v>
      </c>
      <c r="BY62" s="35">
        <v>0</v>
      </c>
      <c r="BZ62" s="35">
        <v>0</v>
      </c>
      <c r="CA62" s="35">
        <v>0</v>
      </c>
      <c r="CB62" s="35">
        <v>0</v>
      </c>
      <c r="CC62" s="35">
        <v>0</v>
      </c>
      <c r="CD62" s="1"/>
      <c r="CE62" s="35">
        <v>0</v>
      </c>
      <c r="CF62" s="35">
        <v>0</v>
      </c>
      <c r="CG62" s="35">
        <v>0</v>
      </c>
      <c r="CH62" s="35">
        <v>0</v>
      </c>
      <c r="CI62" s="35">
        <v>0</v>
      </c>
      <c r="CJ62" s="35">
        <v>0</v>
      </c>
      <c r="CK62" s="1"/>
      <c r="CL62" s="35">
        <v>0</v>
      </c>
      <c r="CM62" s="35">
        <v>0</v>
      </c>
      <c r="CN62" s="35">
        <v>0</v>
      </c>
      <c r="CO62" s="35">
        <v>0</v>
      </c>
      <c r="CP62" s="35">
        <v>0</v>
      </c>
      <c r="CQ62" s="35">
        <v>0</v>
      </c>
      <c r="CR62" s="1"/>
      <c r="CS62" s="35">
        <v>0</v>
      </c>
      <c r="CT62" s="35">
        <v>0</v>
      </c>
      <c r="CU62" s="35">
        <v>0</v>
      </c>
      <c r="CV62" s="35">
        <v>0</v>
      </c>
      <c r="CW62" s="35">
        <v>0</v>
      </c>
      <c r="CX62" s="35">
        <v>0</v>
      </c>
    </row>
    <row r="63" spans="1:102" ht="13.5" customHeight="1" x14ac:dyDescent="0.25">
      <c r="A63" s="30" t="s">
        <v>131</v>
      </c>
      <c r="B63" s="821" t="s">
        <v>132</v>
      </c>
      <c r="C63" s="821"/>
      <c r="D63" s="31">
        <v>4966846</v>
      </c>
      <c r="E63" s="32">
        <v>1738396</v>
      </c>
      <c r="F63" s="32">
        <v>223693</v>
      </c>
      <c r="G63" s="32">
        <v>344143</v>
      </c>
      <c r="H63" s="32">
        <v>-120450</v>
      </c>
      <c r="I63" s="32">
        <v>1962089</v>
      </c>
      <c r="J63" s="1"/>
      <c r="K63" s="33">
        <v>4966846</v>
      </c>
      <c r="L63" s="33">
        <v>1738396</v>
      </c>
      <c r="M63" s="33"/>
      <c r="N63" s="33">
        <v>223693</v>
      </c>
      <c r="O63" s="33"/>
      <c r="P63" s="33">
        <v>344143</v>
      </c>
      <c r="Q63" s="33">
        <v>-120450</v>
      </c>
      <c r="R63" s="33">
        <v>1962089</v>
      </c>
      <c r="S63" s="1"/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1"/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1"/>
      <c r="AH63" s="35">
        <v>0</v>
      </c>
      <c r="AI63" s="35">
        <v>0</v>
      </c>
      <c r="AJ63" s="35">
        <v>0</v>
      </c>
      <c r="AK63" s="35">
        <v>0</v>
      </c>
      <c r="AL63" s="35">
        <v>0</v>
      </c>
      <c r="AM63" s="35">
        <v>0</v>
      </c>
      <c r="AN63" s="1"/>
      <c r="AO63" s="35">
        <v>0</v>
      </c>
      <c r="AP63" s="35">
        <v>0</v>
      </c>
      <c r="AQ63" s="35">
        <v>0</v>
      </c>
      <c r="AR63" s="35">
        <v>0</v>
      </c>
      <c r="AS63" s="35">
        <v>0</v>
      </c>
      <c r="AT63" s="35">
        <v>0</v>
      </c>
      <c r="AU63" s="1"/>
      <c r="AV63" s="35">
        <v>0</v>
      </c>
      <c r="AW63" s="35">
        <v>0</v>
      </c>
      <c r="AX63" s="35">
        <v>0</v>
      </c>
      <c r="AY63" s="35">
        <v>0</v>
      </c>
      <c r="AZ63" s="35">
        <v>0</v>
      </c>
      <c r="BA63" s="35">
        <v>0</v>
      </c>
      <c r="BB63" s="1"/>
      <c r="BC63" s="35">
        <v>0</v>
      </c>
      <c r="BD63" s="35">
        <v>0</v>
      </c>
      <c r="BE63" s="35">
        <v>0</v>
      </c>
      <c r="BF63" s="35">
        <v>0</v>
      </c>
      <c r="BG63" s="35">
        <v>0</v>
      </c>
      <c r="BH63" s="35">
        <v>0</v>
      </c>
      <c r="BI63" s="1"/>
      <c r="BJ63" s="35">
        <v>0</v>
      </c>
      <c r="BK63" s="35">
        <v>0</v>
      </c>
      <c r="BL63" s="35">
        <v>0</v>
      </c>
      <c r="BM63" s="35">
        <v>0</v>
      </c>
      <c r="BN63" s="35">
        <v>0</v>
      </c>
      <c r="BO63" s="35">
        <v>0</v>
      </c>
      <c r="BP63" s="1"/>
      <c r="BQ63" s="35">
        <v>0</v>
      </c>
      <c r="BR63" s="35">
        <v>0</v>
      </c>
      <c r="BS63" s="35">
        <v>0</v>
      </c>
      <c r="BT63" s="35">
        <v>0</v>
      </c>
      <c r="BU63" s="35">
        <v>0</v>
      </c>
      <c r="BV63" s="35">
        <v>0</v>
      </c>
      <c r="BW63" s="1"/>
      <c r="BX63" s="35">
        <v>0</v>
      </c>
      <c r="BY63" s="35">
        <v>0</v>
      </c>
      <c r="BZ63" s="35">
        <v>0</v>
      </c>
      <c r="CA63" s="35">
        <v>0</v>
      </c>
      <c r="CB63" s="35">
        <v>0</v>
      </c>
      <c r="CC63" s="35">
        <v>0</v>
      </c>
      <c r="CD63" s="1"/>
      <c r="CE63" s="35">
        <v>0</v>
      </c>
      <c r="CF63" s="35">
        <v>0</v>
      </c>
      <c r="CG63" s="35">
        <v>0</v>
      </c>
      <c r="CH63" s="35">
        <v>0</v>
      </c>
      <c r="CI63" s="35">
        <v>0</v>
      </c>
      <c r="CJ63" s="35">
        <v>0</v>
      </c>
      <c r="CK63" s="1"/>
      <c r="CL63" s="35">
        <v>0</v>
      </c>
      <c r="CM63" s="35">
        <v>0</v>
      </c>
      <c r="CN63" s="35">
        <v>0</v>
      </c>
      <c r="CO63" s="35">
        <v>0</v>
      </c>
      <c r="CP63" s="35">
        <v>0</v>
      </c>
      <c r="CQ63" s="35">
        <v>0</v>
      </c>
      <c r="CR63" s="1"/>
      <c r="CS63" s="35">
        <v>0</v>
      </c>
      <c r="CT63" s="35">
        <v>0</v>
      </c>
      <c r="CU63" s="35">
        <v>0</v>
      </c>
      <c r="CV63" s="35">
        <v>0</v>
      </c>
      <c r="CW63" s="35">
        <v>0</v>
      </c>
      <c r="CX63" s="35">
        <v>0</v>
      </c>
    </row>
    <row r="64" spans="1:102" ht="13.5" customHeight="1" x14ac:dyDescent="0.25">
      <c r="A64" s="30" t="s">
        <v>133</v>
      </c>
      <c r="B64" s="821" t="s">
        <v>134</v>
      </c>
      <c r="C64" s="821"/>
      <c r="D64" s="31">
        <v>38626298</v>
      </c>
      <c r="E64" s="32">
        <v>13519204</v>
      </c>
      <c r="F64" s="32">
        <v>1739619</v>
      </c>
      <c r="G64" s="32">
        <v>2676336</v>
      </c>
      <c r="H64" s="32">
        <v>-936718</v>
      </c>
      <c r="I64" s="32">
        <v>15258823</v>
      </c>
      <c r="J64" s="1"/>
      <c r="K64" s="33">
        <v>38626298</v>
      </c>
      <c r="L64" s="33">
        <v>13519204</v>
      </c>
      <c r="M64" s="33"/>
      <c r="N64" s="33">
        <v>1739619</v>
      </c>
      <c r="O64" s="33"/>
      <c r="P64" s="33">
        <v>2676336</v>
      </c>
      <c r="Q64" s="33">
        <v>-936718</v>
      </c>
      <c r="R64" s="33">
        <v>15258823</v>
      </c>
      <c r="S64" s="1"/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1"/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1"/>
      <c r="AH64" s="35">
        <v>0</v>
      </c>
      <c r="AI64" s="35">
        <v>0</v>
      </c>
      <c r="AJ64" s="35">
        <v>0</v>
      </c>
      <c r="AK64" s="35">
        <v>0</v>
      </c>
      <c r="AL64" s="35">
        <v>0</v>
      </c>
      <c r="AM64" s="35">
        <v>0</v>
      </c>
      <c r="AN64" s="1"/>
      <c r="AO64" s="35">
        <v>0</v>
      </c>
      <c r="AP64" s="35">
        <v>0</v>
      </c>
      <c r="AQ64" s="35">
        <v>0</v>
      </c>
      <c r="AR64" s="35">
        <v>0</v>
      </c>
      <c r="AS64" s="35">
        <v>0</v>
      </c>
      <c r="AT64" s="35">
        <v>0</v>
      </c>
      <c r="AU64" s="1"/>
      <c r="AV64" s="35">
        <v>0</v>
      </c>
      <c r="AW64" s="35">
        <v>0</v>
      </c>
      <c r="AX64" s="35">
        <v>0</v>
      </c>
      <c r="AY64" s="35">
        <v>0</v>
      </c>
      <c r="AZ64" s="35">
        <v>0</v>
      </c>
      <c r="BA64" s="35">
        <v>0</v>
      </c>
      <c r="BB64" s="1"/>
      <c r="BC64" s="35">
        <v>0</v>
      </c>
      <c r="BD64" s="35">
        <v>0</v>
      </c>
      <c r="BE64" s="35">
        <v>0</v>
      </c>
      <c r="BF64" s="35">
        <v>0</v>
      </c>
      <c r="BG64" s="35">
        <v>0</v>
      </c>
      <c r="BH64" s="35">
        <v>0</v>
      </c>
      <c r="BI64" s="1"/>
      <c r="BJ64" s="35">
        <v>0</v>
      </c>
      <c r="BK64" s="35">
        <v>0</v>
      </c>
      <c r="BL64" s="35">
        <v>0</v>
      </c>
      <c r="BM64" s="35">
        <v>0</v>
      </c>
      <c r="BN64" s="35">
        <v>0</v>
      </c>
      <c r="BO64" s="35">
        <v>0</v>
      </c>
      <c r="BP64" s="1"/>
      <c r="BQ64" s="35">
        <v>0</v>
      </c>
      <c r="BR64" s="35">
        <v>0</v>
      </c>
      <c r="BS64" s="35">
        <v>0</v>
      </c>
      <c r="BT64" s="35">
        <v>0</v>
      </c>
      <c r="BU64" s="35">
        <v>0</v>
      </c>
      <c r="BV64" s="35">
        <v>0</v>
      </c>
      <c r="BW64" s="1"/>
      <c r="BX64" s="35">
        <v>0</v>
      </c>
      <c r="BY64" s="35">
        <v>0</v>
      </c>
      <c r="BZ64" s="35">
        <v>0</v>
      </c>
      <c r="CA64" s="35">
        <v>0</v>
      </c>
      <c r="CB64" s="35">
        <v>0</v>
      </c>
      <c r="CC64" s="35">
        <v>0</v>
      </c>
      <c r="CD64" s="1"/>
      <c r="CE64" s="35">
        <v>0</v>
      </c>
      <c r="CF64" s="35">
        <v>0</v>
      </c>
      <c r="CG64" s="35">
        <v>0</v>
      </c>
      <c r="CH64" s="35">
        <v>0</v>
      </c>
      <c r="CI64" s="35">
        <v>0</v>
      </c>
      <c r="CJ64" s="35">
        <v>0</v>
      </c>
      <c r="CK64" s="1"/>
      <c r="CL64" s="35">
        <v>0</v>
      </c>
      <c r="CM64" s="35">
        <v>0</v>
      </c>
      <c r="CN64" s="35">
        <v>0</v>
      </c>
      <c r="CO64" s="35">
        <v>0</v>
      </c>
      <c r="CP64" s="35">
        <v>0</v>
      </c>
      <c r="CQ64" s="35">
        <v>0</v>
      </c>
      <c r="CR64" s="1"/>
      <c r="CS64" s="35">
        <v>0</v>
      </c>
      <c r="CT64" s="35">
        <v>0</v>
      </c>
      <c r="CU64" s="35">
        <v>0</v>
      </c>
      <c r="CV64" s="35">
        <v>0</v>
      </c>
      <c r="CW64" s="35">
        <v>0</v>
      </c>
      <c r="CX64" s="35">
        <v>0</v>
      </c>
    </row>
    <row r="65" spans="1:102" ht="13.5" customHeight="1" x14ac:dyDescent="0.25">
      <c r="A65" s="30" t="s">
        <v>135</v>
      </c>
      <c r="B65" s="821" t="s">
        <v>136</v>
      </c>
      <c r="C65" s="821"/>
      <c r="D65" s="31">
        <v>44299774</v>
      </c>
      <c r="E65" s="32">
        <v>15504921</v>
      </c>
      <c r="F65" s="32">
        <v>1995136</v>
      </c>
      <c r="G65" s="32">
        <v>3069440</v>
      </c>
      <c r="H65" s="32">
        <v>-1074304</v>
      </c>
      <c r="I65" s="32">
        <v>17500057</v>
      </c>
      <c r="J65" s="1"/>
      <c r="K65" s="33">
        <v>44299774</v>
      </c>
      <c r="L65" s="33">
        <v>15504921</v>
      </c>
      <c r="M65" s="33"/>
      <c r="N65" s="33">
        <v>1995136</v>
      </c>
      <c r="O65" s="33"/>
      <c r="P65" s="33">
        <v>3069440</v>
      </c>
      <c r="Q65" s="33">
        <v>-1074304</v>
      </c>
      <c r="R65" s="33">
        <v>17500057</v>
      </c>
      <c r="S65" s="1"/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1"/>
      <c r="AA65" s="35">
        <v>0</v>
      </c>
      <c r="AB65" s="35">
        <v>0</v>
      </c>
      <c r="AC65" s="35">
        <v>0</v>
      </c>
      <c r="AD65" s="35">
        <v>0</v>
      </c>
      <c r="AE65" s="35">
        <v>0</v>
      </c>
      <c r="AF65" s="35">
        <v>0</v>
      </c>
      <c r="AG65" s="1"/>
      <c r="AH65" s="35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0</v>
      </c>
      <c r="AN65" s="1"/>
      <c r="AO65" s="35">
        <v>0</v>
      </c>
      <c r="AP65" s="35">
        <v>0</v>
      </c>
      <c r="AQ65" s="35">
        <v>0</v>
      </c>
      <c r="AR65" s="35">
        <v>0</v>
      </c>
      <c r="AS65" s="35">
        <v>0</v>
      </c>
      <c r="AT65" s="35">
        <v>0</v>
      </c>
      <c r="AU65" s="1"/>
      <c r="AV65" s="35">
        <v>0</v>
      </c>
      <c r="AW65" s="35">
        <v>0</v>
      </c>
      <c r="AX65" s="35">
        <v>0</v>
      </c>
      <c r="AY65" s="35">
        <v>0</v>
      </c>
      <c r="AZ65" s="35">
        <v>0</v>
      </c>
      <c r="BA65" s="35">
        <v>0</v>
      </c>
      <c r="BB65" s="1"/>
      <c r="BC65" s="35">
        <v>0</v>
      </c>
      <c r="BD65" s="35">
        <v>0</v>
      </c>
      <c r="BE65" s="35">
        <v>0</v>
      </c>
      <c r="BF65" s="35">
        <v>0</v>
      </c>
      <c r="BG65" s="35">
        <v>0</v>
      </c>
      <c r="BH65" s="35">
        <v>0</v>
      </c>
      <c r="BI65" s="1"/>
      <c r="BJ65" s="35">
        <v>0</v>
      </c>
      <c r="BK65" s="35">
        <v>0</v>
      </c>
      <c r="BL65" s="35">
        <v>0</v>
      </c>
      <c r="BM65" s="35">
        <v>0</v>
      </c>
      <c r="BN65" s="35">
        <v>0</v>
      </c>
      <c r="BO65" s="35">
        <v>0</v>
      </c>
      <c r="BP65" s="1"/>
      <c r="BQ65" s="35">
        <v>0</v>
      </c>
      <c r="BR65" s="35">
        <v>0</v>
      </c>
      <c r="BS65" s="35">
        <v>0</v>
      </c>
      <c r="BT65" s="35">
        <v>0</v>
      </c>
      <c r="BU65" s="35">
        <v>0</v>
      </c>
      <c r="BV65" s="35">
        <v>0</v>
      </c>
      <c r="BW65" s="1"/>
      <c r="BX65" s="35">
        <v>0</v>
      </c>
      <c r="BY65" s="35">
        <v>0</v>
      </c>
      <c r="BZ65" s="35">
        <v>0</v>
      </c>
      <c r="CA65" s="35">
        <v>0</v>
      </c>
      <c r="CB65" s="35">
        <v>0</v>
      </c>
      <c r="CC65" s="35">
        <v>0</v>
      </c>
      <c r="CD65" s="1"/>
      <c r="CE65" s="35">
        <v>0</v>
      </c>
      <c r="CF65" s="35">
        <v>0</v>
      </c>
      <c r="CG65" s="35">
        <v>0</v>
      </c>
      <c r="CH65" s="35">
        <v>0</v>
      </c>
      <c r="CI65" s="35">
        <v>0</v>
      </c>
      <c r="CJ65" s="35">
        <v>0</v>
      </c>
      <c r="CK65" s="1"/>
      <c r="CL65" s="35">
        <v>0</v>
      </c>
      <c r="CM65" s="35">
        <v>0</v>
      </c>
      <c r="CN65" s="35">
        <v>0</v>
      </c>
      <c r="CO65" s="35">
        <v>0</v>
      </c>
      <c r="CP65" s="35">
        <v>0</v>
      </c>
      <c r="CQ65" s="35">
        <v>0</v>
      </c>
      <c r="CR65" s="1"/>
      <c r="CS65" s="35">
        <v>0</v>
      </c>
      <c r="CT65" s="35">
        <v>0</v>
      </c>
      <c r="CU65" s="35">
        <v>0</v>
      </c>
      <c r="CV65" s="35">
        <v>0</v>
      </c>
      <c r="CW65" s="35">
        <v>0</v>
      </c>
      <c r="CX65" s="35">
        <v>0</v>
      </c>
    </row>
    <row r="66" spans="1:102" ht="14.25" customHeight="1" x14ac:dyDescent="0.25">
      <c r="A66" s="30" t="s">
        <v>137</v>
      </c>
      <c r="B66" s="821" t="s">
        <v>138</v>
      </c>
      <c r="C66" s="821"/>
      <c r="D66" s="31">
        <v>3099115</v>
      </c>
      <c r="E66" s="32">
        <v>1084690</v>
      </c>
      <c r="F66" s="32">
        <v>139575</v>
      </c>
      <c r="G66" s="32">
        <v>214731</v>
      </c>
      <c r="H66" s="32">
        <v>-75156</v>
      </c>
      <c r="I66" s="32">
        <v>1224265</v>
      </c>
      <c r="J66" s="1"/>
      <c r="K66" s="33">
        <v>3099115</v>
      </c>
      <c r="L66" s="33">
        <v>1084690</v>
      </c>
      <c r="M66" s="33"/>
      <c r="N66" s="33">
        <v>139575</v>
      </c>
      <c r="O66" s="33"/>
      <c r="P66" s="33">
        <v>214731</v>
      </c>
      <c r="Q66" s="33">
        <v>-75156</v>
      </c>
      <c r="R66" s="33">
        <v>1224265</v>
      </c>
      <c r="S66" s="1"/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1"/>
      <c r="AA66" s="35">
        <v>0</v>
      </c>
      <c r="AB66" s="35">
        <v>0</v>
      </c>
      <c r="AC66" s="35">
        <v>0</v>
      </c>
      <c r="AD66" s="35">
        <v>0</v>
      </c>
      <c r="AE66" s="35">
        <v>0</v>
      </c>
      <c r="AF66" s="35">
        <v>0</v>
      </c>
      <c r="AG66" s="1"/>
      <c r="AH66" s="35">
        <v>0</v>
      </c>
      <c r="AI66" s="35">
        <v>0</v>
      </c>
      <c r="AJ66" s="35">
        <v>0</v>
      </c>
      <c r="AK66" s="35">
        <v>0</v>
      </c>
      <c r="AL66" s="35">
        <v>0</v>
      </c>
      <c r="AM66" s="35">
        <v>0</v>
      </c>
      <c r="AN66" s="1"/>
      <c r="AO66" s="35">
        <v>0</v>
      </c>
      <c r="AP66" s="35">
        <v>0</v>
      </c>
      <c r="AQ66" s="35">
        <v>0</v>
      </c>
      <c r="AR66" s="35">
        <v>0</v>
      </c>
      <c r="AS66" s="35">
        <v>0</v>
      </c>
      <c r="AT66" s="35">
        <v>0</v>
      </c>
      <c r="AU66" s="1"/>
      <c r="AV66" s="35">
        <v>0</v>
      </c>
      <c r="AW66" s="35">
        <v>0</v>
      </c>
      <c r="AX66" s="35">
        <v>0</v>
      </c>
      <c r="AY66" s="35">
        <v>0</v>
      </c>
      <c r="AZ66" s="35">
        <v>0</v>
      </c>
      <c r="BA66" s="35">
        <v>0</v>
      </c>
      <c r="BB66" s="1"/>
      <c r="BC66" s="35">
        <v>0</v>
      </c>
      <c r="BD66" s="35">
        <v>0</v>
      </c>
      <c r="BE66" s="35">
        <v>0</v>
      </c>
      <c r="BF66" s="35">
        <v>0</v>
      </c>
      <c r="BG66" s="35">
        <v>0</v>
      </c>
      <c r="BH66" s="35">
        <v>0</v>
      </c>
      <c r="BI66" s="1"/>
      <c r="BJ66" s="35">
        <v>0</v>
      </c>
      <c r="BK66" s="35">
        <v>0</v>
      </c>
      <c r="BL66" s="35">
        <v>0</v>
      </c>
      <c r="BM66" s="35">
        <v>0</v>
      </c>
      <c r="BN66" s="35">
        <v>0</v>
      </c>
      <c r="BO66" s="35">
        <v>0</v>
      </c>
      <c r="BP66" s="1"/>
      <c r="BQ66" s="35">
        <v>0</v>
      </c>
      <c r="BR66" s="35">
        <v>0</v>
      </c>
      <c r="BS66" s="35">
        <v>0</v>
      </c>
      <c r="BT66" s="35">
        <v>0</v>
      </c>
      <c r="BU66" s="35">
        <v>0</v>
      </c>
      <c r="BV66" s="35">
        <v>0</v>
      </c>
      <c r="BW66" s="1"/>
      <c r="BX66" s="35">
        <v>0</v>
      </c>
      <c r="BY66" s="35">
        <v>0</v>
      </c>
      <c r="BZ66" s="35">
        <v>0</v>
      </c>
      <c r="CA66" s="35">
        <v>0</v>
      </c>
      <c r="CB66" s="35">
        <v>0</v>
      </c>
      <c r="CC66" s="35">
        <v>0</v>
      </c>
      <c r="CD66" s="1"/>
      <c r="CE66" s="35">
        <v>0</v>
      </c>
      <c r="CF66" s="35">
        <v>0</v>
      </c>
      <c r="CG66" s="35">
        <v>0</v>
      </c>
      <c r="CH66" s="35">
        <v>0</v>
      </c>
      <c r="CI66" s="35">
        <v>0</v>
      </c>
      <c r="CJ66" s="35">
        <v>0</v>
      </c>
      <c r="CK66" s="1"/>
      <c r="CL66" s="35">
        <v>0</v>
      </c>
      <c r="CM66" s="35">
        <v>0</v>
      </c>
      <c r="CN66" s="35">
        <v>0</v>
      </c>
      <c r="CO66" s="35">
        <v>0</v>
      </c>
      <c r="CP66" s="35">
        <v>0</v>
      </c>
      <c r="CQ66" s="35">
        <v>0</v>
      </c>
      <c r="CR66" s="1"/>
      <c r="CS66" s="35">
        <v>0</v>
      </c>
      <c r="CT66" s="35">
        <v>0</v>
      </c>
      <c r="CU66" s="35">
        <v>0</v>
      </c>
      <c r="CV66" s="35">
        <v>0</v>
      </c>
      <c r="CW66" s="35">
        <v>0</v>
      </c>
      <c r="CX66" s="35">
        <v>0</v>
      </c>
    </row>
    <row r="67" spans="1:102" ht="13.5" customHeight="1" x14ac:dyDescent="0.25">
      <c r="A67" s="30" t="s">
        <v>139</v>
      </c>
      <c r="B67" s="821" t="s">
        <v>140</v>
      </c>
      <c r="C67" s="821"/>
      <c r="D67" s="31">
        <v>-153497230</v>
      </c>
      <c r="E67" s="32">
        <v>-53724031</v>
      </c>
      <c r="F67" s="32">
        <v>-6913079</v>
      </c>
      <c r="G67" s="32">
        <v>-10635506</v>
      </c>
      <c r="H67" s="32">
        <v>3722427</v>
      </c>
      <c r="I67" s="32">
        <v>-60637110</v>
      </c>
      <c r="J67" s="1"/>
      <c r="K67" s="33">
        <v>-153497230</v>
      </c>
      <c r="L67" s="33">
        <v>-53724031</v>
      </c>
      <c r="M67" s="33"/>
      <c r="N67" s="33">
        <v>-6913079</v>
      </c>
      <c r="O67" s="33"/>
      <c r="P67" s="33">
        <v>-10635506</v>
      </c>
      <c r="Q67" s="33">
        <v>3722427</v>
      </c>
      <c r="R67" s="33">
        <v>-60637110</v>
      </c>
      <c r="S67" s="1"/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1"/>
      <c r="AA67" s="35">
        <v>0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1"/>
      <c r="AH67" s="35">
        <v>0</v>
      </c>
      <c r="AI67" s="35">
        <v>0</v>
      </c>
      <c r="AJ67" s="35">
        <v>0</v>
      </c>
      <c r="AK67" s="35">
        <v>0</v>
      </c>
      <c r="AL67" s="35">
        <v>0</v>
      </c>
      <c r="AM67" s="35">
        <v>0</v>
      </c>
      <c r="AN67" s="1"/>
      <c r="AO67" s="35">
        <v>0</v>
      </c>
      <c r="AP67" s="35">
        <v>0</v>
      </c>
      <c r="AQ67" s="35">
        <v>0</v>
      </c>
      <c r="AR67" s="35">
        <v>0</v>
      </c>
      <c r="AS67" s="35">
        <v>0</v>
      </c>
      <c r="AT67" s="35">
        <v>0</v>
      </c>
      <c r="AU67" s="1"/>
      <c r="AV67" s="35">
        <v>0</v>
      </c>
      <c r="AW67" s="35">
        <v>0</v>
      </c>
      <c r="AX67" s="35">
        <v>0</v>
      </c>
      <c r="AY67" s="35">
        <v>0</v>
      </c>
      <c r="AZ67" s="35">
        <v>0</v>
      </c>
      <c r="BA67" s="35">
        <v>0</v>
      </c>
      <c r="BB67" s="1"/>
      <c r="BC67" s="35">
        <v>0</v>
      </c>
      <c r="BD67" s="35">
        <v>0</v>
      </c>
      <c r="BE67" s="35">
        <v>0</v>
      </c>
      <c r="BF67" s="35">
        <v>0</v>
      </c>
      <c r="BG67" s="35">
        <v>0</v>
      </c>
      <c r="BH67" s="35">
        <v>0</v>
      </c>
      <c r="BI67" s="1"/>
      <c r="BJ67" s="35">
        <v>0</v>
      </c>
      <c r="BK67" s="35">
        <v>0</v>
      </c>
      <c r="BL67" s="35">
        <v>0</v>
      </c>
      <c r="BM67" s="35">
        <v>0</v>
      </c>
      <c r="BN67" s="35">
        <v>0</v>
      </c>
      <c r="BO67" s="35">
        <v>0</v>
      </c>
      <c r="BP67" s="1"/>
      <c r="BQ67" s="35">
        <v>0</v>
      </c>
      <c r="BR67" s="35">
        <v>0</v>
      </c>
      <c r="BS67" s="35">
        <v>0</v>
      </c>
      <c r="BT67" s="35">
        <v>0</v>
      </c>
      <c r="BU67" s="35">
        <v>0</v>
      </c>
      <c r="BV67" s="35">
        <v>0</v>
      </c>
      <c r="BW67" s="1"/>
      <c r="BX67" s="35">
        <v>0</v>
      </c>
      <c r="BY67" s="35">
        <v>0</v>
      </c>
      <c r="BZ67" s="35">
        <v>0</v>
      </c>
      <c r="CA67" s="35">
        <v>0</v>
      </c>
      <c r="CB67" s="35">
        <v>0</v>
      </c>
      <c r="CC67" s="35">
        <v>0</v>
      </c>
      <c r="CD67" s="1"/>
      <c r="CE67" s="35">
        <v>0</v>
      </c>
      <c r="CF67" s="35">
        <v>0</v>
      </c>
      <c r="CG67" s="35">
        <v>0</v>
      </c>
      <c r="CH67" s="35">
        <v>0</v>
      </c>
      <c r="CI67" s="35">
        <v>0</v>
      </c>
      <c r="CJ67" s="35">
        <v>0</v>
      </c>
      <c r="CK67" s="1"/>
      <c r="CL67" s="35">
        <v>0</v>
      </c>
      <c r="CM67" s="35">
        <v>0</v>
      </c>
      <c r="CN67" s="35">
        <v>0</v>
      </c>
      <c r="CO67" s="35">
        <v>0</v>
      </c>
      <c r="CP67" s="35">
        <v>0</v>
      </c>
      <c r="CQ67" s="35">
        <v>0</v>
      </c>
      <c r="CR67" s="1"/>
      <c r="CS67" s="35">
        <v>0</v>
      </c>
      <c r="CT67" s="35">
        <v>0</v>
      </c>
      <c r="CU67" s="35">
        <v>0</v>
      </c>
      <c r="CV67" s="35">
        <v>0</v>
      </c>
      <c r="CW67" s="35">
        <v>0</v>
      </c>
      <c r="CX67" s="35">
        <v>0</v>
      </c>
    </row>
    <row r="68" spans="1:102" ht="13.5" customHeight="1" x14ac:dyDescent="0.25">
      <c r="A68" s="30" t="s">
        <v>141</v>
      </c>
      <c r="B68" s="821" t="s">
        <v>142</v>
      </c>
      <c r="C68" s="821"/>
      <c r="D68" s="31">
        <v>-25700000</v>
      </c>
      <c r="E68" s="32">
        <v>-8995000</v>
      </c>
      <c r="F68" s="32">
        <v>-1157455</v>
      </c>
      <c r="G68" s="32">
        <v>-1780700</v>
      </c>
      <c r="H68" s="32">
        <v>623245</v>
      </c>
      <c r="I68" s="32">
        <v>-10152455</v>
      </c>
      <c r="J68" s="1"/>
      <c r="K68" s="33">
        <v>-25700000</v>
      </c>
      <c r="L68" s="33">
        <v>-8995000</v>
      </c>
      <c r="M68" s="33"/>
      <c r="N68" s="33">
        <v>-1157455</v>
      </c>
      <c r="O68" s="33"/>
      <c r="P68" s="33">
        <v>-1780700</v>
      </c>
      <c r="Q68" s="33">
        <v>623245</v>
      </c>
      <c r="R68" s="33">
        <v>-10152455</v>
      </c>
      <c r="S68" s="1"/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1"/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1"/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1"/>
      <c r="AO68" s="35">
        <v>0</v>
      </c>
      <c r="AP68" s="35">
        <v>0</v>
      </c>
      <c r="AQ68" s="35">
        <v>0</v>
      </c>
      <c r="AR68" s="35">
        <v>0</v>
      </c>
      <c r="AS68" s="35">
        <v>0</v>
      </c>
      <c r="AT68" s="35">
        <v>0</v>
      </c>
      <c r="AU68" s="1"/>
      <c r="AV68" s="35">
        <v>0</v>
      </c>
      <c r="AW68" s="35">
        <v>0</v>
      </c>
      <c r="AX68" s="35">
        <v>0</v>
      </c>
      <c r="AY68" s="35">
        <v>0</v>
      </c>
      <c r="AZ68" s="35">
        <v>0</v>
      </c>
      <c r="BA68" s="35">
        <v>0</v>
      </c>
      <c r="BB68" s="1"/>
      <c r="BC68" s="35">
        <v>0</v>
      </c>
      <c r="BD68" s="35">
        <v>0</v>
      </c>
      <c r="BE68" s="35">
        <v>0</v>
      </c>
      <c r="BF68" s="35">
        <v>0</v>
      </c>
      <c r="BG68" s="35">
        <v>0</v>
      </c>
      <c r="BH68" s="35">
        <v>0</v>
      </c>
      <c r="BI68" s="1"/>
      <c r="BJ68" s="35">
        <v>0</v>
      </c>
      <c r="BK68" s="35">
        <v>0</v>
      </c>
      <c r="BL68" s="35">
        <v>0</v>
      </c>
      <c r="BM68" s="35">
        <v>0</v>
      </c>
      <c r="BN68" s="35">
        <v>0</v>
      </c>
      <c r="BO68" s="35">
        <v>0</v>
      </c>
      <c r="BP68" s="1"/>
      <c r="BQ68" s="35">
        <v>0</v>
      </c>
      <c r="BR68" s="35">
        <v>0</v>
      </c>
      <c r="BS68" s="35">
        <v>0</v>
      </c>
      <c r="BT68" s="35">
        <v>0</v>
      </c>
      <c r="BU68" s="35">
        <v>0</v>
      </c>
      <c r="BV68" s="35">
        <v>0</v>
      </c>
      <c r="BW68" s="1"/>
      <c r="BX68" s="35">
        <v>0</v>
      </c>
      <c r="BY68" s="35">
        <v>0</v>
      </c>
      <c r="BZ68" s="35">
        <v>0</v>
      </c>
      <c r="CA68" s="35">
        <v>0</v>
      </c>
      <c r="CB68" s="35">
        <v>0</v>
      </c>
      <c r="CC68" s="35">
        <v>0</v>
      </c>
      <c r="CD68" s="1"/>
      <c r="CE68" s="35">
        <v>0</v>
      </c>
      <c r="CF68" s="35">
        <v>0</v>
      </c>
      <c r="CG68" s="35">
        <v>0</v>
      </c>
      <c r="CH68" s="35">
        <v>0</v>
      </c>
      <c r="CI68" s="35">
        <v>0</v>
      </c>
      <c r="CJ68" s="35">
        <v>0</v>
      </c>
      <c r="CK68" s="1"/>
      <c r="CL68" s="35">
        <v>0</v>
      </c>
      <c r="CM68" s="35">
        <v>0</v>
      </c>
      <c r="CN68" s="35">
        <v>0</v>
      </c>
      <c r="CO68" s="35">
        <v>0</v>
      </c>
      <c r="CP68" s="35">
        <v>0</v>
      </c>
      <c r="CQ68" s="35">
        <v>0</v>
      </c>
      <c r="CR68" s="1"/>
      <c r="CS68" s="35">
        <v>0</v>
      </c>
      <c r="CT68" s="35">
        <v>0</v>
      </c>
      <c r="CU68" s="35">
        <v>0</v>
      </c>
      <c r="CV68" s="35">
        <v>0</v>
      </c>
      <c r="CW68" s="35">
        <v>0</v>
      </c>
      <c r="CX68" s="35">
        <v>0</v>
      </c>
    </row>
    <row r="69" spans="1:102" ht="13.5" customHeight="1" x14ac:dyDescent="0.25">
      <c r="A69" s="30" t="s">
        <v>143</v>
      </c>
      <c r="B69" s="821" t="s">
        <v>144</v>
      </c>
      <c r="C69" s="821"/>
      <c r="D69" s="31">
        <v>8224610</v>
      </c>
      <c r="E69" s="32">
        <v>2878614</v>
      </c>
      <c r="F69" s="32">
        <v>370413</v>
      </c>
      <c r="G69" s="32">
        <v>569866</v>
      </c>
      <c r="H69" s="32">
        <v>-199453</v>
      </c>
      <c r="I69" s="32">
        <v>3249027</v>
      </c>
      <c r="J69" s="1"/>
      <c r="K69" s="33">
        <v>8224610</v>
      </c>
      <c r="L69" s="33">
        <v>2878614</v>
      </c>
      <c r="M69" s="33"/>
      <c r="N69" s="33">
        <v>370413</v>
      </c>
      <c r="O69" s="33"/>
      <c r="P69" s="33">
        <v>569866</v>
      </c>
      <c r="Q69" s="33">
        <v>-199453</v>
      </c>
      <c r="R69" s="33">
        <v>3249027</v>
      </c>
      <c r="S69" s="1"/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1"/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1"/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35">
        <v>0</v>
      </c>
      <c r="AN69" s="1"/>
      <c r="AO69" s="35">
        <v>0</v>
      </c>
      <c r="AP69" s="35">
        <v>0</v>
      </c>
      <c r="AQ69" s="35">
        <v>0</v>
      </c>
      <c r="AR69" s="35">
        <v>0</v>
      </c>
      <c r="AS69" s="35">
        <v>0</v>
      </c>
      <c r="AT69" s="35">
        <v>0</v>
      </c>
      <c r="AU69" s="1"/>
      <c r="AV69" s="35">
        <v>0</v>
      </c>
      <c r="AW69" s="35">
        <v>0</v>
      </c>
      <c r="AX69" s="35">
        <v>0</v>
      </c>
      <c r="AY69" s="35">
        <v>0</v>
      </c>
      <c r="AZ69" s="35">
        <v>0</v>
      </c>
      <c r="BA69" s="35">
        <v>0</v>
      </c>
      <c r="BB69" s="1"/>
      <c r="BC69" s="35">
        <v>0</v>
      </c>
      <c r="BD69" s="35">
        <v>0</v>
      </c>
      <c r="BE69" s="35">
        <v>0</v>
      </c>
      <c r="BF69" s="35">
        <v>0</v>
      </c>
      <c r="BG69" s="35">
        <v>0</v>
      </c>
      <c r="BH69" s="35">
        <v>0</v>
      </c>
      <c r="BI69" s="1"/>
      <c r="BJ69" s="35">
        <v>0</v>
      </c>
      <c r="BK69" s="35">
        <v>0</v>
      </c>
      <c r="BL69" s="35">
        <v>0</v>
      </c>
      <c r="BM69" s="35">
        <v>0</v>
      </c>
      <c r="BN69" s="35">
        <v>0</v>
      </c>
      <c r="BO69" s="35">
        <v>0</v>
      </c>
      <c r="BP69" s="1"/>
      <c r="BQ69" s="35">
        <v>0</v>
      </c>
      <c r="BR69" s="35">
        <v>0</v>
      </c>
      <c r="BS69" s="35">
        <v>0</v>
      </c>
      <c r="BT69" s="35">
        <v>0</v>
      </c>
      <c r="BU69" s="35">
        <v>0</v>
      </c>
      <c r="BV69" s="35">
        <v>0</v>
      </c>
      <c r="BW69" s="1"/>
      <c r="BX69" s="35">
        <v>0</v>
      </c>
      <c r="BY69" s="35">
        <v>0</v>
      </c>
      <c r="BZ69" s="35">
        <v>0</v>
      </c>
      <c r="CA69" s="35">
        <v>0</v>
      </c>
      <c r="CB69" s="35">
        <v>0</v>
      </c>
      <c r="CC69" s="35">
        <v>0</v>
      </c>
      <c r="CD69" s="1"/>
      <c r="CE69" s="35">
        <v>0</v>
      </c>
      <c r="CF69" s="35">
        <v>0</v>
      </c>
      <c r="CG69" s="35">
        <v>0</v>
      </c>
      <c r="CH69" s="35">
        <v>0</v>
      </c>
      <c r="CI69" s="35">
        <v>0</v>
      </c>
      <c r="CJ69" s="35">
        <v>0</v>
      </c>
      <c r="CK69" s="1"/>
      <c r="CL69" s="35">
        <v>0</v>
      </c>
      <c r="CM69" s="35">
        <v>0</v>
      </c>
      <c r="CN69" s="35">
        <v>0</v>
      </c>
      <c r="CO69" s="35">
        <v>0</v>
      </c>
      <c r="CP69" s="35">
        <v>0</v>
      </c>
      <c r="CQ69" s="35">
        <v>0</v>
      </c>
      <c r="CR69" s="1"/>
      <c r="CS69" s="35">
        <v>0</v>
      </c>
      <c r="CT69" s="35">
        <v>0</v>
      </c>
      <c r="CU69" s="35">
        <v>0</v>
      </c>
      <c r="CV69" s="35">
        <v>0</v>
      </c>
      <c r="CW69" s="35">
        <v>0</v>
      </c>
      <c r="CX69" s="35">
        <v>0</v>
      </c>
    </row>
    <row r="70" spans="1:102" ht="14.25" customHeight="1" x14ac:dyDescent="0.25">
      <c r="A70" s="30" t="s">
        <v>145</v>
      </c>
      <c r="B70" s="821" t="s">
        <v>146</v>
      </c>
      <c r="C70" s="821"/>
      <c r="D70" s="31">
        <v>-50896958</v>
      </c>
      <c r="E70" s="32">
        <v>-17813935</v>
      </c>
      <c r="F70" s="32">
        <v>-2292254</v>
      </c>
      <c r="G70" s="32">
        <v>-3526545</v>
      </c>
      <c r="H70" s="32">
        <v>1234291</v>
      </c>
      <c r="I70" s="32">
        <v>-20106189</v>
      </c>
      <c r="J70" s="1"/>
      <c r="K70" s="33">
        <v>-50896958</v>
      </c>
      <c r="L70" s="33">
        <v>-17813935</v>
      </c>
      <c r="M70" s="33"/>
      <c r="N70" s="33">
        <v>-2292254</v>
      </c>
      <c r="O70" s="33"/>
      <c r="P70" s="33">
        <v>-3526545</v>
      </c>
      <c r="Q70" s="33">
        <v>1234291</v>
      </c>
      <c r="R70" s="33">
        <v>-20106189</v>
      </c>
      <c r="S70" s="1"/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1"/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1"/>
      <c r="AH70" s="35">
        <v>0</v>
      </c>
      <c r="AI70" s="35">
        <v>0</v>
      </c>
      <c r="AJ70" s="35">
        <v>0</v>
      </c>
      <c r="AK70" s="35">
        <v>0</v>
      </c>
      <c r="AL70" s="35">
        <v>0</v>
      </c>
      <c r="AM70" s="35">
        <v>0</v>
      </c>
      <c r="AN70" s="1"/>
      <c r="AO70" s="35">
        <v>0</v>
      </c>
      <c r="AP70" s="35">
        <v>0</v>
      </c>
      <c r="AQ70" s="35">
        <v>0</v>
      </c>
      <c r="AR70" s="35">
        <v>0</v>
      </c>
      <c r="AS70" s="35">
        <v>0</v>
      </c>
      <c r="AT70" s="35">
        <v>0</v>
      </c>
      <c r="AU70" s="1"/>
      <c r="AV70" s="35">
        <v>0</v>
      </c>
      <c r="AW70" s="35">
        <v>0</v>
      </c>
      <c r="AX70" s="35">
        <v>0</v>
      </c>
      <c r="AY70" s="35">
        <v>0</v>
      </c>
      <c r="AZ70" s="35">
        <v>0</v>
      </c>
      <c r="BA70" s="35">
        <v>0</v>
      </c>
      <c r="BB70" s="1"/>
      <c r="BC70" s="35">
        <v>0</v>
      </c>
      <c r="BD70" s="35">
        <v>0</v>
      </c>
      <c r="BE70" s="35">
        <v>0</v>
      </c>
      <c r="BF70" s="35">
        <v>0</v>
      </c>
      <c r="BG70" s="35">
        <v>0</v>
      </c>
      <c r="BH70" s="35">
        <v>0</v>
      </c>
      <c r="BI70" s="1"/>
      <c r="BJ70" s="35">
        <v>0</v>
      </c>
      <c r="BK70" s="35">
        <v>0</v>
      </c>
      <c r="BL70" s="35">
        <v>0</v>
      </c>
      <c r="BM70" s="35">
        <v>0</v>
      </c>
      <c r="BN70" s="35">
        <v>0</v>
      </c>
      <c r="BO70" s="35">
        <v>0</v>
      </c>
      <c r="BP70" s="1"/>
      <c r="BQ70" s="35">
        <v>0</v>
      </c>
      <c r="BR70" s="35">
        <v>0</v>
      </c>
      <c r="BS70" s="35">
        <v>0</v>
      </c>
      <c r="BT70" s="35">
        <v>0</v>
      </c>
      <c r="BU70" s="35">
        <v>0</v>
      </c>
      <c r="BV70" s="35">
        <v>0</v>
      </c>
      <c r="BW70" s="1"/>
      <c r="BX70" s="35">
        <v>0</v>
      </c>
      <c r="BY70" s="35">
        <v>0</v>
      </c>
      <c r="BZ70" s="35">
        <v>0</v>
      </c>
      <c r="CA70" s="35">
        <v>0</v>
      </c>
      <c r="CB70" s="35">
        <v>0</v>
      </c>
      <c r="CC70" s="35">
        <v>0</v>
      </c>
      <c r="CD70" s="1"/>
      <c r="CE70" s="35">
        <v>0</v>
      </c>
      <c r="CF70" s="35">
        <v>0</v>
      </c>
      <c r="CG70" s="35">
        <v>0</v>
      </c>
      <c r="CH70" s="35">
        <v>0</v>
      </c>
      <c r="CI70" s="35">
        <v>0</v>
      </c>
      <c r="CJ70" s="35">
        <v>0</v>
      </c>
      <c r="CK70" s="1"/>
      <c r="CL70" s="35">
        <v>0</v>
      </c>
      <c r="CM70" s="35">
        <v>0</v>
      </c>
      <c r="CN70" s="35">
        <v>0</v>
      </c>
      <c r="CO70" s="35">
        <v>0</v>
      </c>
      <c r="CP70" s="35">
        <v>0</v>
      </c>
      <c r="CQ70" s="35">
        <v>0</v>
      </c>
      <c r="CR70" s="1"/>
      <c r="CS70" s="35">
        <v>0</v>
      </c>
      <c r="CT70" s="35">
        <v>0</v>
      </c>
      <c r="CU70" s="35">
        <v>0</v>
      </c>
      <c r="CV70" s="35">
        <v>0</v>
      </c>
      <c r="CW70" s="35">
        <v>0</v>
      </c>
      <c r="CX70" s="35">
        <v>0</v>
      </c>
    </row>
    <row r="71" spans="1:102" ht="13.5" customHeight="1" x14ac:dyDescent="0.25">
      <c r="A71" s="30" t="s">
        <v>147</v>
      </c>
      <c r="B71" s="821" t="s">
        <v>148</v>
      </c>
      <c r="C71" s="821"/>
      <c r="D71" s="31">
        <v>-4727555</v>
      </c>
      <c r="E71" s="32">
        <v>-1654644</v>
      </c>
      <c r="F71" s="32">
        <v>-212916</v>
      </c>
      <c r="G71" s="32">
        <v>-327563</v>
      </c>
      <c r="H71" s="32">
        <v>114647</v>
      </c>
      <c r="I71" s="32">
        <v>-1867560</v>
      </c>
      <c r="J71" s="1"/>
      <c r="K71" s="33">
        <v>-4727555</v>
      </c>
      <c r="L71" s="33">
        <v>-1654644</v>
      </c>
      <c r="M71" s="33"/>
      <c r="N71" s="33">
        <v>-212916</v>
      </c>
      <c r="O71" s="33"/>
      <c r="P71" s="33">
        <v>-327563</v>
      </c>
      <c r="Q71" s="33">
        <v>114647</v>
      </c>
      <c r="R71" s="33">
        <v>-1867560</v>
      </c>
      <c r="S71" s="1"/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1"/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1"/>
      <c r="AH71" s="35">
        <v>0</v>
      </c>
      <c r="AI71" s="35">
        <v>0</v>
      </c>
      <c r="AJ71" s="35">
        <v>0</v>
      </c>
      <c r="AK71" s="35">
        <v>0</v>
      </c>
      <c r="AL71" s="35">
        <v>0</v>
      </c>
      <c r="AM71" s="35">
        <v>0</v>
      </c>
      <c r="AN71" s="1"/>
      <c r="AO71" s="35">
        <v>0</v>
      </c>
      <c r="AP71" s="35">
        <v>0</v>
      </c>
      <c r="AQ71" s="35">
        <v>0</v>
      </c>
      <c r="AR71" s="35">
        <v>0</v>
      </c>
      <c r="AS71" s="35">
        <v>0</v>
      </c>
      <c r="AT71" s="35">
        <v>0</v>
      </c>
      <c r="AU71" s="1"/>
      <c r="AV71" s="35">
        <v>0</v>
      </c>
      <c r="AW71" s="35">
        <v>0</v>
      </c>
      <c r="AX71" s="35">
        <v>0</v>
      </c>
      <c r="AY71" s="35">
        <v>0</v>
      </c>
      <c r="AZ71" s="35">
        <v>0</v>
      </c>
      <c r="BA71" s="35">
        <v>0</v>
      </c>
      <c r="BB71" s="1"/>
      <c r="BC71" s="35">
        <v>0</v>
      </c>
      <c r="BD71" s="35">
        <v>0</v>
      </c>
      <c r="BE71" s="35">
        <v>0</v>
      </c>
      <c r="BF71" s="35">
        <v>0</v>
      </c>
      <c r="BG71" s="35">
        <v>0</v>
      </c>
      <c r="BH71" s="35">
        <v>0</v>
      </c>
      <c r="BI71" s="1"/>
      <c r="BJ71" s="35">
        <v>0</v>
      </c>
      <c r="BK71" s="35">
        <v>0</v>
      </c>
      <c r="BL71" s="35">
        <v>0</v>
      </c>
      <c r="BM71" s="35">
        <v>0</v>
      </c>
      <c r="BN71" s="35">
        <v>0</v>
      </c>
      <c r="BO71" s="35">
        <v>0</v>
      </c>
      <c r="BP71" s="1"/>
      <c r="BQ71" s="35">
        <v>0</v>
      </c>
      <c r="BR71" s="35">
        <v>0</v>
      </c>
      <c r="BS71" s="35">
        <v>0</v>
      </c>
      <c r="BT71" s="35">
        <v>0</v>
      </c>
      <c r="BU71" s="35">
        <v>0</v>
      </c>
      <c r="BV71" s="35">
        <v>0</v>
      </c>
      <c r="BW71" s="1"/>
      <c r="BX71" s="35">
        <v>0</v>
      </c>
      <c r="BY71" s="35">
        <v>0</v>
      </c>
      <c r="BZ71" s="35">
        <v>0</v>
      </c>
      <c r="CA71" s="35">
        <v>0</v>
      </c>
      <c r="CB71" s="35">
        <v>0</v>
      </c>
      <c r="CC71" s="35">
        <v>0</v>
      </c>
      <c r="CD71" s="1"/>
      <c r="CE71" s="35">
        <v>0</v>
      </c>
      <c r="CF71" s="35">
        <v>0</v>
      </c>
      <c r="CG71" s="35">
        <v>0</v>
      </c>
      <c r="CH71" s="35">
        <v>0</v>
      </c>
      <c r="CI71" s="35">
        <v>0</v>
      </c>
      <c r="CJ71" s="35">
        <v>0</v>
      </c>
      <c r="CK71" s="1"/>
      <c r="CL71" s="35">
        <v>0</v>
      </c>
      <c r="CM71" s="35">
        <v>0</v>
      </c>
      <c r="CN71" s="35">
        <v>0</v>
      </c>
      <c r="CO71" s="35">
        <v>0</v>
      </c>
      <c r="CP71" s="35">
        <v>0</v>
      </c>
      <c r="CQ71" s="35">
        <v>0</v>
      </c>
      <c r="CR71" s="1"/>
      <c r="CS71" s="35">
        <v>0</v>
      </c>
      <c r="CT71" s="35">
        <v>0</v>
      </c>
      <c r="CU71" s="35">
        <v>0</v>
      </c>
      <c r="CV71" s="35">
        <v>0</v>
      </c>
      <c r="CW71" s="35">
        <v>0</v>
      </c>
      <c r="CX71" s="35">
        <v>0</v>
      </c>
    </row>
    <row r="72" spans="1:102" ht="13.5" customHeight="1" x14ac:dyDescent="0.25">
      <c r="A72" s="30" t="s">
        <v>149</v>
      </c>
      <c r="B72" s="821" t="s">
        <v>150</v>
      </c>
      <c r="C72" s="821"/>
      <c r="D72" s="31">
        <v>-26689759</v>
      </c>
      <c r="E72" s="32">
        <v>-9341416</v>
      </c>
      <c r="F72" s="32">
        <v>-1202031</v>
      </c>
      <c r="G72" s="32">
        <v>-1849278</v>
      </c>
      <c r="H72" s="32">
        <v>647247</v>
      </c>
      <c r="I72" s="32">
        <v>-10543447</v>
      </c>
      <c r="J72" s="1"/>
      <c r="K72" s="33">
        <v>-26689759</v>
      </c>
      <c r="L72" s="33">
        <v>-9341416</v>
      </c>
      <c r="M72" s="33"/>
      <c r="N72" s="33">
        <v>-1202031</v>
      </c>
      <c r="O72" s="33"/>
      <c r="P72" s="33">
        <v>-1849278</v>
      </c>
      <c r="Q72" s="33">
        <v>647247</v>
      </c>
      <c r="R72" s="33">
        <v>-10543447</v>
      </c>
      <c r="S72" s="1"/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1"/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1"/>
      <c r="AH72" s="35">
        <v>0</v>
      </c>
      <c r="AI72" s="35">
        <v>0</v>
      </c>
      <c r="AJ72" s="35">
        <v>0</v>
      </c>
      <c r="AK72" s="35">
        <v>0</v>
      </c>
      <c r="AL72" s="35">
        <v>0</v>
      </c>
      <c r="AM72" s="35">
        <v>0</v>
      </c>
      <c r="AN72" s="1"/>
      <c r="AO72" s="35">
        <v>0</v>
      </c>
      <c r="AP72" s="35">
        <v>0</v>
      </c>
      <c r="AQ72" s="35">
        <v>0</v>
      </c>
      <c r="AR72" s="35">
        <v>0</v>
      </c>
      <c r="AS72" s="35">
        <v>0</v>
      </c>
      <c r="AT72" s="35">
        <v>0</v>
      </c>
      <c r="AU72" s="1"/>
      <c r="AV72" s="35">
        <v>0</v>
      </c>
      <c r="AW72" s="35">
        <v>0</v>
      </c>
      <c r="AX72" s="35">
        <v>0</v>
      </c>
      <c r="AY72" s="35">
        <v>0</v>
      </c>
      <c r="AZ72" s="35">
        <v>0</v>
      </c>
      <c r="BA72" s="35">
        <v>0</v>
      </c>
      <c r="BB72" s="1"/>
      <c r="BC72" s="35">
        <v>0</v>
      </c>
      <c r="BD72" s="35">
        <v>0</v>
      </c>
      <c r="BE72" s="35">
        <v>0</v>
      </c>
      <c r="BF72" s="35">
        <v>0</v>
      </c>
      <c r="BG72" s="35">
        <v>0</v>
      </c>
      <c r="BH72" s="35">
        <v>0</v>
      </c>
      <c r="BI72" s="1"/>
      <c r="BJ72" s="35">
        <v>0</v>
      </c>
      <c r="BK72" s="35">
        <v>0</v>
      </c>
      <c r="BL72" s="35">
        <v>0</v>
      </c>
      <c r="BM72" s="35">
        <v>0</v>
      </c>
      <c r="BN72" s="35">
        <v>0</v>
      </c>
      <c r="BO72" s="35">
        <v>0</v>
      </c>
      <c r="BP72" s="1"/>
      <c r="BQ72" s="35">
        <v>0</v>
      </c>
      <c r="BR72" s="35">
        <v>0</v>
      </c>
      <c r="BS72" s="35">
        <v>0</v>
      </c>
      <c r="BT72" s="35">
        <v>0</v>
      </c>
      <c r="BU72" s="35">
        <v>0</v>
      </c>
      <c r="BV72" s="35">
        <v>0</v>
      </c>
      <c r="BW72" s="1"/>
      <c r="BX72" s="35">
        <v>0</v>
      </c>
      <c r="BY72" s="35">
        <v>0</v>
      </c>
      <c r="BZ72" s="35">
        <v>0</v>
      </c>
      <c r="CA72" s="35">
        <v>0</v>
      </c>
      <c r="CB72" s="35">
        <v>0</v>
      </c>
      <c r="CC72" s="35">
        <v>0</v>
      </c>
      <c r="CD72" s="1"/>
      <c r="CE72" s="35">
        <v>0</v>
      </c>
      <c r="CF72" s="35">
        <v>0</v>
      </c>
      <c r="CG72" s="35">
        <v>0</v>
      </c>
      <c r="CH72" s="35">
        <v>0</v>
      </c>
      <c r="CI72" s="35">
        <v>0</v>
      </c>
      <c r="CJ72" s="35">
        <v>0</v>
      </c>
      <c r="CK72" s="1"/>
      <c r="CL72" s="35">
        <v>0</v>
      </c>
      <c r="CM72" s="35">
        <v>0</v>
      </c>
      <c r="CN72" s="35">
        <v>0</v>
      </c>
      <c r="CO72" s="35">
        <v>0</v>
      </c>
      <c r="CP72" s="35">
        <v>0</v>
      </c>
      <c r="CQ72" s="35">
        <v>0</v>
      </c>
      <c r="CR72" s="1"/>
      <c r="CS72" s="35">
        <v>0</v>
      </c>
      <c r="CT72" s="35">
        <v>0</v>
      </c>
      <c r="CU72" s="35">
        <v>0</v>
      </c>
      <c r="CV72" s="35">
        <v>0</v>
      </c>
      <c r="CW72" s="35">
        <v>0</v>
      </c>
      <c r="CX72" s="35">
        <v>0</v>
      </c>
    </row>
    <row r="73" spans="1:102" ht="13.5" customHeight="1" x14ac:dyDescent="0.25">
      <c r="A73" s="30" t="s">
        <v>151</v>
      </c>
      <c r="B73" s="821" t="s">
        <v>152</v>
      </c>
      <c r="C73" s="821"/>
      <c r="D73" s="31">
        <v>-3365295</v>
      </c>
      <c r="E73" s="32">
        <v>-1177853</v>
      </c>
      <c r="F73" s="32">
        <v>-151563</v>
      </c>
      <c r="G73" s="32">
        <v>-233174</v>
      </c>
      <c r="H73" s="32">
        <v>81611</v>
      </c>
      <c r="I73" s="32">
        <v>-1329416</v>
      </c>
      <c r="J73" s="1"/>
      <c r="K73" s="33">
        <v>-3004558</v>
      </c>
      <c r="L73" s="33">
        <v>-1051595</v>
      </c>
      <c r="M73" s="33"/>
      <c r="N73" s="33">
        <v>-135317</v>
      </c>
      <c r="O73" s="33"/>
      <c r="P73" s="33">
        <v>-208180</v>
      </c>
      <c r="Q73" s="33">
        <v>72863</v>
      </c>
      <c r="R73" s="33">
        <v>-1186912</v>
      </c>
      <c r="S73" s="1"/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1"/>
      <c r="AA73" s="35">
        <v>0</v>
      </c>
      <c r="AB73" s="35">
        <v>0</v>
      </c>
      <c r="AC73" s="35">
        <v>0</v>
      </c>
      <c r="AD73" s="35">
        <v>0</v>
      </c>
      <c r="AE73" s="35">
        <v>0</v>
      </c>
      <c r="AF73" s="35">
        <v>0</v>
      </c>
      <c r="AG73" s="1"/>
      <c r="AH73" s="35">
        <v>0</v>
      </c>
      <c r="AI73" s="35">
        <v>0</v>
      </c>
      <c r="AJ73" s="35">
        <v>0</v>
      </c>
      <c r="AK73" s="35">
        <v>0</v>
      </c>
      <c r="AL73" s="35">
        <v>0</v>
      </c>
      <c r="AM73" s="35">
        <v>0</v>
      </c>
      <c r="AN73" s="1"/>
      <c r="AO73" s="35">
        <v>0</v>
      </c>
      <c r="AP73" s="35">
        <v>0</v>
      </c>
      <c r="AQ73" s="35">
        <v>0</v>
      </c>
      <c r="AR73" s="35">
        <v>0</v>
      </c>
      <c r="AS73" s="35">
        <v>0</v>
      </c>
      <c r="AT73" s="35">
        <v>0</v>
      </c>
      <c r="AU73" s="1"/>
      <c r="AV73" s="35">
        <v>0</v>
      </c>
      <c r="AW73" s="35">
        <v>0</v>
      </c>
      <c r="AX73" s="35">
        <v>0</v>
      </c>
      <c r="AY73" s="35">
        <v>0</v>
      </c>
      <c r="AZ73" s="35">
        <v>0</v>
      </c>
      <c r="BA73" s="35">
        <v>0</v>
      </c>
      <c r="BB73" s="1"/>
      <c r="BC73" s="35">
        <v>0</v>
      </c>
      <c r="BD73" s="35">
        <v>0</v>
      </c>
      <c r="BE73" s="35">
        <v>0</v>
      </c>
      <c r="BF73" s="35">
        <v>0</v>
      </c>
      <c r="BG73" s="35">
        <v>0</v>
      </c>
      <c r="BH73" s="35">
        <v>0</v>
      </c>
      <c r="BI73" s="1"/>
      <c r="BJ73" s="35">
        <v>0</v>
      </c>
      <c r="BK73" s="35">
        <v>0</v>
      </c>
      <c r="BL73" s="35">
        <v>0</v>
      </c>
      <c r="BM73" s="35">
        <v>0</v>
      </c>
      <c r="BN73" s="35">
        <v>0</v>
      </c>
      <c r="BO73" s="35">
        <v>0</v>
      </c>
      <c r="BP73" s="1"/>
      <c r="BQ73" s="33">
        <v>-18700</v>
      </c>
      <c r="BR73" s="33">
        <v>-6545</v>
      </c>
      <c r="BS73" s="35">
        <v>-842</v>
      </c>
      <c r="BT73" s="33">
        <v>-1296</v>
      </c>
      <c r="BU73" s="35">
        <v>453</v>
      </c>
      <c r="BV73" s="33">
        <v>-7387</v>
      </c>
      <c r="BW73" s="1"/>
      <c r="BX73" s="33">
        <v>-318675</v>
      </c>
      <c r="BY73" s="33">
        <v>-111536</v>
      </c>
      <c r="BZ73" s="33">
        <v>-14352</v>
      </c>
      <c r="CA73" s="33">
        <v>-22080</v>
      </c>
      <c r="CB73" s="33">
        <v>7728</v>
      </c>
      <c r="CC73" s="33">
        <v>-125888</v>
      </c>
      <c r="CD73" s="1"/>
      <c r="CE73" s="35">
        <v>0</v>
      </c>
      <c r="CF73" s="35">
        <v>0</v>
      </c>
      <c r="CG73" s="35">
        <v>0</v>
      </c>
      <c r="CH73" s="35">
        <v>0</v>
      </c>
      <c r="CI73" s="35">
        <v>0</v>
      </c>
      <c r="CJ73" s="35">
        <v>0</v>
      </c>
      <c r="CK73" s="1"/>
      <c r="CL73" s="33">
        <v>-23362</v>
      </c>
      <c r="CM73" s="33">
        <v>-8177</v>
      </c>
      <c r="CN73" s="33">
        <v>-1052</v>
      </c>
      <c r="CO73" s="33">
        <v>-1619</v>
      </c>
      <c r="CP73" s="35">
        <v>567</v>
      </c>
      <c r="CQ73" s="33">
        <v>-9229</v>
      </c>
      <c r="CR73" s="1"/>
      <c r="CS73" s="35">
        <v>0</v>
      </c>
      <c r="CT73" s="35">
        <v>0</v>
      </c>
      <c r="CU73" s="35">
        <v>0</v>
      </c>
      <c r="CV73" s="35">
        <v>0</v>
      </c>
      <c r="CW73" s="35">
        <v>0</v>
      </c>
      <c r="CX73" s="35">
        <v>0</v>
      </c>
    </row>
    <row r="74" spans="1:102" ht="14.25" customHeight="1" x14ac:dyDescent="0.25">
      <c r="A74" s="30" t="s">
        <v>153</v>
      </c>
      <c r="B74" s="821" t="s">
        <v>154</v>
      </c>
      <c r="C74" s="821"/>
      <c r="D74" s="31">
        <v>-8040465</v>
      </c>
      <c r="E74" s="32">
        <v>-2814163</v>
      </c>
      <c r="F74" s="32">
        <v>-362120</v>
      </c>
      <c r="G74" s="32">
        <v>-557107</v>
      </c>
      <c r="H74" s="32">
        <v>194988</v>
      </c>
      <c r="I74" s="32">
        <v>-3176283</v>
      </c>
      <c r="J74" s="1"/>
      <c r="K74" s="33">
        <v>-8040465</v>
      </c>
      <c r="L74" s="33">
        <v>-2814163</v>
      </c>
      <c r="M74" s="33"/>
      <c r="N74" s="33">
        <v>-362120</v>
      </c>
      <c r="O74" s="33"/>
      <c r="P74" s="33">
        <v>-557107</v>
      </c>
      <c r="Q74" s="33">
        <v>194988</v>
      </c>
      <c r="R74" s="33">
        <v>-3176283</v>
      </c>
      <c r="S74" s="1"/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1"/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1"/>
      <c r="AH74" s="35">
        <v>0</v>
      </c>
      <c r="AI74" s="35">
        <v>0</v>
      </c>
      <c r="AJ74" s="35">
        <v>0</v>
      </c>
      <c r="AK74" s="35">
        <v>0</v>
      </c>
      <c r="AL74" s="35">
        <v>0</v>
      </c>
      <c r="AM74" s="35">
        <v>0</v>
      </c>
      <c r="AN74" s="1"/>
      <c r="AO74" s="35">
        <v>0</v>
      </c>
      <c r="AP74" s="35">
        <v>0</v>
      </c>
      <c r="AQ74" s="35">
        <v>0</v>
      </c>
      <c r="AR74" s="35">
        <v>0</v>
      </c>
      <c r="AS74" s="35">
        <v>0</v>
      </c>
      <c r="AT74" s="35">
        <v>0</v>
      </c>
      <c r="AU74" s="1"/>
      <c r="AV74" s="35">
        <v>0</v>
      </c>
      <c r="AW74" s="35">
        <v>0</v>
      </c>
      <c r="AX74" s="35">
        <v>0</v>
      </c>
      <c r="AY74" s="35">
        <v>0</v>
      </c>
      <c r="AZ74" s="35">
        <v>0</v>
      </c>
      <c r="BA74" s="35">
        <v>0</v>
      </c>
      <c r="BB74" s="1"/>
      <c r="BC74" s="35">
        <v>0</v>
      </c>
      <c r="BD74" s="35">
        <v>0</v>
      </c>
      <c r="BE74" s="35">
        <v>0</v>
      </c>
      <c r="BF74" s="35">
        <v>0</v>
      </c>
      <c r="BG74" s="35">
        <v>0</v>
      </c>
      <c r="BH74" s="35">
        <v>0</v>
      </c>
      <c r="BI74" s="1"/>
      <c r="BJ74" s="35">
        <v>0</v>
      </c>
      <c r="BK74" s="35">
        <v>0</v>
      </c>
      <c r="BL74" s="35">
        <v>0</v>
      </c>
      <c r="BM74" s="35">
        <v>0</v>
      </c>
      <c r="BN74" s="35">
        <v>0</v>
      </c>
      <c r="BO74" s="35">
        <v>0</v>
      </c>
      <c r="BP74" s="1"/>
      <c r="BQ74" s="35">
        <v>0</v>
      </c>
      <c r="BR74" s="35">
        <v>0</v>
      </c>
      <c r="BS74" s="35">
        <v>0</v>
      </c>
      <c r="BT74" s="35">
        <v>0</v>
      </c>
      <c r="BU74" s="35">
        <v>0</v>
      </c>
      <c r="BV74" s="35">
        <v>0</v>
      </c>
      <c r="BW74" s="1"/>
      <c r="BX74" s="35">
        <v>0</v>
      </c>
      <c r="BY74" s="35">
        <v>0</v>
      </c>
      <c r="BZ74" s="35">
        <v>0</v>
      </c>
      <c r="CA74" s="35">
        <v>0</v>
      </c>
      <c r="CB74" s="35">
        <v>0</v>
      </c>
      <c r="CC74" s="35">
        <v>0</v>
      </c>
      <c r="CD74" s="1"/>
      <c r="CE74" s="35">
        <v>0</v>
      </c>
      <c r="CF74" s="35">
        <v>0</v>
      </c>
      <c r="CG74" s="35">
        <v>0</v>
      </c>
      <c r="CH74" s="35">
        <v>0</v>
      </c>
      <c r="CI74" s="35">
        <v>0</v>
      </c>
      <c r="CJ74" s="35">
        <v>0</v>
      </c>
      <c r="CK74" s="1"/>
      <c r="CL74" s="35">
        <v>0</v>
      </c>
      <c r="CM74" s="35">
        <v>0</v>
      </c>
      <c r="CN74" s="35">
        <v>0</v>
      </c>
      <c r="CO74" s="35">
        <v>0</v>
      </c>
      <c r="CP74" s="35">
        <v>0</v>
      </c>
      <c r="CQ74" s="35">
        <v>0</v>
      </c>
      <c r="CR74" s="1"/>
      <c r="CS74" s="35">
        <v>0</v>
      </c>
      <c r="CT74" s="35">
        <v>0</v>
      </c>
      <c r="CU74" s="35">
        <v>0</v>
      </c>
      <c r="CV74" s="35">
        <v>0</v>
      </c>
      <c r="CW74" s="35">
        <v>0</v>
      </c>
      <c r="CX74" s="35">
        <v>0</v>
      </c>
    </row>
    <row r="75" spans="1:102" ht="13.5" customHeight="1" x14ac:dyDescent="0.25">
      <c r="A75" s="30" t="s">
        <v>155</v>
      </c>
      <c r="B75" s="821" t="s">
        <v>156</v>
      </c>
      <c r="C75" s="821"/>
      <c r="D75" s="31">
        <v>1846196</v>
      </c>
      <c r="E75" s="32">
        <v>646169</v>
      </c>
      <c r="F75" s="32">
        <v>83147</v>
      </c>
      <c r="G75" s="32">
        <v>127919</v>
      </c>
      <c r="H75" s="32">
        <v>-44772</v>
      </c>
      <c r="I75" s="32">
        <v>729316</v>
      </c>
      <c r="J75" s="1"/>
      <c r="K75" s="33">
        <v>1846196</v>
      </c>
      <c r="L75" s="33">
        <v>646169</v>
      </c>
      <c r="M75" s="33"/>
      <c r="N75" s="33">
        <v>83147</v>
      </c>
      <c r="O75" s="33"/>
      <c r="P75" s="33">
        <v>127919</v>
      </c>
      <c r="Q75" s="33">
        <v>-44772</v>
      </c>
      <c r="R75" s="33">
        <v>729316</v>
      </c>
      <c r="S75" s="1"/>
      <c r="T75" s="35">
        <v>0</v>
      </c>
      <c r="U75" s="35">
        <v>0</v>
      </c>
      <c r="V75" s="35">
        <v>0</v>
      </c>
      <c r="W75" s="35">
        <v>0</v>
      </c>
      <c r="X75" s="35">
        <v>0</v>
      </c>
      <c r="Y75" s="35">
        <v>0</v>
      </c>
      <c r="Z75" s="1"/>
      <c r="AA75" s="35">
        <v>0</v>
      </c>
      <c r="AB75" s="35">
        <v>0</v>
      </c>
      <c r="AC75" s="35">
        <v>0</v>
      </c>
      <c r="AD75" s="35">
        <v>0</v>
      </c>
      <c r="AE75" s="35">
        <v>0</v>
      </c>
      <c r="AF75" s="35">
        <v>0</v>
      </c>
      <c r="AG75" s="1"/>
      <c r="AH75" s="35">
        <v>0</v>
      </c>
      <c r="AI75" s="35">
        <v>0</v>
      </c>
      <c r="AJ75" s="35">
        <v>0</v>
      </c>
      <c r="AK75" s="35">
        <v>0</v>
      </c>
      <c r="AL75" s="35">
        <v>0</v>
      </c>
      <c r="AM75" s="35">
        <v>0</v>
      </c>
      <c r="AN75" s="1"/>
      <c r="AO75" s="35">
        <v>0</v>
      </c>
      <c r="AP75" s="35">
        <v>0</v>
      </c>
      <c r="AQ75" s="35">
        <v>0</v>
      </c>
      <c r="AR75" s="35">
        <v>0</v>
      </c>
      <c r="AS75" s="35">
        <v>0</v>
      </c>
      <c r="AT75" s="35">
        <v>0</v>
      </c>
      <c r="AU75" s="1"/>
      <c r="AV75" s="35">
        <v>0</v>
      </c>
      <c r="AW75" s="35">
        <v>0</v>
      </c>
      <c r="AX75" s="35">
        <v>0</v>
      </c>
      <c r="AY75" s="35">
        <v>0</v>
      </c>
      <c r="AZ75" s="35">
        <v>0</v>
      </c>
      <c r="BA75" s="35">
        <v>0</v>
      </c>
      <c r="BB75" s="1"/>
      <c r="BC75" s="35">
        <v>0</v>
      </c>
      <c r="BD75" s="35">
        <v>0</v>
      </c>
      <c r="BE75" s="35">
        <v>0</v>
      </c>
      <c r="BF75" s="35">
        <v>0</v>
      </c>
      <c r="BG75" s="35">
        <v>0</v>
      </c>
      <c r="BH75" s="35">
        <v>0</v>
      </c>
      <c r="BI75" s="1"/>
      <c r="BJ75" s="35">
        <v>0</v>
      </c>
      <c r="BK75" s="35">
        <v>0</v>
      </c>
      <c r="BL75" s="35">
        <v>0</v>
      </c>
      <c r="BM75" s="35">
        <v>0</v>
      </c>
      <c r="BN75" s="35">
        <v>0</v>
      </c>
      <c r="BO75" s="35">
        <v>0</v>
      </c>
      <c r="BP75" s="1"/>
      <c r="BQ75" s="35">
        <v>0</v>
      </c>
      <c r="BR75" s="35">
        <v>0</v>
      </c>
      <c r="BS75" s="35">
        <v>0</v>
      </c>
      <c r="BT75" s="35">
        <v>0</v>
      </c>
      <c r="BU75" s="35">
        <v>0</v>
      </c>
      <c r="BV75" s="35">
        <v>0</v>
      </c>
      <c r="BW75" s="1"/>
      <c r="BX75" s="35">
        <v>0</v>
      </c>
      <c r="BY75" s="35">
        <v>0</v>
      </c>
      <c r="BZ75" s="35">
        <v>0</v>
      </c>
      <c r="CA75" s="35">
        <v>0</v>
      </c>
      <c r="CB75" s="35">
        <v>0</v>
      </c>
      <c r="CC75" s="35">
        <v>0</v>
      </c>
      <c r="CD75" s="1"/>
      <c r="CE75" s="35">
        <v>0</v>
      </c>
      <c r="CF75" s="35">
        <v>0</v>
      </c>
      <c r="CG75" s="35">
        <v>0</v>
      </c>
      <c r="CH75" s="35">
        <v>0</v>
      </c>
      <c r="CI75" s="35">
        <v>0</v>
      </c>
      <c r="CJ75" s="35">
        <v>0</v>
      </c>
      <c r="CK75" s="1"/>
      <c r="CL75" s="35">
        <v>0</v>
      </c>
      <c r="CM75" s="35">
        <v>0</v>
      </c>
      <c r="CN75" s="35">
        <v>0</v>
      </c>
      <c r="CO75" s="35">
        <v>0</v>
      </c>
      <c r="CP75" s="35">
        <v>0</v>
      </c>
      <c r="CQ75" s="35">
        <v>0</v>
      </c>
      <c r="CR75" s="1"/>
      <c r="CS75" s="35">
        <v>0</v>
      </c>
      <c r="CT75" s="35">
        <v>0</v>
      </c>
      <c r="CU75" s="35">
        <v>0</v>
      </c>
      <c r="CV75" s="35">
        <v>0</v>
      </c>
      <c r="CW75" s="35">
        <v>0</v>
      </c>
      <c r="CX75" s="35">
        <v>0</v>
      </c>
    </row>
    <row r="76" spans="1:102" ht="13.5" customHeight="1" x14ac:dyDescent="0.25">
      <c r="A76" s="30" t="s">
        <v>157</v>
      </c>
      <c r="B76" s="821" t="s">
        <v>158</v>
      </c>
      <c r="C76" s="821"/>
      <c r="D76" s="31">
        <v>2150956</v>
      </c>
      <c r="E76" s="32">
        <v>752835</v>
      </c>
      <c r="F76" s="32">
        <v>96873</v>
      </c>
      <c r="G76" s="32">
        <v>149035</v>
      </c>
      <c r="H76" s="32">
        <v>-52162</v>
      </c>
      <c r="I76" s="32">
        <v>849708</v>
      </c>
      <c r="J76" s="1"/>
      <c r="K76" s="33">
        <v>2150956</v>
      </c>
      <c r="L76" s="33">
        <v>752835</v>
      </c>
      <c r="M76" s="33"/>
      <c r="N76" s="33">
        <v>96873</v>
      </c>
      <c r="O76" s="33"/>
      <c r="P76" s="33">
        <v>149035</v>
      </c>
      <c r="Q76" s="33">
        <v>-52162</v>
      </c>
      <c r="R76" s="33">
        <v>849708</v>
      </c>
      <c r="S76" s="1"/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1"/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1"/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0</v>
      </c>
      <c r="AN76" s="1"/>
      <c r="AO76" s="35">
        <v>0</v>
      </c>
      <c r="AP76" s="35">
        <v>0</v>
      </c>
      <c r="AQ76" s="35">
        <v>0</v>
      </c>
      <c r="AR76" s="35">
        <v>0</v>
      </c>
      <c r="AS76" s="35">
        <v>0</v>
      </c>
      <c r="AT76" s="35">
        <v>0</v>
      </c>
      <c r="AU76" s="1"/>
      <c r="AV76" s="35">
        <v>0</v>
      </c>
      <c r="AW76" s="35">
        <v>0</v>
      </c>
      <c r="AX76" s="35">
        <v>0</v>
      </c>
      <c r="AY76" s="35">
        <v>0</v>
      </c>
      <c r="AZ76" s="35">
        <v>0</v>
      </c>
      <c r="BA76" s="35">
        <v>0</v>
      </c>
      <c r="BB76" s="1"/>
      <c r="BC76" s="35">
        <v>0</v>
      </c>
      <c r="BD76" s="35">
        <v>0</v>
      </c>
      <c r="BE76" s="35">
        <v>0</v>
      </c>
      <c r="BF76" s="35">
        <v>0</v>
      </c>
      <c r="BG76" s="35">
        <v>0</v>
      </c>
      <c r="BH76" s="35">
        <v>0</v>
      </c>
      <c r="BI76" s="1"/>
      <c r="BJ76" s="35">
        <v>0</v>
      </c>
      <c r="BK76" s="35">
        <v>0</v>
      </c>
      <c r="BL76" s="35">
        <v>0</v>
      </c>
      <c r="BM76" s="35">
        <v>0</v>
      </c>
      <c r="BN76" s="35">
        <v>0</v>
      </c>
      <c r="BO76" s="35">
        <v>0</v>
      </c>
      <c r="BP76" s="1"/>
      <c r="BQ76" s="35">
        <v>0</v>
      </c>
      <c r="BR76" s="35">
        <v>0</v>
      </c>
      <c r="BS76" s="35">
        <v>0</v>
      </c>
      <c r="BT76" s="35">
        <v>0</v>
      </c>
      <c r="BU76" s="35">
        <v>0</v>
      </c>
      <c r="BV76" s="35">
        <v>0</v>
      </c>
      <c r="BW76" s="1"/>
      <c r="BX76" s="35">
        <v>0</v>
      </c>
      <c r="BY76" s="35">
        <v>0</v>
      </c>
      <c r="BZ76" s="35">
        <v>0</v>
      </c>
      <c r="CA76" s="35">
        <v>0</v>
      </c>
      <c r="CB76" s="35">
        <v>0</v>
      </c>
      <c r="CC76" s="35">
        <v>0</v>
      </c>
      <c r="CD76" s="1"/>
      <c r="CE76" s="35">
        <v>0</v>
      </c>
      <c r="CF76" s="35">
        <v>0</v>
      </c>
      <c r="CG76" s="35">
        <v>0</v>
      </c>
      <c r="CH76" s="35">
        <v>0</v>
      </c>
      <c r="CI76" s="35">
        <v>0</v>
      </c>
      <c r="CJ76" s="35">
        <v>0</v>
      </c>
      <c r="CK76" s="1"/>
      <c r="CL76" s="35">
        <v>0</v>
      </c>
      <c r="CM76" s="35">
        <v>0</v>
      </c>
      <c r="CN76" s="35">
        <v>0</v>
      </c>
      <c r="CO76" s="35">
        <v>0</v>
      </c>
      <c r="CP76" s="35">
        <v>0</v>
      </c>
      <c r="CQ76" s="35">
        <v>0</v>
      </c>
      <c r="CR76" s="1"/>
      <c r="CS76" s="35">
        <v>0</v>
      </c>
      <c r="CT76" s="35">
        <v>0</v>
      </c>
      <c r="CU76" s="35">
        <v>0</v>
      </c>
      <c r="CV76" s="35">
        <v>0</v>
      </c>
      <c r="CW76" s="35">
        <v>0</v>
      </c>
      <c r="CX76" s="35">
        <v>0</v>
      </c>
    </row>
    <row r="77" spans="1:102" ht="13.5" customHeight="1" x14ac:dyDescent="0.25">
      <c r="A77" s="30" t="s">
        <v>159</v>
      </c>
      <c r="B77" s="821" t="s">
        <v>160</v>
      </c>
      <c r="C77" s="821"/>
      <c r="D77" s="31">
        <v>-1049603</v>
      </c>
      <c r="E77" s="32">
        <v>-367361</v>
      </c>
      <c r="F77" s="32">
        <v>-47271</v>
      </c>
      <c r="G77" s="32">
        <v>-72725</v>
      </c>
      <c r="H77" s="32">
        <v>25454</v>
      </c>
      <c r="I77" s="32">
        <v>-414632</v>
      </c>
      <c r="J77" s="1"/>
      <c r="K77" s="33">
        <v>-1049603</v>
      </c>
      <c r="L77" s="33">
        <v>-367361</v>
      </c>
      <c r="M77" s="33"/>
      <c r="N77" s="33">
        <v>-47271</v>
      </c>
      <c r="O77" s="33"/>
      <c r="P77" s="33">
        <v>-72725</v>
      </c>
      <c r="Q77" s="33">
        <v>25454</v>
      </c>
      <c r="R77" s="33">
        <v>-414632</v>
      </c>
      <c r="S77" s="1"/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1"/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1"/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1"/>
      <c r="AO77" s="35">
        <v>0</v>
      </c>
      <c r="AP77" s="35">
        <v>0</v>
      </c>
      <c r="AQ77" s="35">
        <v>0</v>
      </c>
      <c r="AR77" s="35">
        <v>0</v>
      </c>
      <c r="AS77" s="35">
        <v>0</v>
      </c>
      <c r="AT77" s="35">
        <v>0</v>
      </c>
      <c r="AU77" s="1"/>
      <c r="AV77" s="35">
        <v>0</v>
      </c>
      <c r="AW77" s="35">
        <v>0</v>
      </c>
      <c r="AX77" s="35">
        <v>0</v>
      </c>
      <c r="AY77" s="35">
        <v>0</v>
      </c>
      <c r="AZ77" s="35">
        <v>0</v>
      </c>
      <c r="BA77" s="35">
        <v>0</v>
      </c>
      <c r="BB77" s="1"/>
      <c r="BC77" s="35">
        <v>0</v>
      </c>
      <c r="BD77" s="35">
        <v>0</v>
      </c>
      <c r="BE77" s="35">
        <v>0</v>
      </c>
      <c r="BF77" s="35">
        <v>0</v>
      </c>
      <c r="BG77" s="35">
        <v>0</v>
      </c>
      <c r="BH77" s="35">
        <v>0</v>
      </c>
      <c r="BI77" s="1"/>
      <c r="BJ77" s="35">
        <v>0</v>
      </c>
      <c r="BK77" s="35">
        <v>0</v>
      </c>
      <c r="BL77" s="35">
        <v>0</v>
      </c>
      <c r="BM77" s="35">
        <v>0</v>
      </c>
      <c r="BN77" s="35">
        <v>0</v>
      </c>
      <c r="BO77" s="35">
        <v>0</v>
      </c>
      <c r="BP77" s="1"/>
      <c r="BQ77" s="35">
        <v>0</v>
      </c>
      <c r="BR77" s="35">
        <v>0</v>
      </c>
      <c r="BS77" s="35">
        <v>0</v>
      </c>
      <c r="BT77" s="35">
        <v>0</v>
      </c>
      <c r="BU77" s="35">
        <v>0</v>
      </c>
      <c r="BV77" s="35">
        <v>0</v>
      </c>
      <c r="BW77" s="1"/>
      <c r="BX77" s="35">
        <v>0</v>
      </c>
      <c r="BY77" s="35">
        <v>0</v>
      </c>
      <c r="BZ77" s="35">
        <v>0</v>
      </c>
      <c r="CA77" s="35">
        <v>0</v>
      </c>
      <c r="CB77" s="35">
        <v>0</v>
      </c>
      <c r="CC77" s="35">
        <v>0</v>
      </c>
      <c r="CD77" s="1"/>
      <c r="CE77" s="35">
        <v>0</v>
      </c>
      <c r="CF77" s="35">
        <v>0</v>
      </c>
      <c r="CG77" s="35">
        <v>0</v>
      </c>
      <c r="CH77" s="35">
        <v>0</v>
      </c>
      <c r="CI77" s="35">
        <v>0</v>
      </c>
      <c r="CJ77" s="35">
        <v>0</v>
      </c>
      <c r="CK77" s="1"/>
      <c r="CL77" s="35">
        <v>0</v>
      </c>
      <c r="CM77" s="35">
        <v>0</v>
      </c>
      <c r="CN77" s="35">
        <v>0</v>
      </c>
      <c r="CO77" s="35">
        <v>0</v>
      </c>
      <c r="CP77" s="35">
        <v>0</v>
      </c>
      <c r="CQ77" s="35">
        <v>0</v>
      </c>
      <c r="CR77" s="1"/>
      <c r="CS77" s="35">
        <v>0</v>
      </c>
      <c r="CT77" s="35">
        <v>0</v>
      </c>
      <c r="CU77" s="35">
        <v>0</v>
      </c>
      <c r="CV77" s="35">
        <v>0</v>
      </c>
      <c r="CW77" s="35">
        <v>0</v>
      </c>
      <c r="CX77" s="35">
        <v>0</v>
      </c>
    </row>
    <row r="78" spans="1:102" ht="14.25" customHeight="1" x14ac:dyDescent="0.25">
      <c r="A78" s="30" t="s">
        <v>161</v>
      </c>
      <c r="B78" s="821" t="s">
        <v>162</v>
      </c>
      <c r="C78" s="821"/>
      <c r="D78" s="31">
        <v>-3180172</v>
      </c>
      <c r="E78" s="32">
        <v>-1113060</v>
      </c>
      <c r="F78" s="32">
        <v>-143226</v>
      </c>
      <c r="G78" s="32">
        <v>-220348</v>
      </c>
      <c r="H78" s="32">
        <v>77122</v>
      </c>
      <c r="I78" s="32">
        <v>-1256286</v>
      </c>
      <c r="J78" s="1"/>
      <c r="K78" s="35">
        <v>0</v>
      </c>
      <c r="L78" s="35">
        <v>0</v>
      </c>
      <c r="M78" s="35"/>
      <c r="N78" s="35">
        <v>0</v>
      </c>
      <c r="O78" s="35"/>
      <c r="P78" s="35">
        <v>0</v>
      </c>
      <c r="Q78" s="35">
        <v>0</v>
      </c>
      <c r="R78" s="35">
        <v>0</v>
      </c>
      <c r="S78" s="1"/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1"/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1"/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0</v>
      </c>
      <c r="AN78" s="1"/>
      <c r="AO78" s="35">
        <v>0</v>
      </c>
      <c r="AP78" s="35">
        <v>0</v>
      </c>
      <c r="AQ78" s="35">
        <v>0</v>
      </c>
      <c r="AR78" s="35">
        <v>0</v>
      </c>
      <c r="AS78" s="35">
        <v>0</v>
      </c>
      <c r="AT78" s="35">
        <v>0</v>
      </c>
      <c r="AU78" s="1"/>
      <c r="AV78" s="35">
        <v>0</v>
      </c>
      <c r="AW78" s="35">
        <v>0</v>
      </c>
      <c r="AX78" s="35">
        <v>0</v>
      </c>
      <c r="AY78" s="35">
        <v>0</v>
      </c>
      <c r="AZ78" s="35">
        <v>0</v>
      </c>
      <c r="BA78" s="35">
        <v>0</v>
      </c>
      <c r="BB78" s="1"/>
      <c r="BC78" s="35">
        <v>0</v>
      </c>
      <c r="BD78" s="35">
        <v>0</v>
      </c>
      <c r="BE78" s="35">
        <v>0</v>
      </c>
      <c r="BF78" s="35">
        <v>0</v>
      </c>
      <c r="BG78" s="35">
        <v>0</v>
      </c>
      <c r="BH78" s="35">
        <v>0</v>
      </c>
      <c r="BI78" s="1"/>
      <c r="BJ78" s="35">
        <v>0</v>
      </c>
      <c r="BK78" s="35">
        <v>0</v>
      </c>
      <c r="BL78" s="35">
        <v>0</v>
      </c>
      <c r="BM78" s="35">
        <v>0</v>
      </c>
      <c r="BN78" s="35">
        <v>0</v>
      </c>
      <c r="BO78" s="35">
        <v>0</v>
      </c>
      <c r="BP78" s="1"/>
      <c r="BQ78" s="35">
        <v>0</v>
      </c>
      <c r="BR78" s="35">
        <v>0</v>
      </c>
      <c r="BS78" s="35">
        <v>0</v>
      </c>
      <c r="BT78" s="35">
        <v>0</v>
      </c>
      <c r="BU78" s="35">
        <v>0</v>
      </c>
      <c r="BV78" s="35">
        <v>0</v>
      </c>
      <c r="BW78" s="1"/>
      <c r="BX78" s="35">
        <v>0</v>
      </c>
      <c r="BY78" s="35">
        <v>0</v>
      </c>
      <c r="BZ78" s="35">
        <v>0</v>
      </c>
      <c r="CA78" s="35">
        <v>0</v>
      </c>
      <c r="CB78" s="35">
        <v>0</v>
      </c>
      <c r="CC78" s="35">
        <v>0</v>
      </c>
      <c r="CD78" s="1"/>
      <c r="CE78" s="33">
        <v>-3180172</v>
      </c>
      <c r="CF78" s="33">
        <v>-1113060</v>
      </c>
      <c r="CG78" s="33">
        <v>-143226</v>
      </c>
      <c r="CH78" s="33">
        <v>-220348</v>
      </c>
      <c r="CI78" s="33">
        <v>77122</v>
      </c>
      <c r="CJ78" s="33">
        <v>-1256286</v>
      </c>
      <c r="CK78" s="1"/>
      <c r="CL78" s="35">
        <v>0</v>
      </c>
      <c r="CM78" s="35">
        <v>0</v>
      </c>
      <c r="CN78" s="35">
        <v>0</v>
      </c>
      <c r="CO78" s="35">
        <v>0</v>
      </c>
      <c r="CP78" s="35">
        <v>0</v>
      </c>
      <c r="CQ78" s="35">
        <v>0</v>
      </c>
      <c r="CR78" s="1"/>
      <c r="CS78" s="35">
        <v>0</v>
      </c>
      <c r="CT78" s="35">
        <v>0</v>
      </c>
      <c r="CU78" s="35">
        <v>0</v>
      </c>
      <c r="CV78" s="35">
        <v>0</v>
      </c>
      <c r="CW78" s="35">
        <v>0</v>
      </c>
      <c r="CX78" s="35">
        <v>0</v>
      </c>
    </row>
    <row r="79" spans="1:102" ht="13.5" customHeight="1" x14ac:dyDescent="0.25">
      <c r="A79" s="30" t="s">
        <v>163</v>
      </c>
      <c r="B79" s="821" t="s">
        <v>164</v>
      </c>
      <c r="C79" s="821"/>
      <c r="D79" s="31">
        <v>12737401</v>
      </c>
      <c r="E79" s="32">
        <v>4458090</v>
      </c>
      <c r="F79" s="32">
        <v>573656</v>
      </c>
      <c r="G79" s="32">
        <v>882548</v>
      </c>
      <c r="H79" s="32">
        <v>-308892</v>
      </c>
      <c r="I79" s="32">
        <v>5031746</v>
      </c>
      <c r="J79" s="1"/>
      <c r="K79" s="33">
        <v>12737401</v>
      </c>
      <c r="L79" s="33">
        <v>4458090</v>
      </c>
      <c r="M79" s="33"/>
      <c r="N79" s="33">
        <v>573656</v>
      </c>
      <c r="O79" s="33"/>
      <c r="P79" s="33">
        <v>882548</v>
      </c>
      <c r="Q79" s="33">
        <v>-308892</v>
      </c>
      <c r="R79" s="33">
        <v>5031746</v>
      </c>
      <c r="S79" s="1"/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1"/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1"/>
      <c r="AH79" s="35">
        <v>0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1"/>
      <c r="AO79" s="35">
        <v>0</v>
      </c>
      <c r="AP79" s="35">
        <v>0</v>
      </c>
      <c r="AQ79" s="35">
        <v>0</v>
      </c>
      <c r="AR79" s="35">
        <v>0</v>
      </c>
      <c r="AS79" s="35">
        <v>0</v>
      </c>
      <c r="AT79" s="35">
        <v>0</v>
      </c>
      <c r="AU79" s="1"/>
      <c r="AV79" s="35">
        <v>0</v>
      </c>
      <c r="AW79" s="35">
        <v>0</v>
      </c>
      <c r="AX79" s="35">
        <v>0</v>
      </c>
      <c r="AY79" s="35">
        <v>0</v>
      </c>
      <c r="AZ79" s="35">
        <v>0</v>
      </c>
      <c r="BA79" s="35">
        <v>0</v>
      </c>
      <c r="BB79" s="1"/>
      <c r="BC79" s="35">
        <v>0</v>
      </c>
      <c r="BD79" s="35">
        <v>0</v>
      </c>
      <c r="BE79" s="35">
        <v>0</v>
      </c>
      <c r="BF79" s="35">
        <v>0</v>
      </c>
      <c r="BG79" s="35">
        <v>0</v>
      </c>
      <c r="BH79" s="35">
        <v>0</v>
      </c>
      <c r="BI79" s="1"/>
      <c r="BJ79" s="35">
        <v>0</v>
      </c>
      <c r="BK79" s="35">
        <v>0</v>
      </c>
      <c r="BL79" s="35">
        <v>0</v>
      </c>
      <c r="BM79" s="35">
        <v>0</v>
      </c>
      <c r="BN79" s="35">
        <v>0</v>
      </c>
      <c r="BO79" s="35">
        <v>0</v>
      </c>
      <c r="BP79" s="1"/>
      <c r="BQ79" s="35">
        <v>0</v>
      </c>
      <c r="BR79" s="35">
        <v>0</v>
      </c>
      <c r="BS79" s="35">
        <v>0</v>
      </c>
      <c r="BT79" s="35">
        <v>0</v>
      </c>
      <c r="BU79" s="35">
        <v>0</v>
      </c>
      <c r="BV79" s="35">
        <v>0</v>
      </c>
      <c r="BW79" s="1"/>
      <c r="BX79" s="35">
        <v>0</v>
      </c>
      <c r="BY79" s="35">
        <v>0</v>
      </c>
      <c r="BZ79" s="35">
        <v>0</v>
      </c>
      <c r="CA79" s="35">
        <v>0</v>
      </c>
      <c r="CB79" s="35">
        <v>0</v>
      </c>
      <c r="CC79" s="35">
        <v>0</v>
      </c>
      <c r="CD79" s="1"/>
      <c r="CE79" s="35">
        <v>0</v>
      </c>
      <c r="CF79" s="35">
        <v>0</v>
      </c>
      <c r="CG79" s="35">
        <v>0</v>
      </c>
      <c r="CH79" s="35">
        <v>0</v>
      </c>
      <c r="CI79" s="35">
        <v>0</v>
      </c>
      <c r="CJ79" s="35">
        <v>0</v>
      </c>
      <c r="CK79" s="1"/>
      <c r="CL79" s="35">
        <v>0</v>
      </c>
      <c r="CM79" s="35">
        <v>0</v>
      </c>
      <c r="CN79" s="35">
        <v>0</v>
      </c>
      <c r="CO79" s="35">
        <v>0</v>
      </c>
      <c r="CP79" s="35">
        <v>0</v>
      </c>
      <c r="CQ79" s="35">
        <v>0</v>
      </c>
      <c r="CR79" s="1"/>
      <c r="CS79" s="35">
        <v>0</v>
      </c>
      <c r="CT79" s="35">
        <v>0</v>
      </c>
      <c r="CU79" s="35">
        <v>0</v>
      </c>
      <c r="CV79" s="35">
        <v>0</v>
      </c>
      <c r="CW79" s="35">
        <v>0</v>
      </c>
      <c r="CX79" s="35">
        <v>0</v>
      </c>
    </row>
    <row r="80" spans="1:102" x14ac:dyDescent="0.25">
      <c r="A80" s="18" t="s">
        <v>165</v>
      </c>
      <c r="B80" s="806"/>
      <c r="C80" s="806"/>
      <c r="D80" s="19" t="s">
        <v>44</v>
      </c>
      <c r="E80" s="26">
        <v>9784624</v>
      </c>
      <c r="F80" s="26">
        <v>63497</v>
      </c>
      <c r="G80" s="26">
        <v>97688</v>
      </c>
      <c r="H80" s="26">
        <v>-34191</v>
      </c>
      <c r="I80" s="26">
        <v>9848121</v>
      </c>
      <c r="J80" s="1"/>
      <c r="K80" s="22" t="s">
        <v>44</v>
      </c>
      <c r="L80" s="27">
        <v>-3982</v>
      </c>
      <c r="M80" s="44" t="s">
        <v>166</v>
      </c>
      <c r="N80" s="27">
        <v>63497</v>
      </c>
      <c r="O80" s="45" t="s">
        <v>167</v>
      </c>
      <c r="P80" s="27">
        <v>97688</v>
      </c>
      <c r="Q80" s="27">
        <v>-34191</v>
      </c>
      <c r="R80" s="27">
        <v>59515</v>
      </c>
      <c r="S80" s="1"/>
      <c r="T80" s="22" t="s">
        <v>44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1"/>
      <c r="AA80" s="22" t="s">
        <v>44</v>
      </c>
      <c r="AB80" s="23">
        <v>0</v>
      </c>
      <c r="AC80" s="23">
        <v>0</v>
      </c>
      <c r="AD80" s="23">
        <v>0</v>
      </c>
      <c r="AE80" s="23">
        <v>0</v>
      </c>
      <c r="AF80" s="23">
        <v>0</v>
      </c>
      <c r="AG80" s="1"/>
      <c r="AH80" s="22" t="s">
        <v>44</v>
      </c>
      <c r="AI80" s="23">
        <v>0</v>
      </c>
      <c r="AJ80" s="23">
        <v>0</v>
      </c>
      <c r="AK80" s="23">
        <v>0</v>
      </c>
      <c r="AL80" s="23">
        <v>0</v>
      </c>
      <c r="AM80" s="23">
        <v>0</v>
      </c>
      <c r="AN80" s="1"/>
      <c r="AO80" s="22" t="s">
        <v>44</v>
      </c>
      <c r="AP80" s="23">
        <v>0</v>
      </c>
      <c r="AQ80" s="23">
        <v>0</v>
      </c>
      <c r="AR80" s="23">
        <v>0</v>
      </c>
      <c r="AS80" s="23">
        <v>0</v>
      </c>
      <c r="AT80" s="23">
        <v>0</v>
      </c>
      <c r="AU80" s="1"/>
      <c r="AV80" s="22" t="s">
        <v>44</v>
      </c>
      <c r="AW80" s="23">
        <v>0</v>
      </c>
      <c r="AX80" s="23">
        <v>0</v>
      </c>
      <c r="AY80" s="23">
        <v>0</v>
      </c>
      <c r="AZ80" s="23">
        <v>0</v>
      </c>
      <c r="BA80" s="23">
        <v>0</v>
      </c>
      <c r="BB80" s="1"/>
      <c r="BC80" s="22" t="s">
        <v>44</v>
      </c>
      <c r="BD80" s="27">
        <v>9788606</v>
      </c>
      <c r="BE80" s="23">
        <v>0</v>
      </c>
      <c r="BF80" s="23">
        <v>0</v>
      </c>
      <c r="BG80" s="23">
        <v>0</v>
      </c>
      <c r="BH80" s="27">
        <v>9788606</v>
      </c>
      <c r="BI80" s="45" t="s">
        <v>167</v>
      </c>
      <c r="BJ80" s="22" t="s">
        <v>44</v>
      </c>
      <c r="BK80" s="23">
        <v>0</v>
      </c>
      <c r="BL80" s="23">
        <v>0</v>
      </c>
      <c r="BM80" s="23">
        <v>0</v>
      </c>
      <c r="BN80" s="23">
        <v>0</v>
      </c>
      <c r="BO80" s="23">
        <v>0</v>
      </c>
      <c r="BP80" s="1"/>
      <c r="BQ80" s="22" t="s">
        <v>44</v>
      </c>
      <c r="BR80" s="23">
        <v>0</v>
      </c>
      <c r="BS80" s="23">
        <v>0</v>
      </c>
      <c r="BT80" s="23">
        <v>0</v>
      </c>
      <c r="BU80" s="23">
        <v>0</v>
      </c>
      <c r="BV80" s="23">
        <v>0</v>
      </c>
      <c r="BW80" s="1"/>
      <c r="BX80" s="22" t="s">
        <v>44</v>
      </c>
      <c r="BY80" s="23">
        <v>0</v>
      </c>
      <c r="BZ80" s="23">
        <v>0</v>
      </c>
      <c r="CA80" s="23">
        <v>0</v>
      </c>
      <c r="CB80" s="23">
        <v>0</v>
      </c>
      <c r="CC80" s="23">
        <v>0</v>
      </c>
      <c r="CD80" s="1"/>
      <c r="CE80" s="22" t="s">
        <v>44</v>
      </c>
      <c r="CF80" s="23">
        <v>0</v>
      </c>
      <c r="CG80" s="23">
        <v>0</v>
      </c>
      <c r="CH80" s="23">
        <v>0</v>
      </c>
      <c r="CI80" s="23">
        <v>0</v>
      </c>
      <c r="CJ80" s="23">
        <v>0</v>
      </c>
      <c r="CK80" s="1"/>
      <c r="CL80" s="22" t="s">
        <v>44</v>
      </c>
      <c r="CM80" s="23">
        <v>0</v>
      </c>
      <c r="CN80" s="23">
        <v>0</v>
      </c>
      <c r="CO80" s="23">
        <v>0</v>
      </c>
      <c r="CP80" s="23">
        <v>0</v>
      </c>
      <c r="CQ80" s="23">
        <v>0</v>
      </c>
      <c r="CR80" s="1"/>
      <c r="CS80" s="22" t="s">
        <v>44</v>
      </c>
      <c r="CT80" s="23">
        <v>0</v>
      </c>
      <c r="CU80" s="23">
        <v>0</v>
      </c>
      <c r="CV80" s="23">
        <v>0</v>
      </c>
      <c r="CW80" s="23">
        <v>0</v>
      </c>
      <c r="CX80" s="23">
        <v>0</v>
      </c>
    </row>
    <row r="81" spans="1:103" ht="13.5" customHeight="1" x14ac:dyDescent="0.25">
      <c r="A81" s="18" t="s">
        <v>168</v>
      </c>
      <c r="B81" s="806"/>
      <c r="C81" s="806"/>
      <c r="D81" s="19" t="s">
        <v>44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1"/>
      <c r="K81" s="22" t="s">
        <v>44</v>
      </c>
      <c r="L81" s="23">
        <v>0</v>
      </c>
      <c r="M81" s="23"/>
      <c r="N81" s="23">
        <v>0</v>
      </c>
      <c r="O81" s="23"/>
      <c r="P81" s="23">
        <v>0</v>
      </c>
      <c r="Q81" s="23">
        <v>0</v>
      </c>
      <c r="R81" s="23">
        <v>0</v>
      </c>
      <c r="S81" s="1"/>
      <c r="T81" s="22" t="s">
        <v>44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1"/>
      <c r="AA81" s="22" t="s">
        <v>44</v>
      </c>
      <c r="AB81" s="23">
        <v>0</v>
      </c>
      <c r="AC81" s="23">
        <v>0</v>
      </c>
      <c r="AD81" s="23">
        <v>0</v>
      </c>
      <c r="AE81" s="23">
        <v>0</v>
      </c>
      <c r="AF81" s="23">
        <v>0</v>
      </c>
      <c r="AG81" s="1"/>
      <c r="AH81" s="22" t="s">
        <v>44</v>
      </c>
      <c r="AI81" s="23">
        <v>0</v>
      </c>
      <c r="AJ81" s="23">
        <v>0</v>
      </c>
      <c r="AK81" s="23">
        <v>0</v>
      </c>
      <c r="AL81" s="23">
        <v>0</v>
      </c>
      <c r="AM81" s="23">
        <v>0</v>
      </c>
      <c r="AN81" s="1"/>
      <c r="AO81" s="22" t="s">
        <v>44</v>
      </c>
      <c r="AP81" s="23">
        <v>0</v>
      </c>
      <c r="AQ81" s="23">
        <v>0</v>
      </c>
      <c r="AR81" s="23">
        <v>0</v>
      </c>
      <c r="AS81" s="23">
        <v>0</v>
      </c>
      <c r="AT81" s="23">
        <v>0</v>
      </c>
      <c r="AU81" s="1"/>
      <c r="AV81" s="22" t="s">
        <v>44</v>
      </c>
      <c r="AW81" s="23">
        <v>0</v>
      </c>
      <c r="AX81" s="23">
        <v>0</v>
      </c>
      <c r="AY81" s="23">
        <v>0</v>
      </c>
      <c r="AZ81" s="23">
        <v>0</v>
      </c>
      <c r="BA81" s="23">
        <v>0</v>
      </c>
      <c r="BB81" s="1"/>
      <c r="BC81" s="22" t="s">
        <v>44</v>
      </c>
      <c r="BD81" s="23">
        <v>0</v>
      </c>
      <c r="BE81" s="23">
        <v>0</v>
      </c>
      <c r="BF81" s="23">
        <v>0</v>
      </c>
      <c r="BG81" s="23">
        <v>0</v>
      </c>
      <c r="BH81" s="23">
        <v>0</v>
      </c>
      <c r="BI81" s="1"/>
      <c r="BJ81" s="22" t="s">
        <v>44</v>
      </c>
      <c r="BK81" s="23">
        <v>0</v>
      </c>
      <c r="BL81" s="23">
        <v>0</v>
      </c>
      <c r="BM81" s="23">
        <v>0</v>
      </c>
      <c r="BN81" s="23">
        <v>0</v>
      </c>
      <c r="BO81" s="23">
        <v>0</v>
      </c>
      <c r="BP81" s="1"/>
      <c r="BQ81" s="22" t="s">
        <v>44</v>
      </c>
      <c r="BR81" s="23">
        <v>0</v>
      </c>
      <c r="BS81" s="23">
        <v>0</v>
      </c>
      <c r="BT81" s="23">
        <v>0</v>
      </c>
      <c r="BU81" s="23">
        <v>0</v>
      </c>
      <c r="BV81" s="23">
        <v>0</v>
      </c>
      <c r="BW81" s="1"/>
      <c r="BX81" s="22" t="s">
        <v>44</v>
      </c>
      <c r="BY81" s="23">
        <v>0</v>
      </c>
      <c r="BZ81" s="23">
        <v>0</v>
      </c>
      <c r="CA81" s="23">
        <v>0</v>
      </c>
      <c r="CB81" s="23">
        <v>0</v>
      </c>
      <c r="CC81" s="23">
        <v>0</v>
      </c>
      <c r="CD81" s="1"/>
      <c r="CE81" s="22" t="s">
        <v>44</v>
      </c>
      <c r="CF81" s="23">
        <v>0</v>
      </c>
      <c r="CG81" s="23">
        <v>0</v>
      </c>
      <c r="CH81" s="23">
        <v>0</v>
      </c>
      <c r="CI81" s="23">
        <v>0</v>
      </c>
      <c r="CJ81" s="23">
        <v>0</v>
      </c>
      <c r="CK81" s="1"/>
      <c r="CL81" s="22" t="s">
        <v>44</v>
      </c>
      <c r="CM81" s="23">
        <v>0</v>
      </c>
      <c r="CN81" s="23">
        <v>0</v>
      </c>
      <c r="CO81" s="23">
        <v>0</v>
      </c>
      <c r="CP81" s="23">
        <v>0</v>
      </c>
      <c r="CQ81" s="23">
        <v>0</v>
      </c>
      <c r="CR81" s="1"/>
      <c r="CS81" s="22" t="s">
        <v>44</v>
      </c>
      <c r="CT81" s="23">
        <v>0</v>
      </c>
      <c r="CU81" s="23">
        <v>0</v>
      </c>
      <c r="CV81" s="23">
        <v>0</v>
      </c>
      <c r="CW81" s="23">
        <v>0</v>
      </c>
      <c r="CX81" s="23">
        <v>0</v>
      </c>
    </row>
    <row r="82" spans="1:103" ht="13.5" customHeight="1" x14ac:dyDescent="0.25">
      <c r="A82" s="14" t="s">
        <v>169</v>
      </c>
      <c r="B82" s="806"/>
      <c r="C82" s="806"/>
      <c r="D82" s="46">
        <v>-1386500838</v>
      </c>
      <c r="E82" s="47">
        <v>-501046631</v>
      </c>
      <c r="F82" s="47">
        <v>-56038868</v>
      </c>
      <c r="G82" s="47">
        <v>-86623718</v>
      </c>
      <c r="H82" s="47">
        <v>30584851</v>
      </c>
      <c r="I82" s="47">
        <v>-557085499</v>
      </c>
      <c r="J82" s="1"/>
      <c r="K82" s="48">
        <v>-1107003433</v>
      </c>
      <c r="L82" s="48">
        <v>-413011143</v>
      </c>
      <c r="M82" s="48"/>
      <c r="N82" s="48">
        <v>-45862329</v>
      </c>
      <c r="O82" s="48"/>
      <c r="P82" s="48">
        <v>-70967505</v>
      </c>
      <c r="Q82" s="48">
        <v>25105176</v>
      </c>
      <c r="R82" s="48">
        <v>-458873472</v>
      </c>
      <c r="S82" s="1"/>
      <c r="T82" s="48">
        <v>-80449015</v>
      </c>
      <c r="U82" s="48">
        <v>-28157155</v>
      </c>
      <c r="V82" s="48">
        <v>-3623195</v>
      </c>
      <c r="W82" s="48">
        <v>-5574146</v>
      </c>
      <c r="X82" s="48">
        <v>1950951</v>
      </c>
      <c r="Y82" s="48">
        <v>-31780350</v>
      </c>
      <c r="Z82" s="1"/>
      <c r="AA82" s="48">
        <v>-768111</v>
      </c>
      <c r="AB82" s="48">
        <v>-268839</v>
      </c>
      <c r="AC82" s="48">
        <v>-29459</v>
      </c>
      <c r="AD82" s="48">
        <v>-45322</v>
      </c>
      <c r="AE82" s="48">
        <v>15863</v>
      </c>
      <c r="AF82" s="48">
        <v>-298298</v>
      </c>
      <c r="AG82" s="1"/>
      <c r="AH82" s="17">
        <v>0</v>
      </c>
      <c r="AI82" s="17">
        <v>0</v>
      </c>
      <c r="AJ82" s="17">
        <v>0</v>
      </c>
      <c r="AK82" s="17">
        <v>0</v>
      </c>
      <c r="AL82" s="17">
        <v>0</v>
      </c>
      <c r="AM82" s="17">
        <v>0</v>
      </c>
      <c r="AN82" s="1"/>
      <c r="AO82" s="48">
        <v>-27989685</v>
      </c>
      <c r="AP82" s="48">
        <v>-9796390</v>
      </c>
      <c r="AQ82" s="48">
        <v>-1250092</v>
      </c>
      <c r="AR82" s="48">
        <v>-1923218</v>
      </c>
      <c r="AS82" s="48">
        <v>673126</v>
      </c>
      <c r="AT82" s="48">
        <v>-11046482</v>
      </c>
      <c r="AU82" s="1"/>
      <c r="AV82" s="17">
        <v>0</v>
      </c>
      <c r="AW82" s="17">
        <v>0</v>
      </c>
      <c r="AX82" s="17">
        <v>0</v>
      </c>
      <c r="AY82" s="17">
        <v>0</v>
      </c>
      <c r="AZ82" s="17">
        <v>0</v>
      </c>
      <c r="BA82" s="17">
        <v>0</v>
      </c>
      <c r="BB82" s="1"/>
      <c r="BC82" s="48">
        <v>-13693856</v>
      </c>
      <c r="BD82" s="48">
        <v>4995756</v>
      </c>
      <c r="BE82" s="48">
        <v>-616732</v>
      </c>
      <c r="BF82" s="48">
        <v>-948819</v>
      </c>
      <c r="BG82" s="48">
        <v>332087</v>
      </c>
      <c r="BH82" s="48">
        <v>4379024</v>
      </c>
      <c r="BI82" s="1"/>
      <c r="BJ82" s="48">
        <v>-20301050</v>
      </c>
      <c r="BK82" s="48">
        <v>-7105368</v>
      </c>
      <c r="BL82" s="48">
        <v>-914302</v>
      </c>
      <c r="BM82" s="48">
        <v>-1406618</v>
      </c>
      <c r="BN82" s="48">
        <v>492316</v>
      </c>
      <c r="BO82" s="48">
        <v>-8019670</v>
      </c>
      <c r="BP82" s="1"/>
      <c r="BQ82" s="48">
        <v>-41486</v>
      </c>
      <c r="BR82" s="48">
        <v>-14520</v>
      </c>
      <c r="BS82" s="48">
        <v>-1868</v>
      </c>
      <c r="BT82" s="48">
        <v>-2874</v>
      </c>
      <c r="BU82" s="48">
        <v>1006</v>
      </c>
      <c r="BV82" s="48">
        <v>-16388</v>
      </c>
      <c r="BW82" s="1"/>
      <c r="BX82" s="48">
        <v>-132536739</v>
      </c>
      <c r="BY82" s="48">
        <v>-46387859</v>
      </c>
      <c r="BZ82" s="48">
        <v>-3574069</v>
      </c>
      <c r="CA82" s="48">
        <v>-5498568</v>
      </c>
      <c r="CB82" s="48">
        <v>1924499</v>
      </c>
      <c r="CC82" s="48">
        <v>-49961928</v>
      </c>
      <c r="CD82" s="1"/>
      <c r="CE82" s="48">
        <v>-3200872</v>
      </c>
      <c r="CF82" s="48">
        <v>-1120305</v>
      </c>
      <c r="CG82" s="48">
        <v>-144158</v>
      </c>
      <c r="CH82" s="48">
        <v>-221782</v>
      </c>
      <c r="CI82" s="48">
        <v>77624</v>
      </c>
      <c r="CJ82" s="48">
        <v>-1264463</v>
      </c>
      <c r="CK82" s="1"/>
      <c r="CL82" s="48">
        <v>-138514</v>
      </c>
      <c r="CM82" s="48">
        <v>-48481</v>
      </c>
      <c r="CN82" s="48">
        <v>-5616</v>
      </c>
      <c r="CO82" s="48">
        <v>-8640</v>
      </c>
      <c r="CP82" s="48">
        <v>3024</v>
      </c>
      <c r="CQ82" s="48">
        <v>-54097</v>
      </c>
      <c r="CR82" s="1"/>
      <c r="CS82" s="48">
        <v>-378077</v>
      </c>
      <c r="CT82" s="48">
        <v>-132327</v>
      </c>
      <c r="CU82" s="48">
        <v>-17047</v>
      </c>
      <c r="CV82" s="48">
        <v>-26226</v>
      </c>
      <c r="CW82" s="48">
        <v>9179</v>
      </c>
      <c r="CX82" s="48">
        <v>-149374</v>
      </c>
    </row>
    <row r="83" spans="1:103" ht="14.25" customHeight="1" x14ac:dyDescent="0.25">
      <c r="A83" s="18" t="s">
        <v>170</v>
      </c>
      <c r="B83" s="806"/>
      <c r="C83" s="806"/>
      <c r="D83" s="19" t="s">
        <v>44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1"/>
      <c r="K83" s="22" t="s">
        <v>44</v>
      </c>
      <c r="L83" s="22" t="s">
        <v>44</v>
      </c>
      <c r="M83" s="22"/>
      <c r="N83" s="23">
        <v>0</v>
      </c>
      <c r="O83" s="23"/>
      <c r="P83" s="23">
        <v>0</v>
      </c>
      <c r="Q83" s="23">
        <v>0</v>
      </c>
      <c r="R83" s="23">
        <v>0</v>
      </c>
      <c r="S83" s="1"/>
      <c r="T83" s="22" t="s">
        <v>44</v>
      </c>
      <c r="U83" s="22" t="s">
        <v>44</v>
      </c>
      <c r="V83" s="23">
        <v>0</v>
      </c>
      <c r="W83" s="23">
        <v>0</v>
      </c>
      <c r="X83" s="23">
        <v>0</v>
      </c>
      <c r="Y83" s="23">
        <v>0</v>
      </c>
      <c r="Z83" s="1"/>
      <c r="AA83" s="22" t="s">
        <v>44</v>
      </c>
      <c r="AB83" s="22" t="s">
        <v>44</v>
      </c>
      <c r="AC83" s="23">
        <v>0</v>
      </c>
      <c r="AD83" s="23">
        <v>0</v>
      </c>
      <c r="AE83" s="23">
        <v>0</v>
      </c>
      <c r="AF83" s="23">
        <v>0</v>
      </c>
      <c r="AG83" s="1"/>
      <c r="AH83" s="22" t="s">
        <v>44</v>
      </c>
      <c r="AI83" s="22" t="s">
        <v>44</v>
      </c>
      <c r="AJ83" s="23">
        <v>0</v>
      </c>
      <c r="AK83" s="23">
        <v>0</v>
      </c>
      <c r="AL83" s="23">
        <v>0</v>
      </c>
      <c r="AM83" s="23">
        <v>0</v>
      </c>
      <c r="AN83" s="1"/>
      <c r="AO83" s="22" t="s">
        <v>44</v>
      </c>
      <c r="AP83" s="22" t="s">
        <v>44</v>
      </c>
      <c r="AQ83" s="23">
        <v>0</v>
      </c>
      <c r="AR83" s="23">
        <v>0</v>
      </c>
      <c r="AS83" s="23">
        <v>0</v>
      </c>
      <c r="AT83" s="23">
        <v>0</v>
      </c>
      <c r="AU83" s="1"/>
      <c r="AV83" s="22" t="s">
        <v>44</v>
      </c>
      <c r="AW83" s="22" t="s">
        <v>44</v>
      </c>
      <c r="AX83" s="23">
        <v>0</v>
      </c>
      <c r="AY83" s="23">
        <v>0</v>
      </c>
      <c r="AZ83" s="23">
        <v>0</v>
      </c>
      <c r="BA83" s="23">
        <v>0</v>
      </c>
      <c r="BB83" s="1"/>
      <c r="BC83" s="22" t="s">
        <v>44</v>
      </c>
      <c r="BD83" s="22" t="s">
        <v>44</v>
      </c>
      <c r="BE83" s="23">
        <v>0</v>
      </c>
      <c r="BF83" s="23">
        <v>0</v>
      </c>
      <c r="BG83" s="23">
        <v>0</v>
      </c>
      <c r="BH83" s="23">
        <v>0</v>
      </c>
      <c r="BI83" s="1"/>
      <c r="BJ83" s="22" t="s">
        <v>44</v>
      </c>
      <c r="BK83" s="22" t="s">
        <v>44</v>
      </c>
      <c r="BL83" s="23">
        <v>0</v>
      </c>
      <c r="BM83" s="23">
        <v>0</v>
      </c>
      <c r="BN83" s="23">
        <v>0</v>
      </c>
      <c r="BO83" s="23">
        <v>0</v>
      </c>
      <c r="BP83" s="1"/>
      <c r="BQ83" s="22" t="s">
        <v>44</v>
      </c>
      <c r="BR83" s="22" t="s">
        <v>44</v>
      </c>
      <c r="BS83" s="23">
        <v>0</v>
      </c>
      <c r="BT83" s="23">
        <v>0</v>
      </c>
      <c r="BU83" s="23">
        <v>0</v>
      </c>
      <c r="BV83" s="23">
        <v>0</v>
      </c>
      <c r="BW83" s="1"/>
      <c r="BX83" s="22" t="s">
        <v>44</v>
      </c>
      <c r="BY83" s="22" t="s">
        <v>44</v>
      </c>
      <c r="BZ83" s="23">
        <v>0</v>
      </c>
      <c r="CA83" s="23">
        <v>0</v>
      </c>
      <c r="CB83" s="23">
        <v>0</v>
      </c>
      <c r="CC83" s="23">
        <v>0</v>
      </c>
      <c r="CD83" s="1"/>
      <c r="CE83" s="22" t="s">
        <v>44</v>
      </c>
      <c r="CF83" s="22" t="s">
        <v>44</v>
      </c>
      <c r="CG83" s="23">
        <v>0</v>
      </c>
      <c r="CH83" s="23">
        <v>0</v>
      </c>
      <c r="CI83" s="23">
        <v>0</v>
      </c>
      <c r="CJ83" s="23">
        <v>0</v>
      </c>
      <c r="CK83" s="1"/>
      <c r="CL83" s="22" t="s">
        <v>44</v>
      </c>
      <c r="CM83" s="22" t="s">
        <v>44</v>
      </c>
      <c r="CN83" s="23">
        <v>0</v>
      </c>
      <c r="CO83" s="23">
        <v>0</v>
      </c>
      <c r="CP83" s="23">
        <v>0</v>
      </c>
      <c r="CQ83" s="23">
        <v>0</v>
      </c>
      <c r="CR83" s="1"/>
      <c r="CS83" s="22" t="s">
        <v>44</v>
      </c>
      <c r="CT83" s="22" t="s">
        <v>44</v>
      </c>
      <c r="CU83" s="23">
        <v>0</v>
      </c>
      <c r="CV83" s="23">
        <v>0</v>
      </c>
      <c r="CW83" s="23">
        <v>0</v>
      </c>
      <c r="CX83" s="23">
        <v>0</v>
      </c>
    </row>
    <row r="84" spans="1:103" ht="13.5" customHeight="1" x14ac:dyDescent="0.25">
      <c r="A84" s="24" t="s">
        <v>171</v>
      </c>
      <c r="B84" s="806"/>
      <c r="C84" s="806"/>
      <c r="D84" s="46">
        <v>-1386500838</v>
      </c>
      <c r="E84" s="47">
        <v>-501046631</v>
      </c>
      <c r="F84" s="47">
        <v>-56038868</v>
      </c>
      <c r="G84" s="47">
        <v>-86623718</v>
      </c>
      <c r="H84" s="47">
        <v>30584851</v>
      </c>
      <c r="I84" s="47">
        <v>-557085499</v>
      </c>
      <c r="J84" s="1"/>
      <c r="K84" s="48">
        <v>-1107003433</v>
      </c>
      <c r="L84" s="48">
        <v>-413011143</v>
      </c>
      <c r="M84" s="48"/>
      <c r="N84" s="48">
        <v>-45862329</v>
      </c>
      <c r="O84" s="48"/>
      <c r="P84" s="48">
        <v>-70967505</v>
      </c>
      <c r="Q84" s="48">
        <v>25105176</v>
      </c>
      <c r="R84" s="48">
        <v>-458873472</v>
      </c>
      <c r="S84" s="1"/>
      <c r="T84" s="48">
        <v>-80449015</v>
      </c>
      <c r="U84" s="48">
        <v>-28157155</v>
      </c>
      <c r="V84" s="48">
        <v>-3623195</v>
      </c>
      <c r="W84" s="48">
        <v>-5574146</v>
      </c>
      <c r="X84" s="48">
        <v>1950951</v>
      </c>
      <c r="Y84" s="48">
        <v>-31780350</v>
      </c>
      <c r="Z84" s="1"/>
      <c r="AA84" s="48">
        <v>-768111</v>
      </c>
      <c r="AB84" s="48">
        <v>-268839</v>
      </c>
      <c r="AC84" s="48">
        <v>-29459</v>
      </c>
      <c r="AD84" s="48">
        <v>-45322</v>
      </c>
      <c r="AE84" s="48">
        <v>15863</v>
      </c>
      <c r="AF84" s="48">
        <v>-298298</v>
      </c>
      <c r="AG84" s="1"/>
      <c r="AH84" s="17">
        <v>0</v>
      </c>
      <c r="AI84" s="17">
        <v>0</v>
      </c>
      <c r="AJ84" s="17">
        <v>0</v>
      </c>
      <c r="AK84" s="17">
        <v>0</v>
      </c>
      <c r="AL84" s="17">
        <v>0</v>
      </c>
      <c r="AM84" s="17">
        <v>0</v>
      </c>
      <c r="AN84" s="1"/>
      <c r="AO84" s="48">
        <v>-27989685</v>
      </c>
      <c r="AP84" s="48">
        <v>-9796390</v>
      </c>
      <c r="AQ84" s="48">
        <v>-1250092</v>
      </c>
      <c r="AR84" s="48">
        <v>-1923218</v>
      </c>
      <c r="AS84" s="48">
        <v>673126</v>
      </c>
      <c r="AT84" s="48">
        <v>-11046482</v>
      </c>
      <c r="AU84" s="1"/>
      <c r="AV84" s="17">
        <v>0</v>
      </c>
      <c r="AW84" s="17">
        <v>0</v>
      </c>
      <c r="AX84" s="17">
        <v>0</v>
      </c>
      <c r="AY84" s="17">
        <v>0</v>
      </c>
      <c r="AZ84" s="17">
        <v>0</v>
      </c>
      <c r="BA84" s="17">
        <v>0</v>
      </c>
      <c r="BB84" s="1"/>
      <c r="BC84" s="48">
        <v>-13693856</v>
      </c>
      <c r="BD84" s="48">
        <v>4995756</v>
      </c>
      <c r="BE84" s="48">
        <v>-616732</v>
      </c>
      <c r="BF84" s="48">
        <v>-948819</v>
      </c>
      <c r="BG84" s="48">
        <v>332087</v>
      </c>
      <c r="BH84" s="48">
        <v>4379024</v>
      </c>
      <c r="BI84" s="1"/>
      <c r="BJ84" s="48">
        <v>-20301050</v>
      </c>
      <c r="BK84" s="48">
        <v>-7105368</v>
      </c>
      <c r="BL84" s="48">
        <v>-914302</v>
      </c>
      <c r="BM84" s="48">
        <v>-1406618</v>
      </c>
      <c r="BN84" s="48">
        <v>492316</v>
      </c>
      <c r="BO84" s="48">
        <v>-8019670</v>
      </c>
      <c r="BP84" s="1"/>
      <c r="BQ84" s="48">
        <v>-41486</v>
      </c>
      <c r="BR84" s="48">
        <v>-14520</v>
      </c>
      <c r="BS84" s="48">
        <v>-1868</v>
      </c>
      <c r="BT84" s="48">
        <v>-2874</v>
      </c>
      <c r="BU84" s="48">
        <v>1006</v>
      </c>
      <c r="BV84" s="48">
        <v>-16388</v>
      </c>
      <c r="BW84" s="1"/>
      <c r="BX84" s="48">
        <v>-132536739</v>
      </c>
      <c r="BY84" s="48">
        <v>-46387859</v>
      </c>
      <c r="BZ84" s="48">
        <v>-3574069</v>
      </c>
      <c r="CA84" s="48">
        <v>-5498568</v>
      </c>
      <c r="CB84" s="48">
        <v>1924499</v>
      </c>
      <c r="CC84" s="48">
        <v>-49961928</v>
      </c>
      <c r="CD84" s="1"/>
      <c r="CE84" s="48">
        <v>-3200872</v>
      </c>
      <c r="CF84" s="48">
        <v>-1120305</v>
      </c>
      <c r="CG84" s="48">
        <v>-144158</v>
      </c>
      <c r="CH84" s="48">
        <v>-221782</v>
      </c>
      <c r="CI84" s="48">
        <v>77624</v>
      </c>
      <c r="CJ84" s="48">
        <v>-1264463</v>
      </c>
      <c r="CK84" s="1"/>
      <c r="CL84" s="48">
        <v>-138514</v>
      </c>
      <c r="CM84" s="48">
        <v>-48481</v>
      </c>
      <c r="CN84" s="48">
        <v>-5616</v>
      </c>
      <c r="CO84" s="48">
        <v>-8640</v>
      </c>
      <c r="CP84" s="48">
        <v>3024</v>
      </c>
      <c r="CQ84" s="48">
        <v>-54097</v>
      </c>
      <c r="CR84" s="1"/>
      <c r="CS84" s="48">
        <v>-378077</v>
      </c>
      <c r="CT84" s="48">
        <v>-132327</v>
      </c>
      <c r="CU84" s="48">
        <v>-17047</v>
      </c>
      <c r="CV84" s="48">
        <v>-26226</v>
      </c>
      <c r="CW84" s="48">
        <v>9179</v>
      </c>
      <c r="CX84" s="48">
        <v>-149374</v>
      </c>
    </row>
    <row r="85" spans="1:103" ht="12" customHeight="1" thickBot="1" x14ac:dyDescent="0.3">
      <c r="A85" s="18"/>
      <c r="B85" s="806"/>
      <c r="C85" s="806"/>
      <c r="D85" s="1"/>
      <c r="E85" s="1"/>
      <c r="F85" s="1"/>
      <c r="G85" s="18"/>
      <c r="H85" s="18"/>
      <c r="I85" s="1"/>
      <c r="J85" s="1"/>
      <c r="K85" s="18"/>
      <c r="L85" s="18"/>
      <c r="M85" s="18"/>
      <c r="N85" s="18"/>
      <c r="O85" s="18"/>
      <c r="P85" s="18"/>
      <c r="Q85" s="18"/>
      <c r="R85" s="18"/>
      <c r="S85" s="1"/>
      <c r="T85" s="18"/>
      <c r="U85" s="18"/>
      <c r="V85" s="18"/>
      <c r="W85" s="18"/>
      <c r="X85" s="18"/>
      <c r="Y85" s="18"/>
      <c r="Z85" s="1"/>
      <c r="AA85" s="18"/>
      <c r="AB85" s="18"/>
      <c r="AC85" s="18"/>
      <c r="AD85" s="18"/>
      <c r="AE85" s="18"/>
      <c r="AF85" s="18"/>
      <c r="AG85" s="1"/>
      <c r="AH85" s="18"/>
      <c r="AI85" s="18"/>
      <c r="AJ85" s="18"/>
      <c r="AK85" s="18"/>
      <c r="AL85" s="18"/>
      <c r="AM85" s="18"/>
      <c r="AN85" s="1"/>
      <c r="AO85" s="18"/>
      <c r="AP85" s="18"/>
      <c r="AQ85" s="18"/>
      <c r="AR85" s="18"/>
      <c r="AS85" s="18"/>
      <c r="AT85" s="18"/>
      <c r="AU85" s="1"/>
      <c r="AV85" s="18"/>
      <c r="AW85" s="18"/>
      <c r="AX85" s="18"/>
      <c r="AY85" s="18"/>
      <c r="AZ85" s="18"/>
      <c r="BA85" s="18"/>
      <c r="BB85" s="1"/>
      <c r="BC85" s="18"/>
      <c r="BD85" s="18"/>
      <c r="BE85" s="18"/>
      <c r="BF85" s="18"/>
      <c r="BG85" s="18"/>
      <c r="BH85" s="18"/>
      <c r="BI85" s="1"/>
      <c r="BJ85" s="18"/>
      <c r="BK85" s="18"/>
      <c r="BL85" s="18"/>
      <c r="BM85" s="18"/>
      <c r="BN85" s="18"/>
      <c r="BO85" s="18"/>
      <c r="BP85" s="1"/>
      <c r="BQ85" s="18"/>
      <c r="BR85" s="18"/>
      <c r="BS85" s="18"/>
      <c r="BT85" s="18"/>
      <c r="BU85" s="18"/>
      <c r="BV85" s="18"/>
      <c r="BW85" s="1"/>
      <c r="BX85" s="18"/>
      <c r="BY85" s="18"/>
      <c r="BZ85" s="18"/>
      <c r="CA85" s="18"/>
      <c r="CB85" s="18"/>
      <c r="CC85" s="18"/>
      <c r="CD85" s="1"/>
      <c r="CE85" s="18"/>
      <c r="CF85" s="18"/>
      <c r="CG85" s="18"/>
      <c r="CH85" s="18"/>
      <c r="CI85" s="18"/>
      <c r="CJ85" s="18"/>
      <c r="CK85" s="1"/>
      <c r="CL85" s="18"/>
      <c r="CM85" s="18"/>
      <c r="CN85" s="18"/>
      <c r="CO85" s="18"/>
      <c r="CP85" s="18"/>
      <c r="CQ85" s="18"/>
      <c r="CR85" s="1"/>
      <c r="CS85" s="18"/>
      <c r="CT85" s="18"/>
      <c r="CU85" s="18"/>
      <c r="CV85" s="18"/>
      <c r="CW85" s="18"/>
      <c r="CX85" s="18"/>
    </row>
    <row r="86" spans="1:103" ht="14.25" customHeight="1" thickBot="1" x14ac:dyDescent="0.3">
      <c r="A86" s="14" t="s">
        <v>172</v>
      </c>
      <c r="B86" s="806"/>
      <c r="C86" s="806"/>
      <c r="D86" s="46">
        <v>-1386500838</v>
      </c>
      <c r="E86" s="47">
        <v>-501046631</v>
      </c>
      <c r="F86" s="47">
        <v>-56038868</v>
      </c>
      <c r="G86" s="47">
        <v>-86623718</v>
      </c>
      <c r="H86" s="47">
        <v>30584851</v>
      </c>
      <c r="I86" s="47">
        <v>-557085499</v>
      </c>
      <c r="J86" s="1"/>
      <c r="K86" s="49">
        <v>-1107003433</v>
      </c>
      <c r="L86" s="49">
        <v>-413011143</v>
      </c>
      <c r="M86" s="49"/>
      <c r="N86" s="49">
        <v>-45862329</v>
      </c>
      <c r="O86" s="49"/>
      <c r="P86" s="49">
        <v>-70967505</v>
      </c>
      <c r="Q86" s="49">
        <v>25105176</v>
      </c>
      <c r="R86" s="49">
        <v>-458873472</v>
      </c>
      <c r="S86" s="1"/>
      <c r="T86" s="49">
        <v>-80449015</v>
      </c>
      <c r="U86" s="49">
        <v>-28157155</v>
      </c>
      <c r="V86" s="49">
        <v>-3623195</v>
      </c>
      <c r="W86" s="49">
        <v>-5574146</v>
      </c>
      <c r="X86" s="49">
        <v>1950951</v>
      </c>
      <c r="Y86" s="49">
        <v>-31780350</v>
      </c>
      <c r="Z86" s="1"/>
      <c r="AA86" s="49">
        <v>-768111</v>
      </c>
      <c r="AB86" s="49">
        <v>-268839</v>
      </c>
      <c r="AC86" s="49">
        <v>-29459</v>
      </c>
      <c r="AD86" s="49">
        <v>-45322</v>
      </c>
      <c r="AE86" s="49">
        <v>15863</v>
      </c>
      <c r="AF86" s="49">
        <v>-298298</v>
      </c>
      <c r="AG86" s="1"/>
      <c r="AH86" s="50">
        <v>0</v>
      </c>
      <c r="AI86" s="50">
        <v>0</v>
      </c>
      <c r="AJ86" s="50">
        <v>0</v>
      </c>
      <c r="AK86" s="50">
        <v>0</v>
      </c>
      <c r="AL86" s="50">
        <v>0</v>
      </c>
      <c r="AM86" s="50">
        <v>0</v>
      </c>
      <c r="AN86" s="1"/>
      <c r="AO86" s="49">
        <v>-27989685</v>
      </c>
      <c r="AP86" s="49">
        <v>-9796390</v>
      </c>
      <c r="AQ86" s="49">
        <v>-1250092</v>
      </c>
      <c r="AR86" s="49">
        <v>-1923218</v>
      </c>
      <c r="AS86" s="49">
        <v>673126</v>
      </c>
      <c r="AT86" s="49">
        <v>-11046482</v>
      </c>
      <c r="AU86" s="1"/>
      <c r="AV86" s="50">
        <v>0</v>
      </c>
      <c r="AW86" s="50">
        <v>0</v>
      </c>
      <c r="AX86" s="50">
        <v>0</v>
      </c>
      <c r="AY86" s="50">
        <v>0</v>
      </c>
      <c r="AZ86" s="50">
        <v>0</v>
      </c>
      <c r="BA86" s="50">
        <v>0</v>
      </c>
      <c r="BB86" s="1"/>
      <c r="BC86" s="49">
        <v>-13693856</v>
      </c>
      <c r="BD86" s="49">
        <v>4995756</v>
      </c>
      <c r="BE86" s="49">
        <v>-616732</v>
      </c>
      <c r="BF86" s="49">
        <v>-948819</v>
      </c>
      <c r="BG86" s="49">
        <v>332087</v>
      </c>
      <c r="BH86" s="49">
        <v>4379024</v>
      </c>
      <c r="BI86" s="1"/>
      <c r="BJ86" s="49">
        <v>-20301050</v>
      </c>
      <c r="BK86" s="49">
        <v>-7105368</v>
      </c>
      <c r="BL86" s="49">
        <v>-914302</v>
      </c>
      <c r="BM86" s="49">
        <v>-1406618</v>
      </c>
      <c r="BN86" s="49">
        <v>492316</v>
      </c>
      <c r="BO86" s="49">
        <v>-8019670</v>
      </c>
      <c r="BP86" s="1"/>
      <c r="BQ86" s="49">
        <v>-41486</v>
      </c>
      <c r="BR86" s="49">
        <v>-14520</v>
      </c>
      <c r="BS86" s="49">
        <v>-1868</v>
      </c>
      <c r="BT86" s="49">
        <v>-2874</v>
      </c>
      <c r="BU86" s="49">
        <v>1006</v>
      </c>
      <c r="BV86" s="51">
        <v>-16388</v>
      </c>
      <c r="BW86" s="52" t="s">
        <v>84</v>
      </c>
      <c r="BX86" s="49">
        <v>-132536739</v>
      </c>
      <c r="BY86" s="49">
        <v>-46387859</v>
      </c>
      <c r="BZ86" s="49">
        <v>-3574069</v>
      </c>
      <c r="CA86" s="49">
        <v>-5498568</v>
      </c>
      <c r="CB86" s="49">
        <v>1924499</v>
      </c>
      <c r="CC86" s="51">
        <v>-49961928</v>
      </c>
      <c r="CD86" s="29" t="s">
        <v>84</v>
      </c>
      <c r="CE86" s="49">
        <v>-3200872</v>
      </c>
      <c r="CF86" s="49">
        <v>-1120305</v>
      </c>
      <c r="CG86" s="49">
        <v>-144158</v>
      </c>
      <c r="CH86" s="49">
        <v>-221782</v>
      </c>
      <c r="CI86" s="49">
        <v>77624</v>
      </c>
      <c r="CJ86" s="51">
        <v>-1264463</v>
      </c>
      <c r="CK86" s="29" t="s">
        <v>84</v>
      </c>
      <c r="CL86" s="49">
        <v>-138514</v>
      </c>
      <c r="CM86" s="49">
        <v>-48481</v>
      </c>
      <c r="CN86" s="49">
        <v>-5616</v>
      </c>
      <c r="CO86" s="49">
        <v>-8640</v>
      </c>
      <c r="CP86" s="49">
        <v>3024</v>
      </c>
      <c r="CQ86" s="51">
        <v>-54097</v>
      </c>
      <c r="CR86" s="29" t="s">
        <v>84</v>
      </c>
      <c r="CS86" s="49">
        <v>-378077</v>
      </c>
      <c r="CT86" s="49">
        <v>-132327</v>
      </c>
      <c r="CU86" s="49">
        <v>-17047</v>
      </c>
      <c r="CV86" s="49">
        <v>-26226</v>
      </c>
      <c r="CW86" s="49">
        <v>9179</v>
      </c>
      <c r="CX86" s="51">
        <v>-149374</v>
      </c>
      <c r="CY86" s="29" t="s">
        <v>84</v>
      </c>
    </row>
    <row r="88" spans="1:103" x14ac:dyDescent="0.25">
      <c r="D88" s="53" t="s">
        <v>173</v>
      </c>
      <c r="E88" s="54">
        <f>-ROUND(SUM('123116'!R23,'123116'!AF23,'123116'!AT23)/1000,0)+1</f>
        <v>428642</v>
      </c>
      <c r="F88" t="s">
        <v>174</v>
      </c>
    </row>
    <row r="89" spans="1:103" x14ac:dyDescent="0.25">
      <c r="D89" s="53" t="s">
        <v>175</v>
      </c>
      <c r="E89" s="54">
        <f>-ROUND('123116'!I34/1000,0)</f>
        <v>43048</v>
      </c>
      <c r="F89" t="s">
        <v>74</v>
      </c>
    </row>
    <row r="90" spans="1:103" x14ac:dyDescent="0.25">
      <c r="D90" s="53" t="s">
        <v>176</v>
      </c>
      <c r="E90" s="54">
        <f>-ROUND(SUM('123116'!R21,'123116'!R39,'123116'!Y39,'123116'!BH39,'123116'!BO39)/1000,0)</f>
        <v>48291</v>
      </c>
      <c r="F90" t="s">
        <v>177</v>
      </c>
    </row>
    <row r="91" spans="1:103" ht="15.75" thickBot="1" x14ac:dyDescent="0.3">
      <c r="D91" s="53" t="s">
        <v>178</v>
      </c>
      <c r="E91" s="55">
        <f>-ROUND(SUM('123116'!AF39+'123116'!BV86,'123116'!CC86,'123116'!CJ86,'123116'!CQ86,'123116'!CX86)/1000,0)</f>
        <v>51446</v>
      </c>
      <c r="F91" t="s">
        <v>179</v>
      </c>
    </row>
    <row r="92" spans="1:103" ht="15.75" thickBot="1" x14ac:dyDescent="0.3">
      <c r="D92" s="53" t="s">
        <v>180</v>
      </c>
      <c r="E92" s="55">
        <f>SUM(E88:E91)</f>
        <v>571427</v>
      </c>
    </row>
    <row r="93" spans="1:103" x14ac:dyDescent="0.25">
      <c r="D93" s="53" t="s">
        <v>181</v>
      </c>
      <c r="E93" s="56"/>
    </row>
    <row r="94" spans="1:103" x14ac:dyDescent="0.25">
      <c r="D94" s="57" t="s">
        <v>182</v>
      </c>
      <c r="E94" s="54">
        <f>ROUND('123116'!I36/1000,0)</f>
        <v>4493</v>
      </c>
      <c r="F94" t="s">
        <v>78</v>
      </c>
    </row>
    <row r="95" spans="1:103" x14ac:dyDescent="0.25">
      <c r="D95" s="57" t="s">
        <v>183</v>
      </c>
      <c r="E95" s="54">
        <f>ROUND('123116'!BH80/1000,0)+ROUND('123116'!R80/1000,0)+E99</f>
        <v>9853</v>
      </c>
      <c r="F95" t="s">
        <v>184</v>
      </c>
    </row>
    <row r="96" spans="1:103" ht="15.75" thickBot="1" x14ac:dyDescent="0.3">
      <c r="D96" s="53" t="s">
        <v>185</v>
      </c>
      <c r="E96" s="55">
        <v>0</v>
      </c>
    </row>
    <row r="97" spans="4:6" ht="15.75" thickBot="1" x14ac:dyDescent="0.3">
      <c r="D97" s="53" t="s">
        <v>180</v>
      </c>
      <c r="E97" s="58">
        <f>SUM(E94:E96)</f>
        <v>14346</v>
      </c>
    </row>
    <row r="98" spans="4:6" x14ac:dyDescent="0.25">
      <c r="D98" s="53" t="s">
        <v>186</v>
      </c>
      <c r="E98" s="59">
        <f>E92-E97</f>
        <v>557081</v>
      </c>
    </row>
    <row r="99" spans="4:6" ht="15.75" thickBot="1" x14ac:dyDescent="0.3">
      <c r="D99" s="53" t="s">
        <v>187</v>
      </c>
      <c r="E99" s="55">
        <f>-ROUND('123116'!L80/1000,0)</f>
        <v>4</v>
      </c>
      <c r="F99" t="s">
        <v>166</v>
      </c>
    </row>
    <row r="100" spans="4:6" ht="15.75" thickBot="1" x14ac:dyDescent="0.3">
      <c r="D100" s="53" t="s">
        <v>188</v>
      </c>
      <c r="E100" s="60">
        <f>E98+E99</f>
        <v>557085</v>
      </c>
    </row>
    <row r="101" spans="4:6" ht="15.75" thickTop="1" x14ac:dyDescent="0.25"/>
  </sheetData>
  <mergeCells count="146">
    <mergeCell ref="A1:D1"/>
    <mergeCell ref="B2:C2"/>
    <mergeCell ref="B3:C3"/>
    <mergeCell ref="Z3:AF3"/>
    <mergeCell ref="AG3:AM3"/>
    <mergeCell ref="AN3:AT3"/>
    <mergeCell ref="CR4:CX4"/>
    <mergeCell ref="B5:C5"/>
    <mergeCell ref="B6:C6"/>
    <mergeCell ref="CK3:CQ3"/>
    <mergeCell ref="CR3:CX3"/>
    <mergeCell ref="B4:C4"/>
    <mergeCell ref="Z4:AF4"/>
    <mergeCell ref="AG4:AM4"/>
    <mergeCell ref="AN4:AT4"/>
    <mergeCell ref="AU4:BA4"/>
    <mergeCell ref="BB4:BH4"/>
    <mergeCell ref="BI4:BO4"/>
    <mergeCell ref="BP4:BV4"/>
    <mergeCell ref="AU3:BA3"/>
    <mergeCell ref="BB3:BH3"/>
    <mergeCell ref="BI3:BO3"/>
    <mergeCell ref="BP3:BV3"/>
    <mergeCell ref="BW3:CC3"/>
    <mergeCell ref="CD3:CJ3"/>
    <mergeCell ref="B7:C7"/>
    <mergeCell ref="B8:C8"/>
    <mergeCell ref="A9:F9"/>
    <mergeCell ref="AC9:AI9"/>
    <mergeCell ref="AJ9:AP9"/>
    <mergeCell ref="AQ9:AW9"/>
    <mergeCell ref="BW4:CC4"/>
    <mergeCell ref="CD4:CJ4"/>
    <mergeCell ref="CK4:CQ4"/>
    <mergeCell ref="CN9:CT9"/>
    <mergeCell ref="CU9:CX9"/>
    <mergeCell ref="A10:B10"/>
    <mergeCell ref="B11:C11"/>
    <mergeCell ref="K11:S11"/>
    <mergeCell ref="T11:Z11"/>
    <mergeCell ref="AA11:AF11"/>
    <mergeCell ref="AH11:AN11"/>
    <mergeCell ref="AO11:AU11"/>
    <mergeCell ref="AV11:BB11"/>
    <mergeCell ref="AX9:BD9"/>
    <mergeCell ref="BE9:BK9"/>
    <mergeCell ref="BL9:BR9"/>
    <mergeCell ref="BS9:BY9"/>
    <mergeCell ref="BZ9:CF9"/>
    <mergeCell ref="CG9:CM9"/>
    <mergeCell ref="BJ12:BP12"/>
    <mergeCell ref="BQ12:BV12"/>
    <mergeCell ref="BX12:CC12"/>
    <mergeCell ref="CE12:CJ12"/>
    <mergeCell ref="CL12:CQ12"/>
    <mergeCell ref="CS12:CX12"/>
    <mergeCell ref="CS11:CX11"/>
    <mergeCell ref="B12:C12"/>
    <mergeCell ref="D12:J12"/>
    <mergeCell ref="K12:S12"/>
    <mergeCell ref="T12:Z12"/>
    <mergeCell ref="AA12:AF12"/>
    <mergeCell ref="AH12:AN12"/>
    <mergeCell ref="AO12:AU12"/>
    <mergeCell ref="AV12:BB12"/>
    <mergeCell ref="BC12:BI12"/>
    <mergeCell ref="BC11:BI11"/>
    <mergeCell ref="BJ11:BP11"/>
    <mergeCell ref="BQ11:BV11"/>
    <mergeCell ref="BX11:CC11"/>
    <mergeCell ref="CE11:CJ11"/>
    <mergeCell ref="CL11:CQ11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85:C85"/>
    <mergeCell ref="B86:C86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</mergeCells>
  <printOptions horizontalCentered="1"/>
  <pageMargins left="0.25" right="0.25" top="0.82999998331069902" bottom="0.41999998688697798" header="0.3" footer="0.3"/>
  <pageSetup scale="52" fitToWidth="0" orientation="portrait" r:id="rId1"/>
  <headerFooter>
    <oddFooter>&amp;R&amp;20&amp;P</oddFooter>
  </headerFooter>
  <colBreaks count="13" manualBreakCount="13">
    <brk id="10" max="1048575" man="1"/>
    <brk id="19" max="1048575" man="1"/>
    <brk id="26" max="1048575" man="1"/>
    <brk id="33" max="1048575" man="1"/>
    <brk id="40" max="1048575" man="1"/>
    <brk id="47" max="1048575" man="1"/>
    <brk id="54" max="1048575" man="1"/>
    <brk id="61" max="1048575" man="1"/>
    <brk id="68" max="1048575" man="1"/>
    <brk id="75" max="1048575" man="1"/>
    <brk id="82" max="1048575" man="1"/>
    <brk id="89" max="1048575" man="1"/>
    <brk id="9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U55"/>
  <sheetViews>
    <sheetView zoomScaleNormal="100" workbookViewId="0">
      <pane xSplit="2" ySplit="6" topLeftCell="C7" activePane="bottomRight" state="frozen"/>
      <selection activeCell="B17" sqref="B17"/>
      <selection pane="topRight" activeCell="B17" sqref="B17"/>
      <selection pane="bottomLeft" activeCell="B17" sqref="B17"/>
      <selection pane="bottomRight"/>
    </sheetView>
  </sheetViews>
  <sheetFormatPr defaultColWidth="9.140625" defaultRowHeight="15" x14ac:dyDescent="0.25"/>
  <cols>
    <col min="1" max="1" width="5.28515625" style="61" customWidth="1"/>
    <col min="2" max="2" width="49" style="64" bestFit="1" customWidth="1"/>
    <col min="3" max="3" width="17.28515625" style="61" bestFit="1" customWidth="1"/>
    <col min="4" max="6" width="12.28515625" style="61" customWidth="1"/>
    <col min="7" max="7" width="3.7109375" style="61" customWidth="1"/>
    <col min="8" max="9" width="11.42578125" style="61" bestFit="1" customWidth="1"/>
    <col min="10" max="10" width="3.7109375" style="61" customWidth="1"/>
    <col min="11" max="11" width="16" style="61" bestFit="1" customWidth="1"/>
    <col min="12" max="12" width="17.140625" style="394" bestFit="1" customWidth="1"/>
    <col min="13" max="13" width="14.140625" style="394" bestFit="1" customWidth="1"/>
    <col min="14" max="14" width="12.42578125" style="394" bestFit="1" customWidth="1"/>
    <col min="15" max="15" width="3.7109375" style="61" customWidth="1"/>
    <col min="16" max="18" width="15" style="61" bestFit="1" customWidth="1"/>
    <col min="19" max="19" width="9.140625" style="61"/>
    <col min="20" max="20" width="38.7109375" style="61" bestFit="1" customWidth="1"/>
    <col min="21" max="21" width="11.7109375" style="394" customWidth="1"/>
    <col min="22" max="16384" width="9.140625" style="61"/>
  </cols>
  <sheetData>
    <row r="1" spans="1:21" x14ac:dyDescent="0.25">
      <c r="B1" s="402" t="s">
        <v>581</v>
      </c>
    </row>
    <row r="2" spans="1:21" x14ac:dyDescent="0.25">
      <c r="B2" s="402" t="s">
        <v>582</v>
      </c>
    </row>
    <row r="3" spans="1:21" x14ac:dyDescent="0.25">
      <c r="B3" s="402" t="s">
        <v>621</v>
      </c>
    </row>
    <row r="4" spans="1:21" x14ac:dyDescent="0.25">
      <c r="B4" s="402"/>
    </row>
    <row r="5" spans="1:21" x14ac:dyDescent="0.25">
      <c r="D5" s="788">
        <v>43100</v>
      </c>
      <c r="E5" s="788"/>
      <c r="F5" s="788"/>
      <c r="H5" s="788" t="s">
        <v>584</v>
      </c>
      <c r="I5" s="788"/>
      <c r="K5" s="789" t="s">
        <v>622</v>
      </c>
      <c r="L5" s="789"/>
      <c r="M5" s="789"/>
      <c r="N5" s="789"/>
      <c r="P5" s="790">
        <v>43373</v>
      </c>
      <c r="Q5" s="791"/>
      <c r="R5" s="792"/>
    </row>
    <row r="6" spans="1:21" x14ac:dyDescent="0.25">
      <c r="D6" s="66" t="s">
        <v>230</v>
      </c>
      <c r="E6" s="66" t="s">
        <v>231</v>
      </c>
      <c r="F6" s="66" t="s">
        <v>232</v>
      </c>
      <c r="H6" s="66" t="s">
        <v>230</v>
      </c>
      <c r="I6" s="66" t="s">
        <v>231</v>
      </c>
      <c r="K6" s="396" t="s">
        <v>576</v>
      </c>
      <c r="L6" s="396" t="s">
        <v>577</v>
      </c>
      <c r="M6" s="396" t="s">
        <v>578</v>
      </c>
      <c r="N6" s="396" t="s">
        <v>579</v>
      </c>
      <c r="P6" s="756" t="s">
        <v>230</v>
      </c>
      <c r="Q6" s="757" t="s">
        <v>231</v>
      </c>
      <c r="R6" s="758" t="s">
        <v>232</v>
      </c>
    </row>
    <row r="7" spans="1:21" x14ac:dyDescent="0.25">
      <c r="A7" s="61" t="s">
        <v>656</v>
      </c>
      <c r="B7" s="63" t="s">
        <v>190</v>
      </c>
      <c r="C7" s="62" t="s">
        <v>289</v>
      </c>
      <c r="D7" s="394">
        <f>'123117'!R32+'123117'!U32</f>
        <v>39180</v>
      </c>
      <c r="E7" s="394">
        <f>'123117'!T32</f>
        <v>13890</v>
      </c>
      <c r="F7" s="394">
        <f>SUM(D7:E7)</f>
        <v>53070</v>
      </c>
      <c r="G7" s="394"/>
      <c r="H7" s="394"/>
      <c r="I7" s="394"/>
      <c r="J7" s="394"/>
      <c r="K7" s="394">
        <f>-SUMIFS('2018FYEAR'!$L$35:$L$98,'2018FYEAR'!$D$35:$D$98,'93018 Summary'!C7)</f>
        <v>-25984.349999999977</v>
      </c>
      <c r="L7" s="394">
        <f>K7*'2018Activity'!$T$298</f>
        <v>-10099.533709501089</v>
      </c>
      <c r="M7" s="394">
        <f t="shared" ref="M7:M40" si="0">L7*$C$52</f>
        <v>-1973.9491540286228</v>
      </c>
      <c r="N7" s="394">
        <f t="shared" ref="N7:N40" si="1">L7*$C$53</f>
        <v>-699.77583317431356</v>
      </c>
      <c r="O7" s="394"/>
      <c r="P7" s="768">
        <f t="shared" ref="P7:P42" si="2">D7+H7+M7</f>
        <v>37206.050845971375</v>
      </c>
      <c r="Q7" s="766">
        <f t="shared" ref="Q7:Q42" si="3">E7+I7+N7</f>
        <v>13190.224166825687</v>
      </c>
      <c r="R7" s="767">
        <f>SUM(P7:Q7)</f>
        <v>50396.275012797065</v>
      </c>
      <c r="S7" s="61" t="s">
        <v>656</v>
      </c>
      <c r="T7" s="769" t="s">
        <v>190</v>
      </c>
      <c r="U7" s="394">
        <f>SUMIF($A$7:$A$42,S7,$R$7:$R$42)</f>
        <v>50396.275012797065</v>
      </c>
    </row>
    <row r="8" spans="1:21" ht="15" customHeight="1" x14ac:dyDescent="0.25">
      <c r="A8" s="61" t="s">
        <v>657</v>
      </c>
      <c r="B8" s="63" t="s">
        <v>191</v>
      </c>
      <c r="C8" s="62" t="s">
        <v>290</v>
      </c>
      <c r="D8" s="394">
        <f>'123117'!R33+'123117'!U33</f>
        <v>1073550</v>
      </c>
      <c r="E8" s="394">
        <f>'123117'!T33</f>
        <v>380579</v>
      </c>
      <c r="F8" s="394">
        <f t="shared" ref="F8:F42" si="4">SUM(D8:E8)</f>
        <v>1454129</v>
      </c>
      <c r="G8" s="394"/>
      <c r="H8" s="394"/>
      <c r="I8" s="394"/>
      <c r="J8" s="394"/>
      <c r="K8" s="394">
        <f>-SUMIFS('2018FYEAR'!$L$35:$L$98,'2018FYEAR'!$D$35:$D$98,'93018 Summary'!C8)</f>
        <v>196274.69048178941</v>
      </c>
      <c r="L8" s="394">
        <f>K8*'2018Activity'!$T$298</f>
        <v>76287.567433579301</v>
      </c>
      <c r="M8" s="394">
        <f t="shared" si="0"/>
        <v>14910.369481390078</v>
      </c>
      <c r="N8" s="394">
        <f t="shared" si="1"/>
        <v>5285.8079983884454</v>
      </c>
      <c r="O8" s="394"/>
      <c r="P8" s="768">
        <f t="shared" si="2"/>
        <v>1088460.3694813901</v>
      </c>
      <c r="Q8" s="766">
        <f t="shared" si="3"/>
        <v>385864.80799838842</v>
      </c>
      <c r="R8" s="767">
        <f t="shared" ref="R8:R40" si="5">SUM(P8:Q8)</f>
        <v>1474325.1774797784</v>
      </c>
      <c r="S8" s="61" t="s">
        <v>657</v>
      </c>
      <c r="T8" s="769" t="s">
        <v>191</v>
      </c>
      <c r="U8" s="394">
        <f>SUMIF($A$7:$A$42,S8,$R$7:$R$42)</f>
        <v>1474325.1774797784</v>
      </c>
    </row>
    <row r="9" spans="1:21" x14ac:dyDescent="0.25">
      <c r="A9" s="61" t="s">
        <v>658</v>
      </c>
      <c r="B9" s="63" t="s">
        <v>192</v>
      </c>
      <c r="C9" s="62" t="s">
        <v>291</v>
      </c>
      <c r="D9" s="394">
        <f>'123117'!R34+'123117'!U34</f>
        <v>15487</v>
      </c>
      <c r="E9" s="394">
        <f>'123117'!T34</f>
        <v>5490</v>
      </c>
      <c r="F9" s="394">
        <f t="shared" si="4"/>
        <v>20977</v>
      </c>
      <c r="G9" s="394"/>
      <c r="H9" s="394"/>
      <c r="I9" s="394"/>
      <c r="J9" s="394"/>
      <c r="K9" s="394">
        <f>-SUMIFS('2018FYEAR'!$L$35:$L$98,'2018FYEAR'!$D$35:$D$98,'93018 Summary'!C9)</f>
        <v>47982.551311254341</v>
      </c>
      <c r="L9" s="394">
        <f>K9*'2018Activity'!$T$298</f>
        <v>18649.740880025067</v>
      </c>
      <c r="M9" s="394">
        <f t="shared" si="0"/>
        <v>3645.0831584775287</v>
      </c>
      <c r="N9" s="394">
        <f t="shared" si="1"/>
        <v>1292.2020301320713</v>
      </c>
      <c r="O9" s="394"/>
      <c r="P9" s="768">
        <f t="shared" si="2"/>
        <v>19132.08315847753</v>
      </c>
      <c r="Q9" s="766">
        <f t="shared" si="3"/>
        <v>6782.2020301320717</v>
      </c>
      <c r="R9" s="767">
        <f t="shared" si="5"/>
        <v>25914.285188609603</v>
      </c>
      <c r="S9" s="61" t="s">
        <v>658</v>
      </c>
      <c r="T9" s="769" t="s">
        <v>192</v>
      </c>
      <c r="U9" s="394">
        <f t="shared" ref="U9:U42" si="6">SUMIF($A$7:$A$42,S9,$R$7:$R$42)</f>
        <v>25914.285188609603</v>
      </c>
    </row>
    <row r="10" spans="1:21" x14ac:dyDescent="0.25">
      <c r="A10" s="61" t="s">
        <v>659</v>
      </c>
      <c r="B10" s="63" t="s">
        <v>193</v>
      </c>
      <c r="C10" s="62" t="s">
        <v>327</v>
      </c>
      <c r="D10" s="394">
        <f>'123117'!R35+'123117'!U35</f>
        <v>0</v>
      </c>
      <c r="E10" s="394">
        <f>'123117'!T35</f>
        <v>0</v>
      </c>
      <c r="F10" s="394">
        <f t="shared" si="4"/>
        <v>0</v>
      </c>
      <c r="G10" s="394"/>
      <c r="H10" s="394"/>
      <c r="I10" s="394"/>
      <c r="J10" s="394"/>
      <c r="K10" s="394">
        <f>-SUMIFS('2018FYEAR'!$L$35:$L$98,'2018FYEAR'!$D$35:$D$98,'93018 Summary'!C10)</f>
        <v>0</v>
      </c>
      <c r="L10" s="394">
        <f>K10*'2018Activity'!$T$298</f>
        <v>0</v>
      </c>
      <c r="M10" s="394">
        <f t="shared" si="0"/>
        <v>0</v>
      </c>
      <c r="N10" s="394">
        <f t="shared" si="1"/>
        <v>0</v>
      </c>
      <c r="O10" s="394"/>
      <c r="P10" s="768">
        <f t="shared" si="2"/>
        <v>0</v>
      </c>
      <c r="Q10" s="766">
        <f t="shared" si="3"/>
        <v>0</v>
      </c>
      <c r="R10" s="767">
        <f t="shared" si="5"/>
        <v>0</v>
      </c>
      <c r="S10" s="61" t="s">
        <v>659</v>
      </c>
      <c r="T10" s="769" t="s">
        <v>193</v>
      </c>
      <c r="U10" s="394">
        <f t="shared" si="6"/>
        <v>0</v>
      </c>
    </row>
    <row r="11" spans="1:21" x14ac:dyDescent="0.25">
      <c r="A11" s="61" t="s">
        <v>660</v>
      </c>
      <c r="B11" s="63" t="s">
        <v>194</v>
      </c>
      <c r="C11" s="62" t="s">
        <v>292</v>
      </c>
      <c r="D11" s="394">
        <f>'123117'!R36+'123117'!U36</f>
        <v>186777</v>
      </c>
      <c r="E11" s="394">
        <f>'123117'!T36</f>
        <v>66214</v>
      </c>
      <c r="F11" s="394">
        <f t="shared" si="4"/>
        <v>252991</v>
      </c>
      <c r="G11" s="394"/>
      <c r="H11" s="394"/>
      <c r="I11" s="394"/>
      <c r="J11" s="394"/>
      <c r="K11" s="394">
        <f>-SUMIFS('2018FYEAR'!$L$35:$L$98,'2018FYEAR'!$D$35:$D$98,'93018 Summary'!C11)</f>
        <v>160000</v>
      </c>
      <c r="L11" s="394">
        <f>K11*'2018Activity'!$T$298</f>
        <v>62188.409312535259</v>
      </c>
      <c r="M11" s="394">
        <f t="shared" si="0"/>
        <v>12154.695601182246</v>
      </c>
      <c r="N11" s="394">
        <f t="shared" si="1"/>
        <v>4308.906449762655</v>
      </c>
      <c r="O11" s="394"/>
      <c r="P11" s="768">
        <f t="shared" si="2"/>
        <v>198931.69560118223</v>
      </c>
      <c r="Q11" s="766">
        <f t="shared" si="3"/>
        <v>70522.906449762653</v>
      </c>
      <c r="R11" s="767">
        <f t="shared" si="5"/>
        <v>269454.60205094487</v>
      </c>
      <c r="S11" s="61" t="s">
        <v>660</v>
      </c>
      <c r="T11" s="769" t="s">
        <v>194</v>
      </c>
      <c r="U11" s="394">
        <f t="shared" si="6"/>
        <v>269454.60205094487</v>
      </c>
    </row>
    <row r="12" spans="1:21" x14ac:dyDescent="0.25">
      <c r="A12" s="61" t="s">
        <v>670</v>
      </c>
      <c r="B12" s="63" t="s">
        <v>195</v>
      </c>
      <c r="C12" s="62" t="s">
        <v>298</v>
      </c>
      <c r="D12" s="394">
        <f>'123117'!R37+'123117'!U37</f>
        <v>-413876</v>
      </c>
      <c r="E12" s="394">
        <f>'123117'!T37</f>
        <v>-146722</v>
      </c>
      <c r="F12" s="394">
        <f t="shared" si="4"/>
        <v>-560598</v>
      </c>
      <c r="G12" s="394"/>
      <c r="H12" s="394"/>
      <c r="I12" s="394"/>
      <c r="J12" s="394"/>
      <c r="K12" s="394">
        <f>-SUMIFS('2018FYEAR'!$L$35:$L$98,'2018FYEAR'!$D$35:$D$98,'93018 Summary'!C12)</f>
        <v>309472</v>
      </c>
      <c r="L12" s="394">
        <f>K12*'2018Activity'!$T$298</f>
        <v>120284.8212923057</v>
      </c>
      <c r="M12" s="394">
        <f t="shared" si="0"/>
        <v>23509.612231806703</v>
      </c>
      <c r="N12" s="394">
        <f t="shared" si="1"/>
        <v>8334.2868551309275</v>
      </c>
      <c r="O12" s="394"/>
      <c r="P12" s="768">
        <f t="shared" si="2"/>
        <v>-390366.38776819332</v>
      </c>
      <c r="Q12" s="766">
        <f t="shared" si="3"/>
        <v>-138387.71314486908</v>
      </c>
      <c r="R12" s="767">
        <f t="shared" si="5"/>
        <v>-528754.10091306246</v>
      </c>
      <c r="S12" s="61" t="s">
        <v>670</v>
      </c>
      <c r="T12" s="769" t="s">
        <v>195</v>
      </c>
      <c r="U12" s="394">
        <f t="shared" si="6"/>
        <v>-528754.10091306246</v>
      </c>
    </row>
    <row r="13" spans="1:21" x14ac:dyDescent="0.25">
      <c r="A13" s="61" t="s">
        <v>672</v>
      </c>
      <c r="B13" s="63" t="s">
        <v>196</v>
      </c>
      <c r="C13" s="62" t="s">
        <v>328</v>
      </c>
      <c r="D13" s="394">
        <f>'123117'!R38+'123117'!U38</f>
        <v>407893</v>
      </c>
      <c r="E13" s="394">
        <f>'123117'!T38</f>
        <v>144600</v>
      </c>
      <c r="F13" s="394">
        <f t="shared" si="4"/>
        <v>552493</v>
      </c>
      <c r="G13" s="394"/>
      <c r="H13" s="394"/>
      <c r="I13" s="394"/>
      <c r="J13" s="394"/>
      <c r="K13" s="394">
        <f>-SUMIFS('2018FYEAR'!$L$35:$L$98,'2018FYEAR'!$D$35:$D$98,'93018 Summary'!C13)</f>
        <v>2500000</v>
      </c>
      <c r="L13" s="394">
        <f>K13*'2018Activity'!$T$298</f>
        <v>971693.89550836349</v>
      </c>
      <c r="M13" s="394">
        <f t="shared" si="0"/>
        <v>189917.1187684726</v>
      </c>
      <c r="N13" s="394">
        <f t="shared" si="1"/>
        <v>67326.663277541491</v>
      </c>
      <c r="O13" s="394"/>
      <c r="P13" s="768">
        <f t="shared" si="2"/>
        <v>597810.11876847257</v>
      </c>
      <c r="Q13" s="766">
        <f t="shared" si="3"/>
        <v>211926.66327754149</v>
      </c>
      <c r="R13" s="767">
        <f t="shared" si="5"/>
        <v>809736.78204601409</v>
      </c>
      <c r="S13" s="61" t="s">
        <v>672</v>
      </c>
      <c r="T13" s="769" t="s">
        <v>692</v>
      </c>
      <c r="U13" s="394">
        <f t="shared" si="6"/>
        <v>809736.78204601409</v>
      </c>
    </row>
    <row r="14" spans="1:21" x14ac:dyDescent="0.25">
      <c r="A14" s="61" t="s">
        <v>673</v>
      </c>
      <c r="B14" s="63" t="s">
        <v>198</v>
      </c>
      <c r="C14" s="62" t="s">
        <v>568</v>
      </c>
      <c r="D14" s="394">
        <f>'123117'!R39+'123117'!U39</f>
        <v>0</v>
      </c>
      <c r="E14" s="394">
        <f>'123117'!T39</f>
        <v>0</v>
      </c>
      <c r="F14" s="394">
        <f t="shared" si="4"/>
        <v>0</v>
      </c>
      <c r="G14" s="394"/>
      <c r="H14" s="394"/>
      <c r="I14" s="394"/>
      <c r="J14" s="394"/>
      <c r="K14" s="394">
        <f>-SUMIFS('2018FYEAR'!$L$35:$L$98,'2018FYEAR'!$D$35:$D$98,'93018 Summary'!C14)</f>
        <v>0</v>
      </c>
      <c r="L14" s="394">
        <f>K14*'2018Activity'!$T$298</f>
        <v>0</v>
      </c>
      <c r="M14" s="394">
        <f t="shared" si="0"/>
        <v>0</v>
      </c>
      <c r="N14" s="394">
        <f t="shared" si="1"/>
        <v>0</v>
      </c>
      <c r="O14" s="394"/>
      <c r="P14" s="768">
        <f t="shared" si="2"/>
        <v>0</v>
      </c>
      <c r="Q14" s="766">
        <f t="shared" si="3"/>
        <v>0</v>
      </c>
      <c r="R14" s="767">
        <f t="shared" si="5"/>
        <v>0</v>
      </c>
      <c r="S14" s="61" t="s">
        <v>673</v>
      </c>
      <c r="T14" s="769" t="s">
        <v>198</v>
      </c>
      <c r="U14" s="394">
        <f t="shared" si="6"/>
        <v>0</v>
      </c>
    </row>
    <row r="15" spans="1:21" x14ac:dyDescent="0.25">
      <c r="A15" s="61" t="s">
        <v>661</v>
      </c>
      <c r="B15" s="63" t="s">
        <v>200</v>
      </c>
      <c r="C15" s="62" t="s">
        <v>301</v>
      </c>
      <c r="D15" s="394">
        <f>'123117'!R40+'123117'!U40</f>
        <v>9585161</v>
      </c>
      <c r="E15" s="394">
        <f>'123117'!T40</f>
        <v>3397992</v>
      </c>
      <c r="F15" s="394">
        <f t="shared" si="4"/>
        <v>12983153</v>
      </c>
      <c r="G15" s="394"/>
      <c r="H15" s="394"/>
      <c r="I15" s="394"/>
      <c r="J15" s="394"/>
      <c r="K15" s="394">
        <f>-SUMIFS('2018FYEAR'!$L$35:$L$98,'2018FYEAR'!$D$35:$D$98,'93018 Summary'!C15)</f>
        <v>-1900000</v>
      </c>
      <c r="L15" s="394">
        <f>K15*'2018Activity'!$T$298</f>
        <v>-738487.36058635626</v>
      </c>
      <c r="M15" s="394">
        <f t="shared" si="0"/>
        <v>-144337.01026403919</v>
      </c>
      <c r="N15" s="394">
        <f t="shared" si="1"/>
        <v>-51168.264090931538</v>
      </c>
      <c r="O15" s="394"/>
      <c r="P15" s="768">
        <f t="shared" si="2"/>
        <v>9440823.989735961</v>
      </c>
      <c r="Q15" s="766">
        <f t="shared" si="3"/>
        <v>3346823.7359090685</v>
      </c>
      <c r="R15" s="767">
        <f t="shared" si="5"/>
        <v>12787647.72564503</v>
      </c>
      <c r="S15" s="61" t="s">
        <v>661</v>
      </c>
      <c r="T15" s="769" t="s">
        <v>688</v>
      </c>
      <c r="U15" s="394">
        <f t="shared" si="6"/>
        <v>12787647.72564503</v>
      </c>
    </row>
    <row r="16" spans="1:21" x14ac:dyDescent="0.25">
      <c r="A16" s="61" t="s">
        <v>662</v>
      </c>
      <c r="B16" s="63" t="s">
        <v>202</v>
      </c>
      <c r="C16" s="62" t="s">
        <v>300</v>
      </c>
      <c r="D16" s="394">
        <f>'123117'!R41+'123117'!U41</f>
        <v>50621</v>
      </c>
      <c r="E16" s="394">
        <f>'123117'!T41</f>
        <v>17946</v>
      </c>
      <c r="F16" s="394">
        <f t="shared" si="4"/>
        <v>68567</v>
      </c>
      <c r="G16" s="394"/>
      <c r="H16" s="394"/>
      <c r="I16" s="394"/>
      <c r="J16" s="394"/>
      <c r="K16" s="394">
        <f>-SUMIFS('2018FYEAR'!$L$35:$L$98,'2018FYEAR'!$D$35:$D$98,'93018 Summary'!C16)</f>
        <v>-268308.1100000001</v>
      </c>
      <c r="L16" s="394">
        <f>K16*'2018Activity'!$T$298</f>
        <v>-104285.34104095463</v>
      </c>
      <c r="M16" s="394">
        <f t="shared" si="0"/>
        <v>-20382.521277365773</v>
      </c>
      <c r="N16" s="394">
        <f t="shared" si="1"/>
        <v>-7225.7159106414283</v>
      </c>
      <c r="O16" s="394"/>
      <c r="P16" s="768">
        <f t="shared" si="2"/>
        <v>30238.478722634227</v>
      </c>
      <c r="Q16" s="766">
        <f t="shared" si="3"/>
        <v>10720.284089358571</v>
      </c>
      <c r="R16" s="767">
        <f t="shared" si="5"/>
        <v>40958.762811992798</v>
      </c>
      <c r="S16" s="61" t="s">
        <v>662</v>
      </c>
      <c r="T16" s="769" t="s">
        <v>202</v>
      </c>
      <c r="U16" s="394">
        <f t="shared" si="6"/>
        <v>40958.762811992798</v>
      </c>
    </row>
    <row r="17" spans="1:21" x14ac:dyDescent="0.25">
      <c r="A17" s="61" t="s">
        <v>674</v>
      </c>
      <c r="B17" s="63" t="s">
        <v>203</v>
      </c>
      <c r="C17" s="62" t="s">
        <v>294</v>
      </c>
      <c r="D17" s="394">
        <f>'123117'!R42+'123117'!U42</f>
        <v>770</v>
      </c>
      <c r="E17" s="394">
        <f>'123117'!T42</f>
        <v>273</v>
      </c>
      <c r="F17" s="394">
        <f t="shared" si="4"/>
        <v>1043</v>
      </c>
      <c r="G17" s="394"/>
      <c r="H17" s="394"/>
      <c r="I17" s="394"/>
      <c r="J17" s="394"/>
      <c r="K17" s="394">
        <f>-SUMIFS('2018FYEAR'!$L$35:$L$98,'2018FYEAR'!$D$35:$D$98,'93018 Summary'!C17)</f>
        <v>0</v>
      </c>
      <c r="L17" s="394">
        <f>K17*'2018Activity'!$T$298</f>
        <v>0</v>
      </c>
      <c r="M17" s="394">
        <f t="shared" si="0"/>
        <v>0</v>
      </c>
      <c r="N17" s="394">
        <f t="shared" si="1"/>
        <v>0</v>
      </c>
      <c r="O17" s="394"/>
      <c r="P17" s="768">
        <f t="shared" si="2"/>
        <v>770</v>
      </c>
      <c r="Q17" s="766">
        <f t="shared" si="3"/>
        <v>273</v>
      </c>
      <c r="R17" s="767">
        <f t="shared" si="5"/>
        <v>1043</v>
      </c>
      <c r="S17" s="61" t="s">
        <v>674</v>
      </c>
      <c r="T17" s="769" t="s">
        <v>203</v>
      </c>
      <c r="U17" s="394">
        <f t="shared" si="6"/>
        <v>1043</v>
      </c>
    </row>
    <row r="18" spans="1:21" x14ac:dyDescent="0.25">
      <c r="A18" s="61" t="s">
        <v>663</v>
      </c>
      <c r="B18" s="63" t="s">
        <v>204</v>
      </c>
      <c r="C18" s="393" t="s">
        <v>325</v>
      </c>
      <c r="D18" s="394">
        <f>'123117'!R43+'123117'!U43</f>
        <v>0</v>
      </c>
      <c r="E18" s="394">
        <f>'123117'!T43</f>
        <v>0</v>
      </c>
      <c r="F18" s="394">
        <f t="shared" si="4"/>
        <v>0</v>
      </c>
      <c r="G18" s="394"/>
      <c r="H18" s="394"/>
      <c r="I18" s="394"/>
      <c r="J18" s="394"/>
      <c r="K18" s="394">
        <f>-SUMIFS('2018FYEAR'!$L$35:$L$98,'2018FYEAR'!$D$35:$D$98,'93018 Summary'!C18)</f>
        <v>12840602.907884303</v>
      </c>
      <c r="L18" s="394">
        <f>K18*'2018Activity'!$T$298</f>
        <v>4990854.1840952476</v>
      </c>
      <c r="M18" s="394">
        <f t="shared" si="0"/>
        <v>975460.12300618319</v>
      </c>
      <c r="N18" s="394">
        <f t="shared" si="1"/>
        <v>345805.9793038987</v>
      </c>
      <c r="O18" s="394"/>
      <c r="P18" s="768">
        <f t="shared" si="2"/>
        <v>975460.12300618319</v>
      </c>
      <c r="Q18" s="766">
        <f t="shared" si="3"/>
        <v>345805.9793038987</v>
      </c>
      <c r="R18" s="767">
        <f t="shared" si="5"/>
        <v>1321266.1023100819</v>
      </c>
      <c r="S18" s="61" t="s">
        <v>663</v>
      </c>
      <c r="T18" s="769" t="s">
        <v>675</v>
      </c>
      <c r="U18" s="394">
        <f t="shared" si="6"/>
        <v>-23088835.919025224</v>
      </c>
    </row>
    <row r="19" spans="1:21" x14ac:dyDescent="0.25">
      <c r="A19" s="61" t="s">
        <v>663</v>
      </c>
      <c r="B19" s="63" t="s">
        <v>653</v>
      </c>
      <c r="C19" s="393"/>
      <c r="D19" s="394"/>
      <c r="E19" s="394"/>
      <c r="F19" s="394"/>
      <c r="G19" s="394"/>
      <c r="H19" s="394"/>
      <c r="I19" s="394"/>
      <c r="J19" s="394"/>
      <c r="K19" s="394">
        <f>-'2018FYEAR'!Q86</f>
        <v>-12840602.907884303</v>
      </c>
      <c r="L19" s="394">
        <f>K19*'2018Activity'!AR298</f>
        <v>-9939548.9286958352</v>
      </c>
      <c r="M19" s="394">
        <f t="shared" si="0"/>
        <v>-1942680.2032224191</v>
      </c>
      <c r="N19" s="394">
        <f t="shared" si="1"/>
        <v>-688690.81811288674</v>
      </c>
      <c r="O19" s="394"/>
      <c r="P19" s="768">
        <f t="shared" si="2"/>
        <v>-1942680.2032224191</v>
      </c>
      <c r="Q19" s="766">
        <f t="shared" si="3"/>
        <v>-688690.81811288674</v>
      </c>
      <c r="R19" s="767">
        <f t="shared" ref="R19" si="7">SUM(P19:Q19)</f>
        <v>-2631371.0213353056</v>
      </c>
      <c r="T19" s="769"/>
      <c r="U19" s="394">
        <f t="shared" si="6"/>
        <v>0</v>
      </c>
    </row>
    <row r="20" spans="1:21" x14ac:dyDescent="0.25">
      <c r="A20" s="61" t="s">
        <v>663</v>
      </c>
      <c r="B20" s="63" t="s">
        <v>205</v>
      </c>
      <c r="C20" s="62" t="s">
        <v>324</v>
      </c>
      <c r="D20" s="394">
        <f>'123117'!R44+'123117'!U44</f>
        <v>0</v>
      </c>
      <c r="E20" s="394">
        <f>'123117'!T44</f>
        <v>0</v>
      </c>
      <c r="F20" s="394">
        <f t="shared" si="4"/>
        <v>0</v>
      </c>
      <c r="G20" s="394"/>
      <c r="H20" s="394"/>
      <c r="I20" s="394"/>
      <c r="J20" s="394"/>
      <c r="K20" s="394">
        <f>-SUMIFS('2018FYEAR'!$L$35:$L$98,'2018FYEAR'!$D$35:$D$98,'93018 Summary'!C20)</f>
        <v>0</v>
      </c>
      <c r="L20" s="394">
        <f>K20*'2018Activity'!$T$298</f>
        <v>0</v>
      </c>
      <c r="M20" s="394">
        <f t="shared" si="0"/>
        <v>0</v>
      </c>
      <c r="N20" s="394">
        <f t="shared" si="1"/>
        <v>0</v>
      </c>
      <c r="O20" s="394"/>
      <c r="P20" s="768">
        <f t="shared" si="2"/>
        <v>0</v>
      </c>
      <c r="Q20" s="766">
        <f t="shared" si="3"/>
        <v>0</v>
      </c>
      <c r="R20" s="767">
        <f t="shared" si="5"/>
        <v>0</v>
      </c>
      <c r="T20" s="769"/>
      <c r="U20" s="394">
        <f t="shared" si="6"/>
        <v>0</v>
      </c>
    </row>
    <row r="21" spans="1:21" x14ac:dyDescent="0.25">
      <c r="A21" s="61" t="s">
        <v>663</v>
      </c>
      <c r="B21" s="63" t="s">
        <v>206</v>
      </c>
      <c r="C21" s="62" t="s">
        <v>323</v>
      </c>
      <c r="D21" s="394">
        <f>'123117'!R45+'123117'!U45</f>
        <v>0</v>
      </c>
      <c r="E21" s="394">
        <f>'123117'!T45</f>
        <v>0</v>
      </c>
      <c r="F21" s="394">
        <f t="shared" si="4"/>
        <v>0</v>
      </c>
      <c r="G21" s="394"/>
      <c r="H21" s="394"/>
      <c r="I21" s="394"/>
      <c r="J21" s="394"/>
      <c r="K21" s="394">
        <f>-SUMIFS('2018FYEAR'!$L$35:$L$98,'2018FYEAR'!$D$35:$D$98,'93018 Summary'!C21)</f>
        <v>0</v>
      </c>
      <c r="L21" s="394">
        <f>K21*'2018Activity'!$T$298</f>
        <v>0</v>
      </c>
      <c r="M21" s="394">
        <f t="shared" si="0"/>
        <v>0</v>
      </c>
      <c r="N21" s="394">
        <f t="shared" si="1"/>
        <v>0</v>
      </c>
      <c r="O21" s="394"/>
      <c r="P21" s="768">
        <f t="shared" si="2"/>
        <v>0</v>
      </c>
      <c r="Q21" s="766">
        <f t="shared" si="3"/>
        <v>0</v>
      </c>
      <c r="R21" s="767">
        <f t="shared" si="5"/>
        <v>0</v>
      </c>
      <c r="T21" s="769"/>
      <c r="U21" s="394">
        <f t="shared" si="6"/>
        <v>0</v>
      </c>
    </row>
    <row r="22" spans="1:21" x14ac:dyDescent="0.25">
      <c r="A22" s="61" t="s">
        <v>669</v>
      </c>
      <c r="B22" s="63" t="s">
        <v>624</v>
      </c>
      <c r="C22" s="62" t="s">
        <v>285</v>
      </c>
      <c r="D22" s="394">
        <f>'123117'!R46+'123117'!U46</f>
        <v>346489</v>
      </c>
      <c r="E22" s="394">
        <f>'123117'!T46</f>
        <v>122832</v>
      </c>
      <c r="F22" s="394">
        <f t="shared" si="4"/>
        <v>469321</v>
      </c>
      <c r="G22" s="394"/>
      <c r="H22" s="394">
        <v>-65446</v>
      </c>
      <c r="I22" s="394">
        <v>-23201</v>
      </c>
      <c r="J22" s="394"/>
      <c r="K22" s="394">
        <f>-SUMIFS('2018FYEAR'!$L$35:$L$98,'2018FYEAR'!$D$35:$D$98,'93018 Summary'!C22)</f>
        <v>367158.07999999973</v>
      </c>
      <c r="L22" s="394">
        <f>K22*'2018Activity'!$T$298</f>
        <v>142706.10600902844</v>
      </c>
      <c r="M22" s="394">
        <f t="shared" si="0"/>
        <v>27891.841874465728</v>
      </c>
      <c r="N22" s="394">
        <f t="shared" si="1"/>
        <v>9887.8113687154491</v>
      </c>
      <c r="O22" s="394"/>
      <c r="P22" s="768">
        <f t="shared" si="2"/>
        <v>308934.84187446575</v>
      </c>
      <c r="Q22" s="766">
        <f t="shared" si="3"/>
        <v>109518.81136871545</v>
      </c>
      <c r="R22" s="767">
        <f t="shared" si="5"/>
        <v>418453.65324318118</v>
      </c>
      <c r="S22" s="61" t="s">
        <v>669</v>
      </c>
      <c r="T22" s="769" t="s">
        <v>624</v>
      </c>
      <c r="U22" s="394">
        <f t="shared" si="6"/>
        <v>418453.65324318118</v>
      </c>
    </row>
    <row r="23" spans="1:21" x14ac:dyDescent="0.25">
      <c r="A23" s="61" t="s">
        <v>664</v>
      </c>
      <c r="B23" s="63" t="s">
        <v>625</v>
      </c>
      <c r="C23" s="62" t="s">
        <v>318</v>
      </c>
      <c r="D23" s="394">
        <f>'123117'!R47+'123117'!U47</f>
        <v>215259</v>
      </c>
      <c r="E23" s="394">
        <f>'123117'!T47</f>
        <v>76310</v>
      </c>
      <c r="F23" s="394">
        <f t="shared" si="4"/>
        <v>291569</v>
      </c>
      <c r="G23" s="394"/>
      <c r="H23" s="394"/>
      <c r="I23" s="394"/>
      <c r="J23" s="394"/>
      <c r="K23" s="394">
        <f>-SUMIFS('2018FYEAR'!$L$35:$L$98,'2018FYEAR'!$D$35:$D$98,'93018 Summary'!C23)</f>
        <v>0</v>
      </c>
      <c r="L23" s="394">
        <f>K23*'2018Activity'!$T$298</f>
        <v>0</v>
      </c>
      <c r="M23" s="394">
        <f t="shared" si="0"/>
        <v>0</v>
      </c>
      <c r="N23" s="394">
        <f t="shared" si="1"/>
        <v>0</v>
      </c>
      <c r="O23" s="394"/>
      <c r="P23" s="768">
        <f t="shared" si="2"/>
        <v>215259</v>
      </c>
      <c r="Q23" s="766">
        <f t="shared" si="3"/>
        <v>76310</v>
      </c>
      <c r="R23" s="767">
        <f t="shared" si="5"/>
        <v>291569</v>
      </c>
      <c r="S23" s="61" t="s">
        <v>664</v>
      </c>
      <c r="T23" s="769" t="s">
        <v>625</v>
      </c>
      <c r="U23" s="394">
        <f t="shared" si="6"/>
        <v>291569</v>
      </c>
    </row>
    <row r="24" spans="1:21" x14ac:dyDescent="0.25">
      <c r="A24" s="61" t="s">
        <v>668</v>
      </c>
      <c r="B24" s="63" t="s">
        <v>208</v>
      </c>
      <c r="C24" s="62" t="s">
        <v>569</v>
      </c>
      <c r="D24" s="394">
        <f>'123117'!R48+'123117'!U48</f>
        <v>-3</v>
      </c>
      <c r="E24" s="394">
        <f>'123117'!T48</f>
        <v>16</v>
      </c>
      <c r="F24" s="394">
        <f t="shared" si="4"/>
        <v>13</v>
      </c>
      <c r="G24" s="394"/>
      <c r="H24" s="394"/>
      <c r="I24" s="394"/>
      <c r="J24" s="394"/>
      <c r="K24" s="394">
        <f>-SUMIFS('2018FYEAR'!$L$35:$L$98,'2018FYEAR'!$D$35:$D$98,'93018 Summary'!C24)</f>
        <v>0</v>
      </c>
      <c r="L24" s="394">
        <f>K24*'2018Activity'!$T$298</f>
        <v>0</v>
      </c>
      <c r="M24" s="394">
        <f t="shared" si="0"/>
        <v>0</v>
      </c>
      <c r="N24" s="394">
        <f t="shared" si="1"/>
        <v>0</v>
      </c>
      <c r="O24" s="394"/>
      <c r="P24" s="768">
        <f t="shared" si="2"/>
        <v>-3</v>
      </c>
      <c r="Q24" s="766">
        <f t="shared" si="3"/>
        <v>16</v>
      </c>
      <c r="R24" s="767">
        <f t="shared" si="5"/>
        <v>13</v>
      </c>
      <c r="S24" s="61" t="s">
        <v>668</v>
      </c>
      <c r="T24" s="769" t="s">
        <v>208</v>
      </c>
      <c r="U24" s="394">
        <f t="shared" si="6"/>
        <v>13</v>
      </c>
    </row>
    <row r="25" spans="1:21" x14ac:dyDescent="0.25">
      <c r="A25" s="61" t="s">
        <v>665</v>
      </c>
      <c r="B25" s="63" t="s">
        <v>211</v>
      </c>
      <c r="C25" s="62" t="s">
        <v>311</v>
      </c>
      <c r="D25" s="394">
        <f>'123117'!R49+'123117'!U49</f>
        <v>34778136</v>
      </c>
      <c r="E25" s="394">
        <f>'123117'!T49</f>
        <v>12329040</v>
      </c>
      <c r="F25" s="394">
        <f t="shared" si="4"/>
        <v>47107176</v>
      </c>
      <c r="G25" s="394"/>
      <c r="H25" s="394"/>
      <c r="I25" s="394"/>
      <c r="J25" s="394"/>
      <c r="K25" s="394">
        <f>-SUMIFS('2018FYEAR'!$L$35:$L$98,'2018FYEAR'!$D$35:$D$98,'93018 Summary'!C25)</f>
        <v>19138322</v>
      </c>
      <c r="L25" s="394">
        <f>K25*'2018Activity'!$T$298</f>
        <v>7438636.2630693652</v>
      </c>
      <c r="M25" s="394">
        <f t="shared" si="0"/>
        <v>1453877.9889213089</v>
      </c>
      <c r="N25" s="394">
        <f t="shared" si="1"/>
        <v>515407.74439646577</v>
      </c>
      <c r="O25" s="394"/>
      <c r="P25" s="768">
        <f t="shared" si="2"/>
        <v>36232013.988921307</v>
      </c>
      <c r="Q25" s="766">
        <f t="shared" si="3"/>
        <v>12844447.744396465</v>
      </c>
      <c r="R25" s="767">
        <f t="shared" si="5"/>
        <v>49076461.73331777</v>
      </c>
      <c r="S25" s="61" t="s">
        <v>665</v>
      </c>
      <c r="T25" s="769" t="s">
        <v>676</v>
      </c>
      <c r="U25" s="394">
        <f t="shared" si="6"/>
        <v>-19548517.85862758</v>
      </c>
    </row>
    <row r="26" spans="1:21" x14ac:dyDescent="0.25">
      <c r="A26" s="61" t="s">
        <v>679</v>
      </c>
      <c r="B26" s="63" t="s">
        <v>626</v>
      </c>
      <c r="C26" s="62" t="s">
        <v>623</v>
      </c>
      <c r="D26" s="394">
        <f>'123117'!R50+'123117'!U50</f>
        <v>-11801880</v>
      </c>
      <c r="E26" s="394">
        <f>'123117'!T50</f>
        <v>-4183832</v>
      </c>
      <c r="F26" s="394">
        <f t="shared" si="4"/>
        <v>-15985712</v>
      </c>
      <c r="G26" s="394"/>
      <c r="H26" s="394"/>
      <c r="I26" s="394"/>
      <c r="J26" s="394"/>
      <c r="K26" s="394">
        <f>-SUMIFS('2018FYEAR'!$L$35:$L$98,'2018FYEAR'!$D$35:$D$98,'93018 Summary'!C26)</f>
        <v>-3355000</v>
      </c>
      <c r="L26" s="394">
        <f>K26*'2018Activity'!$T$298</f>
        <v>-1304013.2077722237</v>
      </c>
      <c r="M26" s="394">
        <f t="shared" si="0"/>
        <v>-254868.77338729025</v>
      </c>
      <c r="N26" s="394">
        <f t="shared" si="1"/>
        <v>-90352.382118460679</v>
      </c>
      <c r="O26" s="394"/>
      <c r="P26" s="768">
        <f t="shared" si="2"/>
        <v>-12056748.773387291</v>
      </c>
      <c r="Q26" s="766">
        <f t="shared" si="3"/>
        <v>-4274184.3821184607</v>
      </c>
      <c r="R26" s="767">
        <f t="shared" si="5"/>
        <v>-16330933.15550575</v>
      </c>
      <c r="S26" s="61" t="s">
        <v>679</v>
      </c>
      <c r="T26" s="769" t="s">
        <v>677</v>
      </c>
      <c r="U26" s="394">
        <f t="shared" si="6"/>
        <v>-16330933.15550575</v>
      </c>
    </row>
    <row r="27" spans="1:21" x14ac:dyDescent="0.25">
      <c r="A27" s="61" t="s">
        <v>665</v>
      </c>
      <c r="B27" s="63" t="s">
        <v>627</v>
      </c>
      <c r="C27" s="62" t="s">
        <v>312</v>
      </c>
      <c r="D27" s="394">
        <f>'123117'!R51+'123117'!U51</f>
        <v>-11169682</v>
      </c>
      <c r="E27" s="394">
        <f>'123117'!T51</f>
        <v>-3959714</v>
      </c>
      <c r="F27" s="394">
        <f t="shared" si="4"/>
        <v>-15129396</v>
      </c>
      <c r="G27" s="394"/>
      <c r="H27" s="394"/>
      <c r="I27" s="394"/>
      <c r="J27" s="394"/>
      <c r="K27" s="394">
        <f>-SUMIFS('2018FYEAR'!$L$35:$L$98,'2018FYEAR'!$D$35:$D$98,'93018 Summary'!C27)</f>
        <v>-2477435</v>
      </c>
      <c r="L27" s="394">
        <f>K27*'2018Activity'!$T$298</f>
        <v>-962923.38640750491</v>
      </c>
      <c r="M27" s="394">
        <f t="shared" si="0"/>
        <v>-188202.92685446836</v>
      </c>
      <c r="N27" s="394">
        <f t="shared" si="1"/>
        <v>-66718.972814798399</v>
      </c>
      <c r="O27" s="394"/>
      <c r="P27" s="768">
        <f t="shared" si="2"/>
        <v>-11357884.926854469</v>
      </c>
      <c r="Q27" s="766">
        <f t="shared" si="3"/>
        <v>-4026432.9728147984</v>
      </c>
      <c r="R27" s="767">
        <f t="shared" si="5"/>
        <v>-15384317.899669267</v>
      </c>
      <c r="T27" s="769"/>
      <c r="U27" s="394">
        <f t="shared" si="6"/>
        <v>0</v>
      </c>
    </row>
    <row r="28" spans="1:21" x14ac:dyDescent="0.25">
      <c r="A28" s="61" t="s">
        <v>665</v>
      </c>
      <c r="B28" s="63" t="s">
        <v>628</v>
      </c>
      <c r="C28" s="62" t="s">
        <v>313</v>
      </c>
      <c r="D28" s="394">
        <f>'123117'!R52+'123117'!U52</f>
        <v>-35024015</v>
      </c>
      <c r="E28" s="394">
        <f>'123117'!T52</f>
        <v>-12416206</v>
      </c>
      <c r="F28" s="394">
        <f t="shared" si="4"/>
        <v>-47440221</v>
      </c>
      <c r="G28" s="394"/>
      <c r="H28" s="394"/>
      <c r="I28" s="394"/>
      <c r="J28" s="394"/>
      <c r="K28" s="394">
        <f>-SUMIFS('2018FYEAR'!$L$35:$L$98,'2018FYEAR'!$D$35:$D$98,'93018 Summary'!C28)</f>
        <v>0</v>
      </c>
      <c r="L28" s="394">
        <f>K28*'2018Activity'!$T$298</f>
        <v>0</v>
      </c>
      <c r="M28" s="394">
        <f t="shared" si="0"/>
        <v>0</v>
      </c>
      <c r="N28" s="394">
        <f t="shared" si="1"/>
        <v>0</v>
      </c>
      <c r="O28" s="394"/>
      <c r="P28" s="768">
        <f t="shared" si="2"/>
        <v>-35024015</v>
      </c>
      <c r="Q28" s="766">
        <f t="shared" si="3"/>
        <v>-12416206</v>
      </c>
      <c r="R28" s="767">
        <f t="shared" si="5"/>
        <v>-47440221</v>
      </c>
      <c r="T28" s="769"/>
      <c r="U28" s="394">
        <f t="shared" si="6"/>
        <v>0</v>
      </c>
    </row>
    <row r="29" spans="1:21" x14ac:dyDescent="0.25">
      <c r="A29" s="61" t="s">
        <v>665</v>
      </c>
      <c r="B29" s="63" t="s">
        <v>629</v>
      </c>
      <c r="C29" s="62" t="s">
        <v>314</v>
      </c>
      <c r="D29" s="394">
        <f>'123117'!R53+'123117'!U53</f>
        <v>-3142828</v>
      </c>
      <c r="E29" s="394">
        <f>'123117'!T53</f>
        <v>-1114150</v>
      </c>
      <c r="F29" s="394">
        <f t="shared" si="4"/>
        <v>-4256978</v>
      </c>
      <c r="G29" s="394"/>
      <c r="H29" s="394"/>
      <c r="I29" s="394"/>
      <c r="J29" s="394"/>
      <c r="K29" s="394">
        <f>-SUMIFS('2018FYEAR'!$L$35:$L$98,'2018FYEAR'!$D$35:$D$98,'93018 Summary'!C29)</f>
        <v>-15000000</v>
      </c>
      <c r="L29" s="394">
        <f>K29*'2018Activity'!$T$298</f>
        <v>-5830163.3730501803</v>
      </c>
      <c r="M29" s="394">
        <f t="shared" si="0"/>
        <v>-1139502.7126108354</v>
      </c>
      <c r="N29" s="394">
        <f t="shared" si="1"/>
        <v>-403959.97966524895</v>
      </c>
      <c r="O29" s="394"/>
      <c r="P29" s="768">
        <f t="shared" si="2"/>
        <v>-4282330.7126108352</v>
      </c>
      <c r="Q29" s="766">
        <f t="shared" si="3"/>
        <v>-1518109.9796652489</v>
      </c>
      <c r="R29" s="767">
        <f t="shared" si="5"/>
        <v>-5800440.6922760839</v>
      </c>
      <c r="T29" s="769"/>
      <c r="U29" s="394">
        <f t="shared" si="6"/>
        <v>0</v>
      </c>
    </row>
    <row r="30" spans="1:21" x14ac:dyDescent="0.25">
      <c r="A30" s="61" t="s">
        <v>667</v>
      </c>
      <c r="B30" s="63" t="s">
        <v>212</v>
      </c>
      <c r="C30" s="62" t="s">
        <v>317</v>
      </c>
      <c r="D30" s="394">
        <f>'123117'!R54+'123117'!U54</f>
        <v>926292</v>
      </c>
      <c r="E30" s="394">
        <f>'123117'!T54</f>
        <v>328376</v>
      </c>
      <c r="F30" s="394">
        <f t="shared" si="4"/>
        <v>1254668</v>
      </c>
      <c r="G30" s="394"/>
      <c r="H30" s="394"/>
      <c r="I30" s="394"/>
      <c r="J30" s="394"/>
      <c r="K30" s="394">
        <f>-SUMIFS('2018FYEAR'!$L$35:$L$98,'2018FYEAR'!$D$35:$D$98,'93018 Summary'!C30)</f>
        <v>-227555.77999999933</v>
      </c>
      <c r="L30" s="394">
        <f>K30*'2018Activity'!$T$298</f>
        <v>-88445.824925457389</v>
      </c>
      <c r="M30" s="394">
        <f t="shared" si="0"/>
        <v>-17286.695238684915</v>
      </c>
      <c r="N30" s="394">
        <f t="shared" si="1"/>
        <v>-6128.2285507673059</v>
      </c>
      <c r="O30" s="394"/>
      <c r="P30" s="768">
        <f t="shared" si="2"/>
        <v>909005.30476131511</v>
      </c>
      <c r="Q30" s="766">
        <f t="shared" si="3"/>
        <v>322247.77144923271</v>
      </c>
      <c r="R30" s="767">
        <f t="shared" si="5"/>
        <v>1231253.0762105477</v>
      </c>
      <c r="S30" s="61" t="s">
        <v>667</v>
      </c>
      <c r="T30" s="769" t="s">
        <v>691</v>
      </c>
      <c r="U30" s="394">
        <f t="shared" si="6"/>
        <v>1231253.0762105477</v>
      </c>
    </row>
    <row r="31" spans="1:21" x14ac:dyDescent="0.25">
      <c r="A31" s="61" t="s">
        <v>671</v>
      </c>
      <c r="B31" s="63" t="s">
        <v>630</v>
      </c>
      <c r="C31" s="62" t="s">
        <v>308</v>
      </c>
      <c r="D31" s="394">
        <f>'123117'!R55+'123117'!U55</f>
        <v>2372355</v>
      </c>
      <c r="E31" s="394">
        <f>'123117'!T55</f>
        <v>841013</v>
      </c>
      <c r="F31" s="394">
        <f t="shared" si="4"/>
        <v>3213368</v>
      </c>
      <c r="G31" s="394"/>
      <c r="H31" s="394"/>
      <c r="I31" s="394"/>
      <c r="J31" s="394"/>
      <c r="K31" s="394">
        <f>-SUMIFS('2018FYEAR'!$L$35:$L$98,'2018FYEAR'!$D$35:$D$98,'93018 Summary'!C31)</f>
        <v>-667151.14999999013</v>
      </c>
      <c r="L31" s="394">
        <f>K31*'2018Activity'!$T$298</f>
        <v>-259306.67993454996</v>
      </c>
      <c r="M31" s="394">
        <f t="shared" si="0"/>
        <v>-50681.369676428483</v>
      </c>
      <c r="N31" s="394">
        <f t="shared" si="1"/>
        <v>-17966.824332509565</v>
      </c>
      <c r="O31" s="394"/>
      <c r="P31" s="768">
        <f t="shared" si="2"/>
        <v>2321673.6303235716</v>
      </c>
      <c r="Q31" s="766">
        <f t="shared" si="3"/>
        <v>823046.17566749046</v>
      </c>
      <c r="R31" s="767">
        <f t="shared" si="5"/>
        <v>3144719.805991062</v>
      </c>
      <c r="S31" s="61" t="s">
        <v>671</v>
      </c>
      <c r="T31" s="769" t="s">
        <v>630</v>
      </c>
      <c r="U31" s="394">
        <f t="shared" si="6"/>
        <v>3144719.805991062</v>
      </c>
    </row>
    <row r="32" spans="1:21" x14ac:dyDescent="0.25">
      <c r="A32" s="61" t="s">
        <v>666</v>
      </c>
      <c r="B32" s="63" t="s">
        <v>631</v>
      </c>
      <c r="C32" s="62" t="s">
        <v>305</v>
      </c>
      <c r="D32" s="394">
        <f>'123117'!R56+'123117'!U56</f>
        <v>2516620</v>
      </c>
      <c r="E32" s="394">
        <f>'123117'!T56</f>
        <v>892156</v>
      </c>
      <c r="F32" s="394">
        <f t="shared" si="4"/>
        <v>3408776</v>
      </c>
      <c r="G32" s="394"/>
      <c r="H32" s="394"/>
      <c r="I32" s="394"/>
      <c r="J32" s="394"/>
      <c r="K32" s="394">
        <f>-SUMIFS('2018FYEAR'!$L$35:$L$98,'2018FYEAR'!$D$35:$D$98,'93018 Summary'!C32)</f>
        <v>-692854.71999998996</v>
      </c>
      <c r="L32" s="394">
        <f>K32*'2018Activity'!$T$298</f>
        <v>-269297.08075925865</v>
      </c>
      <c r="M32" s="394">
        <f t="shared" si="0"/>
        <v>-52633.988859013967</v>
      </c>
      <c r="N32" s="394">
        <f t="shared" si="1"/>
        <v>-18659.038573477847</v>
      </c>
      <c r="O32" s="394"/>
      <c r="P32" s="768">
        <f t="shared" si="2"/>
        <v>2463986.0111409859</v>
      </c>
      <c r="Q32" s="766">
        <f t="shared" si="3"/>
        <v>873496.96142652212</v>
      </c>
      <c r="R32" s="767">
        <f t="shared" si="5"/>
        <v>3337482.972567508</v>
      </c>
      <c r="S32" s="61" t="s">
        <v>666</v>
      </c>
      <c r="T32" s="769" t="s">
        <v>631</v>
      </c>
      <c r="U32" s="394">
        <f t="shared" si="6"/>
        <v>3337482.972567508</v>
      </c>
    </row>
    <row r="33" spans="1:21" x14ac:dyDescent="0.25">
      <c r="A33" s="61" t="s">
        <v>680</v>
      </c>
      <c r="B33" s="63" t="s">
        <v>215</v>
      </c>
      <c r="C33" s="62" t="s">
        <v>315</v>
      </c>
      <c r="D33" s="394">
        <f>'123117'!R57+'123117'!U57</f>
        <v>711736</v>
      </c>
      <c r="E33" s="394">
        <f>'123117'!T57</f>
        <v>252314</v>
      </c>
      <c r="F33" s="394">
        <f t="shared" si="4"/>
        <v>964050</v>
      </c>
      <c r="G33" s="394"/>
      <c r="H33" s="394"/>
      <c r="I33" s="394"/>
      <c r="J33" s="394"/>
      <c r="K33" s="394">
        <f>-SUMIFS('2018FYEAR'!$L$35:$L$98,'2018FYEAR'!$D$35:$D$98,'93018 Summary'!C33)</f>
        <v>542417.13000000012</v>
      </c>
      <c r="L33" s="394">
        <f>K33*'2018Activity'!$T$298</f>
        <v>210825.36561606661</v>
      </c>
      <c r="M33" s="394">
        <f t="shared" si="0"/>
        <v>41205.719400105627</v>
      </c>
      <c r="N33" s="394">
        <f t="shared" si="1"/>
        <v>14607.654186992184</v>
      </c>
      <c r="O33" s="394"/>
      <c r="P33" s="768">
        <f t="shared" si="2"/>
        <v>752941.71940010565</v>
      </c>
      <c r="Q33" s="766">
        <f t="shared" si="3"/>
        <v>266921.65418699221</v>
      </c>
      <c r="R33" s="767">
        <f t="shared" si="5"/>
        <v>1019863.3735870979</v>
      </c>
      <c r="S33" s="61" t="s">
        <v>680</v>
      </c>
      <c r="T33" s="769" t="s">
        <v>215</v>
      </c>
      <c r="U33" s="394">
        <f t="shared" si="6"/>
        <v>1019863.3735870979</v>
      </c>
    </row>
    <row r="34" spans="1:21" x14ac:dyDescent="0.25">
      <c r="A34" s="61" t="s">
        <v>681</v>
      </c>
      <c r="B34" s="63" t="s">
        <v>218</v>
      </c>
      <c r="C34" s="62" t="s">
        <v>316</v>
      </c>
      <c r="D34" s="394">
        <f>'123117'!R58+'123117'!U58</f>
        <v>1641978</v>
      </c>
      <c r="E34" s="394">
        <f>'123117'!T58</f>
        <v>582090</v>
      </c>
      <c r="F34" s="394">
        <f t="shared" si="4"/>
        <v>2224068</v>
      </c>
      <c r="G34" s="394"/>
      <c r="H34" s="394"/>
      <c r="I34" s="394"/>
      <c r="J34" s="394"/>
      <c r="K34" s="394">
        <f>-SUMIFS('2018FYEAR'!$L$35:$L$98,'2018FYEAR'!$D$35:$D$98,'93018 Summary'!C34)</f>
        <v>176422.95999999996</v>
      </c>
      <c r="L34" s="394">
        <f>K34*'2018Activity'!$T$298</f>
        <v>68571.645303806465</v>
      </c>
      <c r="M34" s="394">
        <f t="shared" si="0"/>
        <v>13402.296099122195</v>
      </c>
      <c r="N34" s="394">
        <f t="shared" si="1"/>
        <v>4751.1876889388677</v>
      </c>
      <c r="O34" s="394"/>
      <c r="P34" s="768">
        <f t="shared" si="2"/>
        <v>1655380.2960991221</v>
      </c>
      <c r="Q34" s="766">
        <f t="shared" si="3"/>
        <v>586841.18768893892</v>
      </c>
      <c r="R34" s="767">
        <f t="shared" si="5"/>
        <v>2242221.483788061</v>
      </c>
      <c r="S34" s="61" t="s">
        <v>681</v>
      </c>
      <c r="T34" s="769" t="s">
        <v>678</v>
      </c>
      <c r="U34" s="394">
        <f t="shared" si="6"/>
        <v>2242221.483788061</v>
      </c>
    </row>
    <row r="35" spans="1:21" x14ac:dyDescent="0.25">
      <c r="A35" s="61" t="s">
        <v>682</v>
      </c>
      <c r="B35" s="63" t="s">
        <v>222</v>
      </c>
      <c r="C35" s="62" t="s">
        <v>293</v>
      </c>
      <c r="D35" s="394">
        <f>'123117'!R59+'123117'!U59</f>
        <v>-589438</v>
      </c>
      <c r="E35" s="394">
        <f>'123117'!T59</f>
        <v>-208959</v>
      </c>
      <c r="F35" s="394">
        <f t="shared" si="4"/>
        <v>-798397</v>
      </c>
      <c r="G35" s="394"/>
      <c r="H35" s="394"/>
      <c r="I35" s="394"/>
      <c r="J35" s="394"/>
      <c r="K35" s="394">
        <f>-SUMIFS('2018FYEAR'!$L$35:$L$98,'2018FYEAR'!$D$35:$D$98,'93018 Summary'!C35)</f>
        <v>-11249.069999999832</v>
      </c>
      <c r="L35" s="394">
        <f>K35*'2018Activity'!$T$298</f>
        <v>-4372.2610596584409</v>
      </c>
      <c r="M35" s="394">
        <f t="shared" si="0"/>
        <v>-854.556385289932</v>
      </c>
      <c r="N35" s="394">
        <f t="shared" si="1"/>
        <v>-302.94493923019292</v>
      </c>
      <c r="O35" s="394"/>
      <c r="P35" s="768">
        <f t="shared" si="2"/>
        <v>-590292.55638528988</v>
      </c>
      <c r="Q35" s="766">
        <f t="shared" si="3"/>
        <v>-209261.94493923019</v>
      </c>
      <c r="R35" s="767">
        <f t="shared" si="5"/>
        <v>-799554.5013245201</v>
      </c>
      <c r="S35" s="61" t="s">
        <v>682</v>
      </c>
      <c r="T35" s="769" t="s">
        <v>222</v>
      </c>
      <c r="U35" s="394">
        <f t="shared" si="6"/>
        <v>-799554.5013245201</v>
      </c>
    </row>
    <row r="36" spans="1:21" x14ac:dyDescent="0.25">
      <c r="A36" s="61" t="s">
        <v>683</v>
      </c>
      <c r="B36" s="63" t="s">
        <v>223</v>
      </c>
      <c r="C36" s="62" t="s">
        <v>295</v>
      </c>
      <c r="D36" s="394">
        <f>'123117'!R60+'123117'!U60</f>
        <v>-1870141</v>
      </c>
      <c r="E36" s="394">
        <f>'123117'!T60</f>
        <v>-662975</v>
      </c>
      <c r="F36" s="394">
        <f t="shared" si="4"/>
        <v>-2533116</v>
      </c>
      <c r="G36" s="394"/>
      <c r="H36" s="394"/>
      <c r="I36" s="394"/>
      <c r="J36" s="394"/>
      <c r="K36" s="394">
        <f>-SUMIFS('2018FYEAR'!$L$35:$L$98,'2018FYEAR'!$D$35:$D$98,'93018 Summary'!C36)</f>
        <v>-1527942.7700000014</v>
      </c>
      <c r="L36" s="394">
        <f>K36*'2018Activity'!$T$298</f>
        <v>-593877.06491805636</v>
      </c>
      <c r="M36" s="394">
        <f t="shared" si="0"/>
        <v>-116072.99540860772</v>
      </c>
      <c r="N36" s="394">
        <f t="shared" si="1"/>
        <v>-41148.515353257651</v>
      </c>
      <c r="O36" s="394"/>
      <c r="P36" s="768">
        <f t="shared" si="2"/>
        <v>-1986213.9954086076</v>
      </c>
      <c r="Q36" s="766">
        <f t="shared" si="3"/>
        <v>-704123.51535325765</v>
      </c>
      <c r="R36" s="767">
        <f t="shared" si="5"/>
        <v>-2690337.5107618654</v>
      </c>
      <c r="S36" s="61" t="s">
        <v>683</v>
      </c>
      <c r="T36" s="769" t="s">
        <v>223</v>
      </c>
      <c r="U36" s="394">
        <f t="shared" si="6"/>
        <v>-2690337.5107618654</v>
      </c>
    </row>
    <row r="37" spans="1:21" x14ac:dyDescent="0.25">
      <c r="A37" s="61" t="s">
        <v>684</v>
      </c>
      <c r="B37" s="63" t="s">
        <v>224</v>
      </c>
      <c r="C37" s="62" t="s">
        <v>320</v>
      </c>
      <c r="D37" s="394">
        <f>'123117'!R61+'123117'!U61</f>
        <v>343423</v>
      </c>
      <c r="E37" s="394">
        <f>'123117'!T61</f>
        <v>121745</v>
      </c>
      <c r="F37" s="394">
        <f t="shared" si="4"/>
        <v>465168</v>
      </c>
      <c r="G37" s="394"/>
      <c r="H37" s="394"/>
      <c r="I37" s="394"/>
      <c r="J37" s="394"/>
      <c r="K37" s="394">
        <f>-SUMIFS('2018FYEAR'!$L$35:$L$98,'2018FYEAR'!$D$35:$D$98,'93018 Summary'!C37)</f>
        <v>0</v>
      </c>
      <c r="L37" s="394">
        <f>K37*'2018Activity'!$T$298</f>
        <v>0</v>
      </c>
      <c r="M37" s="394">
        <f t="shared" si="0"/>
        <v>0</v>
      </c>
      <c r="N37" s="394">
        <f t="shared" si="1"/>
        <v>0</v>
      </c>
      <c r="O37" s="394"/>
      <c r="P37" s="768">
        <f t="shared" si="2"/>
        <v>343423</v>
      </c>
      <c r="Q37" s="766">
        <f t="shared" si="3"/>
        <v>121745</v>
      </c>
      <c r="R37" s="767">
        <f t="shared" si="5"/>
        <v>465168</v>
      </c>
      <c r="S37" s="61" t="s">
        <v>684</v>
      </c>
      <c r="T37" s="769" t="s">
        <v>224</v>
      </c>
      <c r="U37" s="394">
        <f t="shared" si="6"/>
        <v>324742</v>
      </c>
    </row>
    <row r="38" spans="1:21" x14ac:dyDescent="0.25">
      <c r="A38" s="61" t="s">
        <v>684</v>
      </c>
      <c r="B38" s="63" t="s">
        <v>226</v>
      </c>
      <c r="C38" s="62" t="s">
        <v>319</v>
      </c>
      <c r="D38" s="394">
        <f>'123117'!R62+'123117'!U62</f>
        <v>-103673</v>
      </c>
      <c r="E38" s="394">
        <f>'123117'!T62</f>
        <v>-36753</v>
      </c>
      <c r="F38" s="394">
        <f t="shared" si="4"/>
        <v>-140426</v>
      </c>
      <c r="G38" s="394"/>
      <c r="H38" s="394"/>
      <c r="I38" s="394"/>
      <c r="J38" s="394"/>
      <c r="K38" s="394">
        <f>-SUMIFS('2018FYEAR'!$L$35:$L$98,'2018FYEAR'!$D$35:$D$98,'93018 Summary'!C38)</f>
        <v>0</v>
      </c>
      <c r="L38" s="394">
        <f>K38*'2018Activity'!$T$298</f>
        <v>0</v>
      </c>
      <c r="M38" s="394">
        <f t="shared" si="0"/>
        <v>0</v>
      </c>
      <c r="N38" s="394">
        <f t="shared" si="1"/>
        <v>0</v>
      </c>
      <c r="O38" s="394"/>
      <c r="P38" s="768">
        <f t="shared" si="2"/>
        <v>-103673</v>
      </c>
      <c r="Q38" s="766">
        <f t="shared" si="3"/>
        <v>-36753</v>
      </c>
      <c r="R38" s="767">
        <f t="shared" si="5"/>
        <v>-140426</v>
      </c>
      <c r="T38" s="769"/>
      <c r="U38" s="394">
        <f t="shared" si="6"/>
        <v>0</v>
      </c>
    </row>
    <row r="39" spans="1:21" x14ac:dyDescent="0.25">
      <c r="A39" s="61" t="s">
        <v>685</v>
      </c>
      <c r="B39" s="63" t="s">
        <v>227</v>
      </c>
      <c r="C39" s="62" t="s">
        <v>570</v>
      </c>
      <c r="D39" s="394">
        <f>'123117'!R63+'123117'!U63</f>
        <v>0</v>
      </c>
      <c r="E39" s="394">
        <f>'123117'!T63</f>
        <v>0</v>
      </c>
      <c r="F39" s="394">
        <f t="shared" si="4"/>
        <v>0</v>
      </c>
      <c r="G39" s="394"/>
      <c r="H39" s="394"/>
      <c r="I39" s="394"/>
      <c r="J39" s="394"/>
      <c r="K39" s="394">
        <f>-SUMIFS('2018FYEAR'!$L$35:$L$98,'2018FYEAR'!$D$35:$D$98,'93018 Summary'!C39)</f>
        <v>0</v>
      </c>
      <c r="L39" s="394">
        <f>K39*'2018Activity'!$T$298</f>
        <v>0</v>
      </c>
      <c r="M39" s="394">
        <f t="shared" si="0"/>
        <v>0</v>
      </c>
      <c r="N39" s="394">
        <f t="shared" si="1"/>
        <v>0</v>
      </c>
      <c r="O39" s="394"/>
      <c r="P39" s="768">
        <f t="shared" si="2"/>
        <v>0</v>
      </c>
      <c r="Q39" s="766">
        <f t="shared" si="3"/>
        <v>0</v>
      </c>
      <c r="R39" s="767">
        <f t="shared" si="5"/>
        <v>0</v>
      </c>
      <c r="S39" s="61" t="s">
        <v>685</v>
      </c>
      <c r="T39" s="769" t="s">
        <v>227</v>
      </c>
      <c r="U39" s="394">
        <f t="shared" si="6"/>
        <v>0</v>
      </c>
    </row>
    <row r="40" spans="1:21" x14ac:dyDescent="0.25">
      <c r="A40" s="61" t="s">
        <v>686</v>
      </c>
      <c r="B40" s="63" t="s">
        <v>228</v>
      </c>
      <c r="C40" s="62" t="s">
        <v>321</v>
      </c>
      <c r="D40" s="394">
        <f>'123117'!R64+'123117'!U64</f>
        <v>2523929</v>
      </c>
      <c r="E40" s="394">
        <f>'123117'!T64</f>
        <v>894747</v>
      </c>
      <c r="F40" s="394">
        <f t="shared" si="4"/>
        <v>3418676</v>
      </c>
      <c r="G40" s="394"/>
      <c r="H40" s="394"/>
      <c r="I40" s="394"/>
      <c r="J40" s="394"/>
      <c r="K40" s="394">
        <f>-SUMIFS('2018FYEAR'!$L$35:$L$98,'2018FYEAR'!$D$35:$D$98,'93018 Summary'!C40)</f>
        <v>0</v>
      </c>
      <c r="L40" s="394">
        <f>K40*'2018Activity'!$T$298</f>
        <v>0</v>
      </c>
      <c r="M40" s="394">
        <f t="shared" si="0"/>
        <v>0</v>
      </c>
      <c r="N40" s="394">
        <f t="shared" si="1"/>
        <v>0</v>
      </c>
      <c r="O40" s="394"/>
      <c r="P40" s="768">
        <f t="shared" si="2"/>
        <v>2523929</v>
      </c>
      <c r="Q40" s="766">
        <f t="shared" si="3"/>
        <v>894747</v>
      </c>
      <c r="R40" s="767">
        <f t="shared" si="5"/>
        <v>3418676</v>
      </c>
      <c r="S40" s="61" t="s">
        <v>686</v>
      </c>
      <c r="T40" s="769" t="s">
        <v>228</v>
      </c>
      <c r="U40" s="394">
        <f t="shared" si="6"/>
        <v>3418676</v>
      </c>
    </row>
    <row r="41" spans="1:21" x14ac:dyDescent="0.25">
      <c r="A41" s="61" t="s">
        <v>663</v>
      </c>
      <c r="B41" s="63" t="s">
        <v>651</v>
      </c>
      <c r="C41" s="62"/>
      <c r="D41" s="394">
        <f>'123117'!AL31+'123117'!AU31</f>
        <v>-16078732</v>
      </c>
      <c r="E41" s="394">
        <f>'123117'!AT31</f>
        <v>-5699999</v>
      </c>
      <c r="F41" s="394">
        <f t="shared" si="4"/>
        <v>-21778731</v>
      </c>
      <c r="G41" s="394"/>
      <c r="H41" s="394"/>
      <c r="I41" s="394"/>
      <c r="J41" s="394"/>
      <c r="K41" s="394"/>
      <c r="O41" s="394"/>
      <c r="P41" s="768">
        <f t="shared" si="2"/>
        <v>-16078732</v>
      </c>
      <c r="Q41" s="766">
        <f t="shared" si="3"/>
        <v>-5699999</v>
      </c>
      <c r="R41" s="767">
        <f t="shared" ref="R41" si="8">SUM(P41:Q41)</f>
        <v>-21778731</v>
      </c>
      <c r="T41" s="769"/>
      <c r="U41" s="394">
        <f t="shared" si="6"/>
        <v>0</v>
      </c>
    </row>
    <row r="42" spans="1:21" x14ac:dyDescent="0.25">
      <c r="A42" s="61" t="s">
        <v>687</v>
      </c>
      <c r="B42" s="63" t="s">
        <v>189</v>
      </c>
      <c r="C42" s="62"/>
      <c r="D42" s="394">
        <f>'123117'!U73</f>
        <v>-17505</v>
      </c>
      <c r="E42" s="394"/>
      <c r="F42" s="394">
        <f t="shared" si="4"/>
        <v>-17505</v>
      </c>
      <c r="G42" s="394"/>
      <c r="H42" s="394"/>
      <c r="I42" s="394"/>
      <c r="J42" s="394"/>
      <c r="K42" s="394"/>
      <c r="O42" s="394"/>
      <c r="P42" s="768">
        <f t="shared" si="2"/>
        <v>-17505</v>
      </c>
      <c r="Q42" s="766">
        <f t="shared" si="3"/>
        <v>0</v>
      </c>
      <c r="R42" s="767">
        <f t="shared" ref="R42" si="9">SUM(P42:Q42)</f>
        <v>-17505</v>
      </c>
      <c r="S42" s="61" t="s">
        <v>687</v>
      </c>
      <c r="T42" s="769" t="s">
        <v>189</v>
      </c>
      <c r="U42" s="394">
        <f t="shared" si="6"/>
        <v>-17505</v>
      </c>
    </row>
    <row r="43" spans="1:21" x14ac:dyDescent="0.25">
      <c r="B43" s="63"/>
      <c r="C43" s="62"/>
      <c r="D43" s="394"/>
      <c r="E43" s="394"/>
      <c r="F43" s="394"/>
      <c r="G43" s="394"/>
      <c r="H43" s="394"/>
      <c r="I43" s="394"/>
      <c r="J43" s="394"/>
      <c r="K43" s="394"/>
      <c r="O43" s="394"/>
      <c r="P43" s="768"/>
      <c r="Q43" s="766"/>
      <c r="R43" s="767"/>
    </row>
    <row r="44" spans="1:21" ht="15.75" thickBot="1" x14ac:dyDescent="0.3">
      <c r="B44" s="64" t="s">
        <v>655</v>
      </c>
      <c r="D44" s="401">
        <f>SUM(D7:D43)</f>
        <v>-22476117</v>
      </c>
      <c r="E44" s="401">
        <f>SUM(E7:E43)</f>
        <v>-7961687</v>
      </c>
      <c r="F44" s="401">
        <f>SUM(F7:F43)</f>
        <v>-30437804</v>
      </c>
      <c r="G44" s="394"/>
      <c r="H44" s="401">
        <f>SUM(H7:H43)</f>
        <v>-65446</v>
      </c>
      <c r="I44" s="401">
        <f>SUM(I7:I43)</f>
        <v>-23201</v>
      </c>
      <c r="J44" s="394"/>
      <c r="K44" s="401">
        <f t="shared" ref="K44:N44" si="10">SUM(K7:K43)</f>
        <v>-2715431.5382069396</v>
      </c>
      <c r="L44" s="401">
        <f t="shared" si="10"/>
        <v>-6004122.0443392145</v>
      </c>
      <c r="M44" s="401">
        <f t="shared" si="10"/>
        <v>-1173502.8537959568</v>
      </c>
      <c r="N44" s="401">
        <f t="shared" si="10"/>
        <v>-416013.21673941804</v>
      </c>
      <c r="O44" s="394"/>
      <c r="P44" s="762">
        <f t="shared" ref="P44:R44" si="11">SUM(P7:P43)</f>
        <v>-23715065.853795964</v>
      </c>
      <c r="Q44" s="763">
        <f t="shared" si="11"/>
        <v>-8400901.2167394198</v>
      </c>
      <c r="R44" s="764">
        <f t="shared" si="11"/>
        <v>-32115967.07053538</v>
      </c>
      <c r="U44" s="401">
        <f>SUM(U7:U43)</f>
        <v>-32115967.070535384</v>
      </c>
    </row>
    <row r="45" spans="1:21" ht="15.75" thickTop="1" x14ac:dyDescent="0.25">
      <c r="K45" s="400"/>
      <c r="P45" s="765"/>
      <c r="Q45" s="765"/>
      <c r="R45" s="765"/>
    </row>
    <row r="46" spans="1:21" s="394" customFormat="1" x14ac:dyDescent="0.25">
      <c r="B46" s="64"/>
      <c r="C46" s="394" t="s">
        <v>652</v>
      </c>
      <c r="D46" s="394" vm="4">
        <v>-22476117.84</v>
      </c>
      <c r="E46" s="394" vm="3">
        <v>-7961699.96</v>
      </c>
      <c r="F46" s="394">
        <f>SUM(D46:E46)</f>
        <v>-30437817.800000001</v>
      </c>
      <c r="G46" s="61"/>
      <c r="H46" s="61"/>
      <c r="I46" s="61"/>
      <c r="J46" s="61"/>
      <c r="K46" s="395"/>
      <c r="O46" s="61"/>
      <c r="P46" s="765" vm="1">
        <v>-23715062.84</v>
      </c>
      <c r="Q46" s="765" vm="2">
        <v>-8400913.9600000009</v>
      </c>
      <c r="R46" s="765">
        <f>SUM(P46:Q46)</f>
        <v>-32115976.800000001</v>
      </c>
      <c r="S46" s="61"/>
      <c r="U46" s="770">
        <f>R44</f>
        <v>-32115967.07053538</v>
      </c>
    </row>
    <row r="47" spans="1:21" s="394" customFormat="1" ht="15.75" thickBot="1" x14ac:dyDescent="0.3">
      <c r="B47" s="64"/>
      <c r="C47" s="394" t="s">
        <v>368</v>
      </c>
      <c r="D47" s="401">
        <f>D46-D44</f>
        <v>-0.83999999985098839</v>
      </c>
      <c r="E47" s="401">
        <f>E46-E44</f>
        <v>-12.959999999962747</v>
      </c>
      <c r="F47" s="401">
        <f>F46-F44</f>
        <v>-13.800000000745058</v>
      </c>
      <c r="G47" s="61"/>
      <c r="H47" s="61"/>
      <c r="I47" s="61"/>
      <c r="J47" s="61"/>
      <c r="K47" s="395"/>
      <c r="O47" s="61"/>
      <c r="P47" s="763">
        <f>P46-P44</f>
        <v>3.0137959644198418</v>
      </c>
      <c r="Q47" s="763">
        <f>Q46-Q44</f>
        <v>-12.743260581046343</v>
      </c>
      <c r="R47" s="763">
        <f>R46-R44</f>
        <v>-9.7294646203517914</v>
      </c>
      <c r="S47" s="61"/>
    </row>
    <row r="48" spans="1:21" s="394" customFormat="1" ht="15.75" thickTop="1" x14ac:dyDescent="0.25">
      <c r="E48" s="61"/>
      <c r="F48" s="61"/>
      <c r="G48" s="61"/>
      <c r="H48" s="61"/>
      <c r="I48" s="61"/>
      <c r="J48" s="61"/>
      <c r="K48" s="61"/>
      <c r="O48" s="61"/>
      <c r="P48" s="61"/>
      <c r="Q48" s="61"/>
      <c r="R48" s="61"/>
      <c r="S48" s="61"/>
    </row>
    <row r="49" spans="2:3" x14ac:dyDescent="0.25">
      <c r="B49" s="61"/>
    </row>
    <row r="50" spans="2:3" x14ac:dyDescent="0.25">
      <c r="B50" s="755" t="s">
        <v>571</v>
      </c>
      <c r="C50" s="397">
        <v>0.21</v>
      </c>
    </row>
    <row r="51" spans="2:3" x14ac:dyDescent="0.25">
      <c r="B51" s="755" t="s">
        <v>574</v>
      </c>
      <c r="C51" s="397">
        <f>-C53*C50</f>
        <v>-1.4550466307999999E-2</v>
      </c>
    </row>
    <row r="52" spans="2:3" x14ac:dyDescent="0.25">
      <c r="B52" s="755" t="s">
        <v>575</v>
      </c>
      <c r="C52" s="398">
        <f>SUM(C50:C51)</f>
        <v>0.19544953369199999</v>
      </c>
    </row>
    <row r="53" spans="2:3" x14ac:dyDescent="0.25">
      <c r="B53" s="755" t="s">
        <v>572</v>
      </c>
      <c r="C53" s="397">
        <f>0.889866*0.076+0.018757*0.0884</f>
        <v>6.9287934799999992E-2</v>
      </c>
    </row>
    <row r="54" spans="2:3" ht="15.75" thickBot="1" x14ac:dyDescent="0.3">
      <c r="B54" s="755" t="s">
        <v>573</v>
      </c>
      <c r="C54" s="399">
        <f>SUM(C52:C53)</f>
        <v>0.26473746849199997</v>
      </c>
    </row>
    <row r="55" spans="2:3" ht="15.75" thickTop="1" x14ac:dyDescent="0.25"/>
  </sheetData>
  <mergeCells count="4">
    <mergeCell ref="D5:F5"/>
    <mergeCell ref="H5:I5"/>
    <mergeCell ref="K5:N5"/>
    <mergeCell ref="P5:R5"/>
  </mergeCells>
  <pageMargins left="0.25" right="0.25" top="0.5" bottom="0" header="0" footer="0"/>
  <pageSetup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1:V62"/>
  <sheetViews>
    <sheetView workbookViewId="0">
      <pane xSplit="2" ySplit="6" topLeftCell="C7" activePane="bottomRight" state="frozen"/>
      <selection activeCell="B17" sqref="B17"/>
      <selection pane="topRight" activeCell="B17" sqref="B17"/>
      <selection pane="bottomLeft" activeCell="B17" sqref="B17"/>
      <selection pane="bottomRight"/>
    </sheetView>
  </sheetViews>
  <sheetFormatPr defaultColWidth="9.140625" defaultRowHeight="15" x14ac:dyDescent="0.25"/>
  <cols>
    <col min="1" max="1" width="9.140625" style="61"/>
    <col min="2" max="2" width="49" style="64" bestFit="1" customWidth="1"/>
    <col min="3" max="3" width="15.140625" style="61" bestFit="1" customWidth="1"/>
    <col min="4" max="6" width="12.28515625" style="61" customWidth="1"/>
    <col min="7" max="7" width="3.7109375" style="61" customWidth="1"/>
    <col min="8" max="9" width="11.28515625" style="61" bestFit="1" customWidth="1"/>
    <col min="10" max="10" width="3.7109375" style="61" customWidth="1"/>
    <col min="11" max="11" width="15.85546875" style="61" bestFit="1" customWidth="1"/>
    <col min="12" max="12" width="17" style="394" bestFit="1" customWidth="1"/>
    <col min="13" max="13" width="14" style="394" bestFit="1" customWidth="1"/>
    <col min="14" max="14" width="12.28515625" style="394" bestFit="1" customWidth="1"/>
    <col min="15" max="15" width="3.7109375" style="61" customWidth="1"/>
    <col min="16" max="18" width="12.28515625" style="61" bestFit="1" customWidth="1"/>
    <col min="19" max="20" width="9.140625" style="61"/>
    <col min="21" max="21" width="36.42578125" style="61" customWidth="1"/>
    <col min="22" max="22" width="11.7109375" style="61" customWidth="1"/>
    <col min="23" max="16384" width="9.140625" style="61"/>
  </cols>
  <sheetData>
    <row r="1" spans="1:22" x14ac:dyDescent="0.25">
      <c r="B1" s="402" t="s">
        <v>581</v>
      </c>
    </row>
    <row r="2" spans="1:22" x14ac:dyDescent="0.25">
      <c r="B2" s="402" t="s">
        <v>582</v>
      </c>
    </row>
    <row r="3" spans="1:22" x14ac:dyDescent="0.25">
      <c r="B3" s="402" t="s">
        <v>583</v>
      </c>
    </row>
    <row r="4" spans="1:22" x14ac:dyDescent="0.25">
      <c r="B4" s="402"/>
    </row>
    <row r="5" spans="1:22" x14ac:dyDescent="0.25">
      <c r="D5" s="788">
        <v>42735</v>
      </c>
      <c r="E5" s="788"/>
      <c r="F5" s="788"/>
      <c r="H5" s="788" t="s">
        <v>584</v>
      </c>
      <c r="I5" s="788"/>
      <c r="K5" s="789" t="s">
        <v>580</v>
      </c>
      <c r="L5" s="789"/>
      <c r="M5" s="789"/>
      <c r="N5" s="789"/>
      <c r="P5" s="790">
        <v>43008</v>
      </c>
      <c r="Q5" s="791"/>
      <c r="R5" s="792"/>
    </row>
    <row r="6" spans="1:22" x14ac:dyDescent="0.25">
      <c r="D6" s="66" t="s">
        <v>230</v>
      </c>
      <c r="E6" s="66" t="s">
        <v>231</v>
      </c>
      <c r="F6" s="66" t="s">
        <v>232</v>
      </c>
      <c r="H6" s="66" t="s">
        <v>230</v>
      </c>
      <c r="I6" s="66" t="s">
        <v>231</v>
      </c>
      <c r="K6" s="396" t="s">
        <v>576</v>
      </c>
      <c r="L6" s="396" t="s">
        <v>577</v>
      </c>
      <c r="M6" s="396" t="s">
        <v>578</v>
      </c>
      <c r="N6" s="396" t="s">
        <v>579</v>
      </c>
      <c r="P6" s="756" t="s">
        <v>230</v>
      </c>
      <c r="Q6" s="757" t="s">
        <v>231</v>
      </c>
      <c r="R6" s="758" t="s">
        <v>232</v>
      </c>
    </row>
    <row r="7" spans="1:22" x14ac:dyDescent="0.25">
      <c r="A7" s="61" t="s">
        <v>661</v>
      </c>
      <c r="B7" s="63" t="s">
        <v>229</v>
      </c>
      <c r="C7" s="62" t="s">
        <v>302</v>
      </c>
      <c r="D7" s="65">
        <f>'123116'!L40+'123116'!Q40</f>
        <v>68505184</v>
      </c>
      <c r="E7" s="65">
        <f>'123116'!P40</f>
        <v>14571279</v>
      </c>
      <c r="F7" s="65">
        <f>SUM(D7:E7)</f>
        <v>83076463</v>
      </c>
      <c r="K7" s="394">
        <f>-SUMIFS('2017FYEAR'!$L$35:$L$98,'2017FYEAR'!$D$35:$D$98,'93017 Summary'!C7)</f>
        <v>0</v>
      </c>
      <c r="L7" s="394">
        <f>K7*'2017Activity'!$T$288</f>
        <v>0</v>
      </c>
      <c r="M7" s="394">
        <f t="shared" ref="M7:M47" si="0">L7*$C$59</f>
        <v>0</v>
      </c>
      <c r="N7" s="394">
        <f t="shared" ref="N7:N47" si="1">L7*$C$60</f>
        <v>0</v>
      </c>
      <c r="P7" s="759">
        <f t="shared" ref="P7:P49" si="2">D7+H7+M7</f>
        <v>68505184</v>
      </c>
      <c r="Q7" s="760">
        <f t="shared" ref="Q7:Q49" si="3">E7+I7+N7</f>
        <v>14571279</v>
      </c>
      <c r="R7" s="761">
        <f>SUM(P7:Q7)</f>
        <v>83076463</v>
      </c>
      <c r="T7" s="61" t="s">
        <v>656</v>
      </c>
      <c r="U7" s="769" t="s">
        <v>190</v>
      </c>
      <c r="V7" s="394">
        <f>SUMIF($A$7:$A$49,T7,$R$7:$R$49)</f>
        <v>54864.360603319859</v>
      </c>
    </row>
    <row r="8" spans="1:22" x14ac:dyDescent="0.25">
      <c r="A8" s="61" t="s">
        <v>656</v>
      </c>
      <c r="B8" s="63" t="s">
        <v>190</v>
      </c>
      <c r="C8" s="62" t="s">
        <v>289</v>
      </c>
      <c r="D8" s="65">
        <f>'123116'!L41+'123116'!Q41</f>
        <v>58087</v>
      </c>
      <c r="E8" s="65">
        <f>'123116'!P41</f>
        <v>12355</v>
      </c>
      <c r="F8" s="65">
        <f t="shared" ref="F8:F49" si="4">SUM(D8:E8)</f>
        <v>70442</v>
      </c>
      <c r="K8" s="394">
        <f>-SUMIFS('2017FYEAR'!$L$35:$L$98,'2017FYEAR'!$D$35:$D$98,'93017 Summary'!C8)</f>
        <v>-74852.160284039273</v>
      </c>
      <c r="L8" s="394">
        <f>K8*'2017Activity'!$T$288</f>
        <v>-39433.352271293959</v>
      </c>
      <c r="M8" s="394">
        <f t="shared" si="0"/>
        <v>-12845.383855561287</v>
      </c>
      <c r="N8" s="394">
        <f t="shared" si="1"/>
        <v>-2732.2555411188473</v>
      </c>
      <c r="P8" s="759">
        <f t="shared" si="2"/>
        <v>45241.616144438711</v>
      </c>
      <c r="Q8" s="760">
        <f t="shared" si="3"/>
        <v>9622.7444588811522</v>
      </c>
      <c r="R8" s="761">
        <f t="shared" ref="R8:R47" si="5">SUM(P8:Q8)</f>
        <v>54864.360603319859</v>
      </c>
      <c r="T8" s="61" t="s">
        <v>657</v>
      </c>
      <c r="U8" s="769" t="s">
        <v>191</v>
      </c>
      <c r="V8" s="394">
        <f t="shared" ref="V8:V42" si="6">SUMIF($A$7:$A$49,T8,$R$7:$R$49)</f>
        <v>2145988.4963873196</v>
      </c>
    </row>
    <row r="9" spans="1:22" x14ac:dyDescent="0.25">
      <c r="A9" s="61" t="s">
        <v>657</v>
      </c>
      <c r="B9" s="63" t="s">
        <v>191</v>
      </c>
      <c r="C9" s="62" t="s">
        <v>290</v>
      </c>
      <c r="D9" s="65">
        <f>'123116'!L42+'123116'!Q42</f>
        <v>1730483</v>
      </c>
      <c r="E9" s="65">
        <f>'123116'!P42</f>
        <v>368079</v>
      </c>
      <c r="F9" s="65">
        <f t="shared" si="4"/>
        <v>2098562</v>
      </c>
      <c r="K9" s="394">
        <f>-SUMIFS('2017FYEAR'!$L$35:$L$98,'2017FYEAR'!$D$35:$D$98,'93017 Summary'!C9)</f>
        <v>227889.19546119589</v>
      </c>
      <c r="L9" s="394">
        <f>K9*'2017Activity'!$T$288</f>
        <v>120055.78582291471</v>
      </c>
      <c r="M9" s="394">
        <f t="shared" si="0"/>
        <v>39108.078926858834</v>
      </c>
      <c r="N9" s="394">
        <f t="shared" si="1"/>
        <v>8318.4174604608779</v>
      </c>
      <c r="P9" s="759">
        <f t="shared" si="2"/>
        <v>1769591.0789268587</v>
      </c>
      <c r="Q9" s="760">
        <f t="shared" si="3"/>
        <v>376397.41746046086</v>
      </c>
      <c r="R9" s="761">
        <f t="shared" si="5"/>
        <v>2145988.4963873196</v>
      </c>
      <c r="T9" s="61" t="s">
        <v>658</v>
      </c>
      <c r="U9" s="769" t="s">
        <v>192</v>
      </c>
      <c r="V9" s="394">
        <f t="shared" si="6"/>
        <v>-25095.653178018059</v>
      </c>
    </row>
    <row r="10" spans="1:22" x14ac:dyDescent="0.25">
      <c r="A10" s="61" t="s">
        <v>658</v>
      </c>
      <c r="B10" s="63" t="s">
        <v>192</v>
      </c>
      <c r="C10" s="62" t="s">
        <v>291</v>
      </c>
      <c r="D10" s="65">
        <f>'123116'!L43+'123116'!Q43</f>
        <v>9879</v>
      </c>
      <c r="E10" s="65">
        <f>'123116'!P43</f>
        <v>2101</v>
      </c>
      <c r="F10" s="65">
        <f t="shared" si="4"/>
        <v>11980</v>
      </c>
      <c r="K10" s="394">
        <f>-SUMIFS('2017FYEAR'!$L$35:$L$98,'2017FYEAR'!$D$35:$D$98,'93017 Summary'!C10)</f>
        <v>-178152.32870956685</v>
      </c>
      <c r="L10" s="394">
        <f>K10*'2017Activity'!$T$288</f>
        <v>-93853.58430935863</v>
      </c>
      <c r="M10" s="394">
        <f t="shared" si="0"/>
        <v>-30572.732147644918</v>
      </c>
      <c r="N10" s="394">
        <f t="shared" si="1"/>
        <v>-6502.9210303731434</v>
      </c>
      <c r="P10" s="759">
        <f t="shared" si="2"/>
        <v>-20693.732147644918</v>
      </c>
      <c r="Q10" s="760">
        <f t="shared" si="3"/>
        <v>-4401.9210303731434</v>
      </c>
      <c r="R10" s="761">
        <f t="shared" si="5"/>
        <v>-25095.653178018059</v>
      </c>
      <c r="T10" s="61" t="s">
        <v>659</v>
      </c>
      <c r="U10" s="769" t="s">
        <v>193</v>
      </c>
      <c r="V10" s="394">
        <f t="shared" si="6"/>
        <v>0</v>
      </c>
    </row>
    <row r="11" spans="1:22" x14ac:dyDescent="0.25">
      <c r="A11" s="61" t="s">
        <v>659</v>
      </c>
      <c r="B11" s="63" t="s">
        <v>193</v>
      </c>
      <c r="C11" s="62" t="s">
        <v>327</v>
      </c>
      <c r="D11" s="65">
        <f>'123116'!L44+'123116'!Q44</f>
        <v>0</v>
      </c>
      <c r="E11" s="65">
        <f>'123116'!P44</f>
        <v>0</v>
      </c>
      <c r="F11" s="65">
        <f t="shared" si="4"/>
        <v>0</v>
      </c>
      <c r="K11" s="394">
        <f>-SUMIFS('2017FYEAR'!$L$35:$L$98,'2017FYEAR'!$D$35:$D$98,'93017 Summary'!C11)</f>
        <v>0</v>
      </c>
      <c r="L11" s="394">
        <f>K11*'2017Activity'!$T$288</f>
        <v>0</v>
      </c>
      <c r="M11" s="394">
        <f t="shared" si="0"/>
        <v>0</v>
      </c>
      <c r="N11" s="394">
        <f t="shared" si="1"/>
        <v>0</v>
      </c>
      <c r="P11" s="759">
        <f t="shared" si="2"/>
        <v>0</v>
      </c>
      <c r="Q11" s="760">
        <f t="shared" si="3"/>
        <v>0</v>
      </c>
      <c r="R11" s="761">
        <f t="shared" si="5"/>
        <v>0</v>
      </c>
      <c r="T11" s="61" t="s">
        <v>660</v>
      </c>
      <c r="U11" s="769" t="s">
        <v>194</v>
      </c>
      <c r="V11" s="394">
        <f t="shared" si="6"/>
        <v>597114.33832288824</v>
      </c>
    </row>
    <row r="12" spans="1:22" x14ac:dyDescent="0.25">
      <c r="A12" s="61" t="s">
        <v>660</v>
      </c>
      <c r="B12" s="63" t="s">
        <v>194</v>
      </c>
      <c r="C12" s="62" t="s">
        <v>292</v>
      </c>
      <c r="D12" s="65">
        <f>'123116'!L45+'123116'!Q45</f>
        <v>420307</v>
      </c>
      <c r="E12" s="65">
        <f>'123116'!P45</f>
        <v>89401</v>
      </c>
      <c r="F12" s="65">
        <f t="shared" si="4"/>
        <v>509708</v>
      </c>
      <c r="K12" s="394">
        <f>-SUMIFS('2017FYEAR'!$L$35:$L$98,'2017FYEAR'!$D$35:$D$98,'93017 Summary'!C12)</f>
        <v>419996.44999999984</v>
      </c>
      <c r="L12" s="394">
        <f>K12*'2017Activity'!$T$288</f>
        <v>221261.05516121464</v>
      </c>
      <c r="M12" s="394">
        <f t="shared" si="0"/>
        <v>72075.616759098804</v>
      </c>
      <c r="N12" s="394">
        <f t="shared" si="1"/>
        <v>15330.721563789442</v>
      </c>
      <c r="P12" s="759">
        <f t="shared" si="2"/>
        <v>492382.61675909883</v>
      </c>
      <c r="Q12" s="760">
        <f t="shared" si="3"/>
        <v>104731.72156378944</v>
      </c>
      <c r="R12" s="761">
        <f t="shared" si="5"/>
        <v>597114.33832288824</v>
      </c>
      <c r="T12" s="61" t="s">
        <v>670</v>
      </c>
      <c r="U12" s="769" t="s">
        <v>195</v>
      </c>
      <c r="V12" s="394">
        <f t="shared" si="6"/>
        <v>-903112.32249601441</v>
      </c>
    </row>
    <row r="13" spans="1:22" x14ac:dyDescent="0.25">
      <c r="A13" s="61" t="s">
        <v>670</v>
      </c>
      <c r="B13" s="63" t="s">
        <v>195</v>
      </c>
      <c r="C13" s="62" t="s">
        <v>298</v>
      </c>
      <c r="D13" s="65">
        <f>'123116'!L46+'123116'!Q46</f>
        <v>-805849</v>
      </c>
      <c r="E13" s="65">
        <f>'123116'!P46</f>
        <v>-171407</v>
      </c>
      <c r="F13" s="65">
        <f t="shared" si="4"/>
        <v>-977256</v>
      </c>
      <c r="K13" s="394">
        <f>-SUMIFS('2017FYEAR'!$L$35:$L$98,'2017FYEAR'!$D$35:$D$98,'93017 Summary'!C13)</f>
        <v>356268</v>
      </c>
      <c r="L13" s="394">
        <f>K13*'2017Activity'!$T$288</f>
        <v>187687.85688587523</v>
      </c>
      <c r="M13" s="394">
        <f t="shared" si="0"/>
        <v>61139.17351332523</v>
      </c>
      <c r="N13" s="394">
        <f t="shared" si="1"/>
        <v>13004.503990660252</v>
      </c>
      <c r="P13" s="759">
        <f t="shared" si="2"/>
        <v>-744709.82648667472</v>
      </c>
      <c r="Q13" s="760">
        <f t="shared" si="3"/>
        <v>-158402.49600933975</v>
      </c>
      <c r="R13" s="761">
        <f t="shared" si="5"/>
        <v>-903112.32249601441</v>
      </c>
      <c r="T13" s="61" t="s">
        <v>672</v>
      </c>
      <c r="U13" s="769" t="s">
        <v>692</v>
      </c>
      <c r="V13" s="394">
        <f t="shared" si="6"/>
        <v>221591.92373600684</v>
      </c>
    </row>
    <row r="14" spans="1:22" x14ac:dyDescent="0.25">
      <c r="A14" s="61" t="s">
        <v>672</v>
      </c>
      <c r="B14" s="63" t="s">
        <v>196</v>
      </c>
      <c r="C14" s="62" t="s">
        <v>328</v>
      </c>
      <c r="D14" s="65">
        <f>'123116'!L47+'123116'!Q47</f>
        <v>56048</v>
      </c>
      <c r="E14" s="65">
        <f>'123116'!P47</f>
        <v>11922</v>
      </c>
      <c r="F14" s="65">
        <f t="shared" si="4"/>
        <v>67970</v>
      </c>
      <c r="K14" s="394">
        <f>-SUMIFS('2017FYEAR'!$L$35:$L$98,'2017FYEAR'!$D$35:$D$98,'93017 Summary'!C14)</f>
        <v>1400000</v>
      </c>
      <c r="L14" s="394">
        <f>K14*'2017Activity'!$T$288</f>
        <v>737543.08453250164</v>
      </c>
      <c r="M14" s="394">
        <f t="shared" si="0"/>
        <v>240254.08658272793</v>
      </c>
      <c r="N14" s="394">
        <f t="shared" si="1"/>
        <v>51102.837153278859</v>
      </c>
      <c r="P14" s="759">
        <f t="shared" si="2"/>
        <v>296302.08658272796</v>
      </c>
      <c r="Q14" s="760">
        <f t="shared" si="3"/>
        <v>63024.837153278859</v>
      </c>
      <c r="R14" s="761">
        <f t="shared" si="5"/>
        <v>359326.92373600684</v>
      </c>
      <c r="T14" s="61" t="s">
        <v>673</v>
      </c>
      <c r="U14" s="769" t="s">
        <v>198</v>
      </c>
      <c r="V14" s="394">
        <f t="shared" si="6"/>
        <v>0</v>
      </c>
    </row>
    <row r="15" spans="1:22" x14ac:dyDescent="0.25">
      <c r="A15" s="61" t="s">
        <v>672</v>
      </c>
      <c r="B15" s="63" t="s">
        <v>197</v>
      </c>
      <c r="C15" s="62" t="s">
        <v>326</v>
      </c>
      <c r="D15" s="65">
        <f>'123116'!L48+'123116'!Q48</f>
        <v>-113577</v>
      </c>
      <c r="E15" s="65">
        <f>'123116'!P48</f>
        <v>-24158</v>
      </c>
      <c r="F15" s="65">
        <f t="shared" si="4"/>
        <v>-137735</v>
      </c>
      <c r="K15" s="394">
        <f>-SUMIFS('2017FYEAR'!$L$35:$L$98,'2017FYEAR'!$D$35:$D$98,'93017 Summary'!C15)</f>
        <v>0</v>
      </c>
      <c r="L15" s="394">
        <f>K15*'2017Activity'!$T$288</f>
        <v>0</v>
      </c>
      <c r="M15" s="394">
        <f t="shared" si="0"/>
        <v>0</v>
      </c>
      <c r="N15" s="394">
        <f t="shared" si="1"/>
        <v>0</v>
      </c>
      <c r="P15" s="759">
        <f t="shared" si="2"/>
        <v>-113577</v>
      </c>
      <c r="Q15" s="760">
        <f t="shared" si="3"/>
        <v>-24158</v>
      </c>
      <c r="R15" s="761">
        <f t="shared" si="5"/>
        <v>-137735</v>
      </c>
      <c r="T15" s="61" t="s">
        <v>661</v>
      </c>
      <c r="U15" s="769" t="s">
        <v>688</v>
      </c>
      <c r="V15" s="394">
        <f t="shared" si="6"/>
        <v>22523159.061453797</v>
      </c>
    </row>
    <row r="16" spans="1:22" x14ac:dyDescent="0.25">
      <c r="A16" s="61" t="s">
        <v>673</v>
      </c>
      <c r="B16" s="63" t="s">
        <v>198</v>
      </c>
      <c r="C16" s="62" t="s">
        <v>568</v>
      </c>
      <c r="D16" s="65">
        <f>'123116'!L49+'123116'!Q49</f>
        <v>0</v>
      </c>
      <c r="E16" s="65">
        <f>'123116'!P49</f>
        <v>0</v>
      </c>
      <c r="F16" s="65">
        <f t="shared" si="4"/>
        <v>0</v>
      </c>
      <c r="K16" s="394">
        <f>-SUMIFS('2017FYEAR'!$L$35:$L$98,'2017FYEAR'!$D$35:$D$98,'93017 Summary'!C16)</f>
        <v>0</v>
      </c>
      <c r="L16" s="394">
        <f>K16*'2017Activity'!$T$288</f>
        <v>0</v>
      </c>
      <c r="M16" s="394">
        <f t="shared" si="0"/>
        <v>0</v>
      </c>
      <c r="N16" s="394">
        <f t="shared" si="1"/>
        <v>0</v>
      </c>
      <c r="P16" s="759">
        <f t="shared" si="2"/>
        <v>0</v>
      </c>
      <c r="Q16" s="760">
        <f t="shared" si="3"/>
        <v>0</v>
      </c>
      <c r="R16" s="761">
        <f t="shared" si="5"/>
        <v>0</v>
      </c>
      <c r="T16" s="61" t="s">
        <v>662</v>
      </c>
      <c r="U16" s="769" t="s">
        <v>202</v>
      </c>
      <c r="V16" s="394">
        <f t="shared" si="6"/>
        <v>181315.5499257796</v>
      </c>
    </row>
    <row r="17" spans="1:22" x14ac:dyDescent="0.25">
      <c r="A17" s="61" t="s">
        <v>661</v>
      </c>
      <c r="B17" s="63" t="s">
        <v>199</v>
      </c>
      <c r="C17" s="62" t="s">
        <v>304</v>
      </c>
      <c r="D17" s="65">
        <f>'123116'!L50+'123116'!Q50</f>
        <v>3477927</v>
      </c>
      <c r="E17" s="65">
        <f>'123116'!P50</f>
        <v>739766</v>
      </c>
      <c r="F17" s="65">
        <f t="shared" si="4"/>
        <v>4217693</v>
      </c>
      <c r="K17" s="394">
        <f>-SUMIFS('2017FYEAR'!$L$35:$L$98,'2017FYEAR'!$D$35:$D$98,'93017 Summary'!C17)</f>
        <v>15053408.589367889</v>
      </c>
      <c r="L17" s="394">
        <f>K17*'2017Activity'!$T$288</f>
        <v>7930383.8598074624</v>
      </c>
      <c r="M17" s="394">
        <f t="shared" si="0"/>
        <v>2583316.3789965524</v>
      </c>
      <c r="N17" s="394">
        <f t="shared" si="1"/>
        <v>549479.91981731169</v>
      </c>
      <c r="P17" s="759">
        <f t="shared" si="2"/>
        <v>6061243.3789965529</v>
      </c>
      <c r="Q17" s="760">
        <f t="shared" si="3"/>
        <v>1289245.9198173117</v>
      </c>
      <c r="R17" s="761">
        <f t="shared" si="5"/>
        <v>7350489.2988138646</v>
      </c>
      <c r="T17" s="61" t="s">
        <v>674</v>
      </c>
      <c r="U17" s="769" t="s">
        <v>203</v>
      </c>
      <c r="V17" s="394">
        <f t="shared" si="6"/>
        <v>1556</v>
      </c>
    </row>
    <row r="18" spans="1:22" x14ac:dyDescent="0.25">
      <c r="A18" s="61" t="s">
        <v>661</v>
      </c>
      <c r="B18" s="63" t="s">
        <v>200</v>
      </c>
      <c r="C18" s="393" t="s">
        <v>301</v>
      </c>
      <c r="D18" s="65">
        <f>'123116'!L51+'123116'!Q51</f>
        <v>-25813153</v>
      </c>
      <c r="E18" s="65">
        <f>'123116'!P51</f>
        <v>-5490543</v>
      </c>
      <c r="F18" s="65">
        <f t="shared" si="4"/>
        <v>-31303696</v>
      </c>
      <c r="K18" s="394">
        <f>-SUMIFS('2017FYEAR'!$L$35:$L$98,'2017FYEAR'!$D$35:$D$98,'93017 Summary'!C18)</f>
        <v>-15000000</v>
      </c>
      <c r="L18" s="394">
        <f>K18*'2017Activity'!$T$288</f>
        <v>-7902247.3342768038</v>
      </c>
      <c r="M18" s="394">
        <f t="shared" si="0"/>
        <v>-2574150.9276720854</v>
      </c>
      <c r="N18" s="394">
        <f t="shared" si="1"/>
        <v>-547530.39807084494</v>
      </c>
      <c r="P18" s="759">
        <f t="shared" si="2"/>
        <v>-28387303.927672084</v>
      </c>
      <c r="Q18" s="760">
        <f t="shared" si="3"/>
        <v>-6038073.3980708448</v>
      </c>
      <c r="R18" s="761">
        <f t="shared" si="5"/>
        <v>-34425377.32574293</v>
      </c>
      <c r="T18" s="61" t="s">
        <v>663</v>
      </c>
      <c r="U18" s="769" t="s">
        <v>675</v>
      </c>
      <c r="V18" s="394">
        <f t="shared" si="6"/>
        <v>-33455192.794799581</v>
      </c>
    </row>
    <row r="19" spans="1:22" x14ac:dyDescent="0.25">
      <c r="A19" s="61" t="s">
        <v>661</v>
      </c>
      <c r="B19" s="63" t="s">
        <v>201</v>
      </c>
      <c r="C19" s="62" t="s">
        <v>303</v>
      </c>
      <c r="D19" s="65">
        <f>'123116'!L52+'123116'!Q52</f>
        <v>-27778046</v>
      </c>
      <c r="E19" s="65">
        <f>'123116'!P52</f>
        <v>-5908482</v>
      </c>
      <c r="F19" s="65">
        <f t="shared" si="4"/>
        <v>-33686528</v>
      </c>
      <c r="K19" s="394">
        <f>-SUMIFS('2017FYEAR'!$L$35:$L$98,'2017FYEAR'!$D$35:$D$98,'93017 Summary'!C19)</f>
        <v>1000000</v>
      </c>
      <c r="L19" s="394">
        <f>K19*'2017Activity'!$T$288</f>
        <v>526816.48895178689</v>
      </c>
      <c r="M19" s="394">
        <f t="shared" si="0"/>
        <v>171610.06184480566</v>
      </c>
      <c r="N19" s="394">
        <f t="shared" si="1"/>
        <v>36502.026538056329</v>
      </c>
      <c r="P19" s="759">
        <f t="shared" si="2"/>
        <v>-27606435.938155193</v>
      </c>
      <c r="Q19" s="760">
        <f t="shared" si="3"/>
        <v>-5871979.9734619437</v>
      </c>
      <c r="R19" s="761">
        <f t="shared" si="5"/>
        <v>-33478415.911617137</v>
      </c>
      <c r="U19" s="769"/>
      <c r="V19" s="394">
        <f t="shared" si="6"/>
        <v>0</v>
      </c>
    </row>
    <row r="20" spans="1:22" x14ac:dyDescent="0.25">
      <c r="A20" s="61" t="s">
        <v>662</v>
      </c>
      <c r="B20" s="63" t="s">
        <v>202</v>
      </c>
      <c r="C20" s="62" t="s">
        <v>300</v>
      </c>
      <c r="D20" s="65">
        <f>'123116'!L53+'123116'!Q53</f>
        <v>171770</v>
      </c>
      <c r="E20" s="65">
        <f>'123116'!P53</f>
        <v>36536</v>
      </c>
      <c r="F20" s="65">
        <f t="shared" si="4"/>
        <v>208306</v>
      </c>
      <c r="K20" s="394">
        <f>-SUMIFS('2017FYEAR'!$L$35:$L$98,'2017FYEAR'!$D$35:$D$98,'93017 Summary'!C20)</f>
        <v>-129691.8899999999</v>
      </c>
      <c r="L20" s="394">
        <f>K20*'2017Activity'!$T$288</f>
        <v>-68323.826135321302</v>
      </c>
      <c r="M20" s="394">
        <f t="shared" si="0"/>
        <v>-22256.433263669715</v>
      </c>
      <c r="N20" s="394">
        <f t="shared" si="1"/>
        <v>-4734.0168105506782</v>
      </c>
      <c r="P20" s="759">
        <f t="shared" si="2"/>
        <v>149513.56673633028</v>
      </c>
      <c r="Q20" s="760">
        <f t="shared" si="3"/>
        <v>31801.983189449322</v>
      </c>
      <c r="R20" s="761">
        <f t="shared" si="5"/>
        <v>181315.5499257796</v>
      </c>
      <c r="U20" s="769"/>
      <c r="V20" s="394">
        <f t="shared" si="6"/>
        <v>0</v>
      </c>
    </row>
    <row r="21" spans="1:22" x14ac:dyDescent="0.25">
      <c r="A21" s="61" t="s">
        <v>674</v>
      </c>
      <c r="B21" s="63" t="s">
        <v>203</v>
      </c>
      <c r="C21" s="62" t="s">
        <v>294</v>
      </c>
      <c r="D21" s="65">
        <f>'123116'!L54+'123116'!Q54</f>
        <v>1283</v>
      </c>
      <c r="E21" s="65">
        <f>'123116'!P54</f>
        <v>273</v>
      </c>
      <c r="F21" s="65">
        <f t="shared" si="4"/>
        <v>1556</v>
      </c>
      <c r="K21" s="394">
        <f>-SUMIFS('2017FYEAR'!$L$35:$L$98,'2017FYEAR'!$D$35:$D$98,'93017 Summary'!C21)</f>
        <v>0</v>
      </c>
      <c r="L21" s="394">
        <f>K21*'2017Activity'!$T$288</f>
        <v>0</v>
      </c>
      <c r="M21" s="394">
        <f t="shared" si="0"/>
        <v>0</v>
      </c>
      <c r="N21" s="394">
        <f t="shared" si="1"/>
        <v>0</v>
      </c>
      <c r="P21" s="759">
        <f t="shared" si="2"/>
        <v>1283</v>
      </c>
      <c r="Q21" s="760">
        <f t="shared" si="3"/>
        <v>273</v>
      </c>
      <c r="R21" s="761">
        <f t="shared" si="5"/>
        <v>1556</v>
      </c>
      <c r="U21" s="769"/>
      <c r="V21" s="394">
        <f t="shared" si="6"/>
        <v>0</v>
      </c>
    </row>
    <row r="22" spans="1:22" x14ac:dyDescent="0.25">
      <c r="A22" s="61" t="s">
        <v>663</v>
      </c>
      <c r="B22" s="63" t="s">
        <v>204</v>
      </c>
      <c r="C22" s="62" t="s">
        <v>325</v>
      </c>
      <c r="D22" s="65">
        <f>'123116'!L55+'123116'!Q55</f>
        <v>6021367</v>
      </c>
      <c r="E22" s="65">
        <f>'123116'!P55</f>
        <v>1280765</v>
      </c>
      <c r="F22" s="65">
        <f t="shared" si="4"/>
        <v>7302132</v>
      </c>
      <c r="K22" s="394">
        <f>-SUMIFS('2017FYEAR'!$L$35:$L$98,'2017FYEAR'!$D$35:$D$98,'93017 Summary'!C22)</f>
        <v>9382382.0907871127</v>
      </c>
      <c r="L22" s="394">
        <f>K22*'2017Activity'!$T$288</f>
        <v>4942793.591072592</v>
      </c>
      <c r="M22" s="394">
        <f t="shared" si="0"/>
        <v>1610111.1708515736</v>
      </c>
      <c r="N22" s="394">
        <f t="shared" si="1"/>
        <v>342475.96006809559</v>
      </c>
      <c r="P22" s="759">
        <f t="shared" si="2"/>
        <v>7631478.1708515733</v>
      </c>
      <c r="Q22" s="760">
        <f t="shared" si="3"/>
        <v>1623240.9600680955</v>
      </c>
      <c r="R22" s="761">
        <f t="shared" si="5"/>
        <v>9254719.1309196688</v>
      </c>
      <c r="T22" s="61" t="s">
        <v>669</v>
      </c>
      <c r="U22" s="769" t="s">
        <v>624</v>
      </c>
      <c r="V22" s="394">
        <f t="shared" si="6"/>
        <v>1113898.8790274027</v>
      </c>
    </row>
    <row r="23" spans="1:22" x14ac:dyDescent="0.25">
      <c r="A23" s="61" t="s">
        <v>663</v>
      </c>
      <c r="B23" s="63" t="s">
        <v>653</v>
      </c>
      <c r="C23" s="62"/>
      <c r="D23" s="65">
        <f>'123116'!BK39+'123116'!BN39</f>
        <v>-6613052</v>
      </c>
      <c r="E23" s="65">
        <f>'123116'!BM39</f>
        <v>-1406618</v>
      </c>
      <c r="F23" s="65">
        <f t="shared" si="4"/>
        <v>-8019670</v>
      </c>
      <c r="K23" s="394">
        <f>-'2017FYEAR'!Q86</f>
        <v>-9382382.0907871127</v>
      </c>
      <c r="L23" s="394">
        <f>K23*'2017Activity'!AR288</f>
        <v>-7366122.0712770969</v>
      </c>
      <c r="M23" s="394">
        <f t="shared" si="0"/>
        <v>-2399508.5399157628</v>
      </c>
      <c r="N23" s="394">
        <f t="shared" si="1"/>
        <v>-510383.38580348837</v>
      </c>
      <c r="P23" s="759">
        <f t="shared" si="2"/>
        <v>-9012560.5399157628</v>
      </c>
      <c r="Q23" s="760">
        <f t="shared" si="3"/>
        <v>-1917001.3858034883</v>
      </c>
      <c r="R23" s="761">
        <f t="shared" ref="R23" si="7">SUM(P23:Q23)</f>
        <v>-10929561.925719252</v>
      </c>
      <c r="T23" s="61" t="s">
        <v>664</v>
      </c>
      <c r="U23" s="769" t="s">
        <v>625</v>
      </c>
      <c r="V23" s="394">
        <f t="shared" si="6"/>
        <v>849708</v>
      </c>
    </row>
    <row r="24" spans="1:22" x14ac:dyDescent="0.25">
      <c r="A24" s="61" t="s">
        <v>663</v>
      </c>
      <c r="B24" s="63" t="s">
        <v>205</v>
      </c>
      <c r="C24" s="62" t="s">
        <v>324</v>
      </c>
      <c r="D24" s="65">
        <f>'123116'!L56+'123116'!Q56</f>
        <v>0</v>
      </c>
      <c r="E24" s="65">
        <f>'123116'!P56</f>
        <v>0</v>
      </c>
      <c r="F24" s="65">
        <f t="shared" si="4"/>
        <v>0</v>
      </c>
      <c r="K24" s="394">
        <f>-SUMIFS('2017FYEAR'!$L$35:$L$98,'2017FYEAR'!$D$35:$D$98,'93017 Summary'!C24)</f>
        <v>0</v>
      </c>
      <c r="L24" s="394">
        <f>K24*'2017Activity'!$T$288</f>
        <v>0</v>
      </c>
      <c r="M24" s="394">
        <f t="shared" si="0"/>
        <v>0</v>
      </c>
      <c r="N24" s="394">
        <f t="shared" si="1"/>
        <v>0</v>
      </c>
      <c r="P24" s="759">
        <f t="shared" si="2"/>
        <v>0</v>
      </c>
      <c r="Q24" s="760">
        <f t="shared" si="3"/>
        <v>0</v>
      </c>
      <c r="R24" s="761">
        <f t="shared" si="5"/>
        <v>0</v>
      </c>
      <c r="T24" s="61" t="s">
        <v>668</v>
      </c>
      <c r="U24" s="769" t="s">
        <v>208</v>
      </c>
      <c r="V24" s="394">
        <f t="shared" si="6"/>
        <v>11</v>
      </c>
    </row>
    <row r="25" spans="1:22" x14ac:dyDescent="0.25">
      <c r="A25" s="61" t="s">
        <v>663</v>
      </c>
      <c r="B25" s="63" t="s">
        <v>206</v>
      </c>
      <c r="C25" s="62" t="s">
        <v>323</v>
      </c>
      <c r="D25" s="65">
        <f>'123116'!L57+'123116'!Q57</f>
        <v>0</v>
      </c>
      <c r="E25" s="65">
        <f>'123116'!P57</f>
        <v>0</v>
      </c>
      <c r="F25" s="65">
        <f t="shared" si="4"/>
        <v>0</v>
      </c>
      <c r="K25" s="394">
        <f>-SUMIFS('2017FYEAR'!$L$35:$L$98,'2017FYEAR'!$D$35:$D$98,'93017 Summary'!C25)</f>
        <v>0</v>
      </c>
      <c r="L25" s="394">
        <f>K25*'2017Activity'!$T$288</f>
        <v>0</v>
      </c>
      <c r="M25" s="394">
        <f t="shared" si="0"/>
        <v>0</v>
      </c>
      <c r="N25" s="394">
        <f t="shared" si="1"/>
        <v>0</v>
      </c>
      <c r="P25" s="759">
        <f t="shared" si="2"/>
        <v>0</v>
      </c>
      <c r="Q25" s="760">
        <f t="shared" si="3"/>
        <v>0</v>
      </c>
      <c r="R25" s="761">
        <f t="shared" si="5"/>
        <v>0</v>
      </c>
      <c r="T25" s="61" t="s">
        <v>665</v>
      </c>
      <c r="U25" s="769" t="s">
        <v>676</v>
      </c>
      <c r="V25" s="394">
        <f t="shared" si="6"/>
        <v>-28466303.410380546</v>
      </c>
    </row>
    <row r="26" spans="1:22" x14ac:dyDescent="0.25">
      <c r="A26" s="61" t="s">
        <v>669</v>
      </c>
      <c r="B26" s="63" t="s">
        <v>207</v>
      </c>
      <c r="C26" s="62" t="s">
        <v>285</v>
      </c>
      <c r="D26" s="65">
        <f>'123116'!L58+'123116'!Q58</f>
        <v>849911</v>
      </c>
      <c r="E26" s="65">
        <f>'123116'!P58</f>
        <v>180779</v>
      </c>
      <c r="F26" s="65">
        <f t="shared" si="4"/>
        <v>1030690</v>
      </c>
      <c r="H26" s="394">
        <v>-91794</v>
      </c>
      <c r="I26" s="394">
        <v>-19525</v>
      </c>
      <c r="K26" s="394">
        <f>-SUMIFS('2017FYEAR'!$L$35:$L$98,'2017FYEAR'!$D$35:$D$98,'93017 Summary'!C26)</f>
        <v>934726.47619359568</v>
      </c>
      <c r="L26" s="394">
        <f>K26*'2017Activity'!$T$288</f>
        <v>492429.32031858608</v>
      </c>
      <c r="M26" s="394">
        <f t="shared" si="0"/>
        <v>160408.46838756022</v>
      </c>
      <c r="N26" s="394">
        <f t="shared" si="1"/>
        <v>34119.410639842506</v>
      </c>
      <c r="P26" s="759">
        <f t="shared" si="2"/>
        <v>918525.46838756022</v>
      </c>
      <c r="Q26" s="760">
        <f t="shared" si="3"/>
        <v>195373.41063984251</v>
      </c>
      <c r="R26" s="761">
        <f t="shared" si="5"/>
        <v>1113898.8790274027</v>
      </c>
      <c r="T26" s="61" t="s">
        <v>679</v>
      </c>
      <c r="U26" s="769" t="s">
        <v>677</v>
      </c>
      <c r="V26" s="394">
        <f t="shared" si="6"/>
        <v>0</v>
      </c>
    </row>
    <row r="27" spans="1:22" x14ac:dyDescent="0.25">
      <c r="A27" s="61" t="s">
        <v>668</v>
      </c>
      <c r="B27" s="63" t="s">
        <v>208</v>
      </c>
      <c r="C27" s="62" t="s">
        <v>569</v>
      </c>
      <c r="D27" s="65">
        <f>'123116'!L59+'123116'!Q59</f>
        <v>-5</v>
      </c>
      <c r="E27" s="65">
        <f>'123116'!P59</f>
        <v>16</v>
      </c>
      <c r="F27" s="65">
        <f t="shared" si="4"/>
        <v>11</v>
      </c>
      <c r="K27" s="394">
        <f>-SUMIFS('2017FYEAR'!$L$35:$L$98,'2017FYEAR'!$D$35:$D$98,'93017 Summary'!C27)</f>
        <v>0</v>
      </c>
      <c r="L27" s="394">
        <f>K27*'2017Activity'!$T$288</f>
        <v>0</v>
      </c>
      <c r="M27" s="394">
        <f t="shared" si="0"/>
        <v>0</v>
      </c>
      <c r="N27" s="394">
        <f t="shared" si="1"/>
        <v>0</v>
      </c>
      <c r="P27" s="759">
        <f t="shared" si="2"/>
        <v>-5</v>
      </c>
      <c r="Q27" s="760">
        <f t="shared" si="3"/>
        <v>16</v>
      </c>
      <c r="R27" s="761">
        <f t="shared" si="5"/>
        <v>11</v>
      </c>
      <c r="U27" s="769"/>
      <c r="V27" s="394">
        <f t="shared" si="6"/>
        <v>0</v>
      </c>
    </row>
    <row r="28" spans="1:22" x14ac:dyDescent="0.25">
      <c r="A28" s="61" t="s">
        <v>671</v>
      </c>
      <c r="B28" s="63" t="s">
        <v>209</v>
      </c>
      <c r="C28" s="62" t="s">
        <v>309</v>
      </c>
      <c r="D28" s="65">
        <f>'123116'!L60+'123116'!Q60</f>
        <v>-708215</v>
      </c>
      <c r="E28" s="65">
        <f>'123116'!P60</f>
        <v>-150640</v>
      </c>
      <c r="F28" s="65">
        <f t="shared" si="4"/>
        <v>-858855</v>
      </c>
      <c r="K28" s="394">
        <f>-SUMIFS('2017FYEAR'!$L$35:$L$98,'2017FYEAR'!$D$35:$D$98,'93017 Summary'!C28)</f>
        <v>-277800</v>
      </c>
      <c r="L28" s="394">
        <f>K28*'2017Activity'!$T$288</f>
        <v>-146349.6206308064</v>
      </c>
      <c r="M28" s="394">
        <f t="shared" si="0"/>
        <v>-47673.27518048702</v>
      </c>
      <c r="N28" s="394">
        <f t="shared" si="1"/>
        <v>-10140.262972272047</v>
      </c>
      <c r="P28" s="759">
        <f t="shared" si="2"/>
        <v>-755888.27518048696</v>
      </c>
      <c r="Q28" s="760">
        <f t="shared" si="3"/>
        <v>-160780.26297227206</v>
      </c>
      <c r="R28" s="761">
        <f t="shared" si="5"/>
        <v>-916668.53815275896</v>
      </c>
      <c r="U28" s="769"/>
      <c r="V28" s="394">
        <f t="shared" si="6"/>
        <v>0</v>
      </c>
    </row>
    <row r="29" spans="1:22" x14ac:dyDescent="0.25">
      <c r="A29" s="61" t="s">
        <v>671</v>
      </c>
      <c r="B29" s="63" t="s">
        <v>210</v>
      </c>
      <c r="C29" s="62" t="s">
        <v>310</v>
      </c>
      <c r="D29" s="65">
        <f>'123116'!L61+'123116'!Q61</f>
        <v>-7861051</v>
      </c>
      <c r="E29" s="65">
        <f>'123116'!P61</f>
        <v>-1672071</v>
      </c>
      <c r="F29" s="65">
        <f t="shared" si="4"/>
        <v>-9533122</v>
      </c>
      <c r="K29" s="394">
        <f>-SUMIFS('2017FYEAR'!$L$35:$L$98,'2017FYEAR'!$D$35:$D$98,'93017 Summary'!C29)</f>
        <v>-1927145</v>
      </c>
      <c r="L29" s="394">
        <f>K29*'2017Activity'!$T$288</f>
        <v>-1015251.7626009914</v>
      </c>
      <c r="M29" s="394">
        <f t="shared" si="0"/>
        <v>-330717.47263390804</v>
      </c>
      <c r="N29" s="394">
        <f t="shared" si="1"/>
        <v>-70344.697932682568</v>
      </c>
      <c r="P29" s="759">
        <f t="shared" si="2"/>
        <v>-8191768.4726339076</v>
      </c>
      <c r="Q29" s="760">
        <f t="shared" si="3"/>
        <v>-1742415.6979326825</v>
      </c>
      <c r="R29" s="761">
        <f t="shared" si="5"/>
        <v>-9934184.1705665905</v>
      </c>
      <c r="U29" s="769"/>
      <c r="V29" s="394">
        <f t="shared" si="6"/>
        <v>0</v>
      </c>
    </row>
    <row r="30" spans="1:22" x14ac:dyDescent="0.25">
      <c r="A30" s="61" t="s">
        <v>665</v>
      </c>
      <c r="B30" s="63" t="s">
        <v>211</v>
      </c>
      <c r="C30" s="62" t="s">
        <v>311</v>
      </c>
      <c r="D30" s="65">
        <f>'123116'!L62+'123116'!Q62</f>
        <v>52058931</v>
      </c>
      <c r="E30" s="65">
        <f>'123116'!P62</f>
        <v>11073106</v>
      </c>
      <c r="F30" s="65">
        <f t="shared" si="4"/>
        <v>63132037</v>
      </c>
      <c r="K30" s="394">
        <f>-SUMIFS('2017FYEAR'!$L$35:$L$98,'2017FYEAR'!$D$35:$D$98,'93017 Summary'!C30)</f>
        <v>17092000</v>
      </c>
      <c r="L30" s="394">
        <f>K30*'2017Activity'!$T$288</f>
        <v>9004347.4291639421</v>
      </c>
      <c r="M30" s="394">
        <f t="shared" si="0"/>
        <v>2933159.1770514189</v>
      </c>
      <c r="N30" s="394">
        <f t="shared" si="1"/>
        <v>623892.63758845872</v>
      </c>
      <c r="P30" s="759">
        <f t="shared" si="2"/>
        <v>54992090.177051418</v>
      </c>
      <c r="Q30" s="760">
        <f t="shared" si="3"/>
        <v>11696998.637588458</v>
      </c>
      <c r="R30" s="761">
        <f t="shared" si="5"/>
        <v>66689088.814639874</v>
      </c>
      <c r="T30" s="61" t="s">
        <v>667</v>
      </c>
      <c r="U30" s="769" t="s">
        <v>691</v>
      </c>
      <c r="V30" s="394">
        <f t="shared" si="6"/>
        <v>2007492.3543947737</v>
      </c>
    </row>
    <row r="31" spans="1:22" x14ac:dyDescent="0.25">
      <c r="A31" s="61" t="s">
        <v>667</v>
      </c>
      <c r="B31" s="63" t="s">
        <v>212</v>
      </c>
      <c r="C31" s="62" t="s">
        <v>317</v>
      </c>
      <c r="D31" s="65">
        <f>'123116'!L63+'123116'!Q63</f>
        <v>1617946</v>
      </c>
      <c r="E31" s="65">
        <f>'123116'!P63</f>
        <v>344143</v>
      </c>
      <c r="F31" s="65">
        <f t="shared" si="4"/>
        <v>1962089</v>
      </c>
      <c r="K31" s="394">
        <f>-SUMIFS('2017FYEAR'!$L$35:$L$98,'2017FYEAR'!$D$35:$D$98,'93017 Summary'!C31)</f>
        <v>218167.79000000004</v>
      </c>
      <c r="L31" s="394">
        <f>K31*'2017Activity'!$T$288</f>
        <v>114934.38913017078</v>
      </c>
      <c r="M31" s="394">
        <f t="shared" si="0"/>
        <v>37439.787934444583</v>
      </c>
      <c r="N31" s="394">
        <f t="shared" si="1"/>
        <v>7963.5664603291007</v>
      </c>
      <c r="P31" s="759">
        <f t="shared" si="2"/>
        <v>1655385.7879344446</v>
      </c>
      <c r="Q31" s="760">
        <f t="shared" si="3"/>
        <v>352106.56646032911</v>
      </c>
      <c r="R31" s="761">
        <f t="shared" si="5"/>
        <v>2007492.3543947737</v>
      </c>
      <c r="T31" s="61" t="s">
        <v>671</v>
      </c>
      <c r="U31" s="769" t="s">
        <v>630</v>
      </c>
      <c r="V31" s="394">
        <f t="shared" si="6"/>
        <v>4793392.8789657094</v>
      </c>
    </row>
    <row r="32" spans="1:22" x14ac:dyDescent="0.25">
      <c r="A32" s="61" t="s">
        <v>671</v>
      </c>
      <c r="B32" s="63" t="s">
        <v>213</v>
      </c>
      <c r="C32" s="62" t="s">
        <v>308</v>
      </c>
      <c r="D32" s="65">
        <f>'123116'!L64+'123116'!Q64</f>
        <v>12582486</v>
      </c>
      <c r="E32" s="65">
        <f>'123116'!P64</f>
        <v>2676336</v>
      </c>
      <c r="F32" s="65">
        <f t="shared" si="4"/>
        <v>15258822</v>
      </c>
      <c r="K32" s="394">
        <f>-SUMIFS('2017FYEAR'!$L$35:$L$98,'2017FYEAR'!$D$35:$D$98,'93017 Summary'!C32)</f>
        <v>1852000</v>
      </c>
      <c r="L32" s="394">
        <f>K32*'2017Activity'!$T$288</f>
        <v>975664.13753870933</v>
      </c>
      <c r="M32" s="394">
        <f t="shared" si="0"/>
        <v>317821.83453658014</v>
      </c>
      <c r="N32" s="394">
        <f t="shared" si="1"/>
        <v>67601.753148480318</v>
      </c>
      <c r="P32" s="759">
        <f t="shared" si="2"/>
        <v>12900307.83453658</v>
      </c>
      <c r="Q32" s="760">
        <f t="shared" si="3"/>
        <v>2743937.7531484803</v>
      </c>
      <c r="R32" s="761">
        <f t="shared" si="5"/>
        <v>15644245.58768506</v>
      </c>
      <c r="T32" s="61" t="s">
        <v>666</v>
      </c>
      <c r="U32" s="769" t="s">
        <v>631</v>
      </c>
      <c r="V32" s="394">
        <f t="shared" si="6"/>
        <v>4904535.7413188703</v>
      </c>
    </row>
    <row r="33" spans="1:22" x14ac:dyDescent="0.25">
      <c r="A33" s="61" t="s">
        <v>666</v>
      </c>
      <c r="B33" s="63" t="s">
        <v>214</v>
      </c>
      <c r="C33" s="62" t="s">
        <v>305</v>
      </c>
      <c r="D33" s="65">
        <f>'123116'!L65+'123116'!Q65</f>
        <v>14430617</v>
      </c>
      <c r="E33" s="65">
        <f>'123116'!P65</f>
        <v>3069440</v>
      </c>
      <c r="F33" s="65">
        <f t="shared" si="4"/>
        <v>17500057</v>
      </c>
      <c r="K33" s="394">
        <f>-SUMIFS('2017FYEAR'!$L$35:$L$98,'2017FYEAR'!$D$35:$D$98,'93017 Summary'!C33)</f>
        <v>1574000</v>
      </c>
      <c r="L33" s="394">
        <f>K33*'2017Activity'!$T$288</f>
        <v>829209.15361011261</v>
      </c>
      <c r="M33" s="394">
        <f t="shared" si="0"/>
        <v>270114.23734372418</v>
      </c>
      <c r="N33" s="394">
        <f t="shared" si="1"/>
        <v>57454.189770900659</v>
      </c>
      <c r="P33" s="759">
        <f t="shared" si="2"/>
        <v>14700731.237343725</v>
      </c>
      <c r="Q33" s="760">
        <f t="shared" si="3"/>
        <v>3126894.1897709006</v>
      </c>
      <c r="R33" s="761">
        <f t="shared" si="5"/>
        <v>17827625.427114625</v>
      </c>
      <c r="T33" s="61" t="s">
        <v>680</v>
      </c>
      <c r="U33" s="769" t="s">
        <v>215</v>
      </c>
      <c r="V33" s="394">
        <f t="shared" si="6"/>
        <v>1327925.6312235035</v>
      </c>
    </row>
    <row r="34" spans="1:22" x14ac:dyDescent="0.25">
      <c r="A34" s="61" t="s">
        <v>680</v>
      </c>
      <c r="B34" s="63" t="s">
        <v>215</v>
      </c>
      <c r="C34" s="62" t="s">
        <v>315</v>
      </c>
      <c r="D34" s="65">
        <f>'123116'!L66+'123116'!Q66</f>
        <v>1009534</v>
      </c>
      <c r="E34" s="65">
        <f>'123116'!P66</f>
        <v>214731</v>
      </c>
      <c r="F34" s="65">
        <f t="shared" si="4"/>
        <v>1224265</v>
      </c>
      <c r="K34" s="394">
        <f>-SUMIFS('2017FYEAR'!$L$35:$L$98,'2017FYEAR'!$D$35:$D$98,'93017 Summary'!C34)</f>
        <v>498100</v>
      </c>
      <c r="L34" s="394">
        <f>K34*'2017Activity'!$T$288</f>
        <v>262407.29314688506</v>
      </c>
      <c r="M34" s="394">
        <f t="shared" si="0"/>
        <v>85478.971804897708</v>
      </c>
      <c r="N34" s="394">
        <f t="shared" si="1"/>
        <v>18181.659418605857</v>
      </c>
      <c r="P34" s="759">
        <f t="shared" si="2"/>
        <v>1095012.9718048978</v>
      </c>
      <c r="Q34" s="760">
        <f t="shared" si="3"/>
        <v>232912.65941860585</v>
      </c>
      <c r="R34" s="761">
        <f t="shared" si="5"/>
        <v>1327925.6312235035</v>
      </c>
      <c r="T34" s="61" t="s">
        <v>681</v>
      </c>
      <c r="U34" s="769" t="s">
        <v>678</v>
      </c>
      <c r="V34" s="394">
        <f t="shared" si="6"/>
        <v>3270987.8657991728</v>
      </c>
    </row>
    <row r="35" spans="1:22" x14ac:dyDescent="0.25">
      <c r="A35" s="61" t="s">
        <v>665</v>
      </c>
      <c r="B35" s="63" t="s">
        <v>216</v>
      </c>
      <c r="C35" s="62" t="s">
        <v>313</v>
      </c>
      <c r="D35" s="65">
        <f>'123116'!L67+'123116'!Q67</f>
        <v>-50001604</v>
      </c>
      <c r="E35" s="65">
        <f>'123116'!P67</f>
        <v>-10635506</v>
      </c>
      <c r="F35" s="65">
        <f t="shared" si="4"/>
        <v>-60637110</v>
      </c>
      <c r="K35" s="394">
        <f>-SUMIFS('2017FYEAR'!$L$35:$L$98,'2017FYEAR'!$D$35:$D$98,'93017 Summary'!C35)</f>
        <v>0</v>
      </c>
      <c r="L35" s="394">
        <f>K35*'2017Activity'!$T$288</f>
        <v>0</v>
      </c>
      <c r="M35" s="394">
        <f t="shared" si="0"/>
        <v>0</v>
      </c>
      <c r="N35" s="394">
        <f t="shared" si="1"/>
        <v>0</v>
      </c>
      <c r="P35" s="759">
        <f t="shared" si="2"/>
        <v>-50001604</v>
      </c>
      <c r="Q35" s="760">
        <f t="shared" si="3"/>
        <v>-10635506</v>
      </c>
      <c r="R35" s="761">
        <f t="shared" si="5"/>
        <v>-60637110</v>
      </c>
      <c r="T35" s="61" t="s">
        <v>682</v>
      </c>
      <c r="U35" s="769" t="s">
        <v>222</v>
      </c>
      <c r="V35" s="394">
        <f t="shared" si="6"/>
        <v>-1216157.3174972772</v>
      </c>
    </row>
    <row r="36" spans="1:22" x14ac:dyDescent="0.25">
      <c r="A36" s="61" t="s">
        <v>665</v>
      </c>
      <c r="B36" s="63" t="s">
        <v>217</v>
      </c>
      <c r="C36" s="62" t="s">
        <v>314</v>
      </c>
      <c r="D36" s="65">
        <f>'123116'!L68+'123116'!Q68</f>
        <v>-8371755</v>
      </c>
      <c r="E36" s="65">
        <f>'123116'!P68</f>
        <v>-1780700</v>
      </c>
      <c r="F36" s="65">
        <f t="shared" si="4"/>
        <v>-10152455</v>
      </c>
      <c r="K36" s="394">
        <f>-SUMIFS('2017FYEAR'!$L$35:$L$98,'2017FYEAR'!$D$35:$D$98,'93017 Summary'!C36)</f>
        <v>-14380000</v>
      </c>
      <c r="L36" s="394">
        <f>K36*'2017Activity'!$T$288</f>
        <v>-7575621.1111266958</v>
      </c>
      <c r="M36" s="394">
        <f t="shared" si="0"/>
        <v>-2467752.6893283059</v>
      </c>
      <c r="N36" s="394">
        <f t="shared" si="1"/>
        <v>-524899.14161725005</v>
      </c>
      <c r="P36" s="759">
        <f t="shared" si="2"/>
        <v>-10839507.689328305</v>
      </c>
      <c r="Q36" s="760">
        <f t="shared" si="3"/>
        <v>-2305599.1416172502</v>
      </c>
      <c r="R36" s="761">
        <f t="shared" si="5"/>
        <v>-13145106.830945555</v>
      </c>
      <c r="T36" s="61" t="s">
        <v>683</v>
      </c>
      <c r="U36" s="769" t="s">
        <v>223</v>
      </c>
      <c r="V36" s="394">
        <f t="shared" si="6"/>
        <v>-3404990.6816300033</v>
      </c>
    </row>
    <row r="37" spans="1:22" x14ac:dyDescent="0.25">
      <c r="A37" s="61" t="s">
        <v>681</v>
      </c>
      <c r="B37" s="63" t="s">
        <v>218</v>
      </c>
      <c r="C37" s="62" t="s">
        <v>316</v>
      </c>
      <c r="D37" s="65">
        <f>'123116'!L69+'123116'!Q69</f>
        <v>2679161</v>
      </c>
      <c r="E37" s="65">
        <f>'123116'!P69</f>
        <v>569866</v>
      </c>
      <c r="F37" s="65">
        <f t="shared" si="4"/>
        <v>3249027</v>
      </c>
      <c r="K37" s="394">
        <f>-SUMIFS('2017FYEAR'!$L$35:$L$98,'2017FYEAR'!$D$35:$D$98,'93017 Summary'!C37)</f>
        <v>105524.21999999974</v>
      </c>
      <c r="L37" s="394">
        <f>K37*'2017Activity'!$T$288</f>
        <v>55591.899079775794</v>
      </c>
      <c r="M37" s="394">
        <f t="shared" si="0"/>
        <v>18109.017920324837</v>
      </c>
      <c r="N37" s="394">
        <f t="shared" si="1"/>
        <v>3851.847878847685</v>
      </c>
      <c r="P37" s="759">
        <f t="shared" si="2"/>
        <v>2697270.017920325</v>
      </c>
      <c r="Q37" s="760">
        <f t="shared" si="3"/>
        <v>573717.84787884774</v>
      </c>
      <c r="R37" s="761">
        <f t="shared" si="5"/>
        <v>3270987.8657991728</v>
      </c>
      <c r="T37" s="61" t="s">
        <v>684</v>
      </c>
      <c r="U37" s="769" t="s">
        <v>224</v>
      </c>
      <c r="V37" s="394">
        <f t="shared" si="6"/>
        <v>364582.27374131535</v>
      </c>
    </row>
    <row r="38" spans="1:22" x14ac:dyDescent="0.25">
      <c r="A38" s="61" t="s">
        <v>665</v>
      </c>
      <c r="B38" s="63" t="s">
        <v>219</v>
      </c>
      <c r="C38" s="62" t="s">
        <v>312</v>
      </c>
      <c r="D38" s="65">
        <f>'123116'!L70+'123116'!Q70</f>
        <v>-16579644</v>
      </c>
      <c r="E38" s="65">
        <f>'123116'!P70</f>
        <v>-3526545</v>
      </c>
      <c r="F38" s="65">
        <f t="shared" si="4"/>
        <v>-20106189</v>
      </c>
      <c r="K38" s="394">
        <f>-SUMIFS('2017FYEAR'!$L$35:$L$98,'2017FYEAR'!$D$35:$D$98,'93017 Summary'!C38)</f>
        <v>-6088000</v>
      </c>
      <c r="L38" s="394">
        <f>K38*'2017Activity'!$T$288</f>
        <v>-3207258.7847384787</v>
      </c>
      <c r="M38" s="394">
        <f t="shared" si="0"/>
        <v>-1044762.056511177</v>
      </c>
      <c r="N38" s="394">
        <f t="shared" si="1"/>
        <v>-222224.33756368692</v>
      </c>
      <c r="P38" s="759">
        <f t="shared" si="2"/>
        <v>-17624406.056511179</v>
      </c>
      <c r="Q38" s="760">
        <f t="shared" si="3"/>
        <v>-3748769.337563687</v>
      </c>
      <c r="R38" s="761">
        <f t="shared" si="5"/>
        <v>-21373175.394074865</v>
      </c>
      <c r="U38" s="769"/>
      <c r="V38" s="394">
        <f t="shared" si="6"/>
        <v>0</v>
      </c>
    </row>
    <row r="39" spans="1:22" x14ac:dyDescent="0.25">
      <c r="A39" s="61" t="s">
        <v>666</v>
      </c>
      <c r="B39" s="63" t="s">
        <v>220</v>
      </c>
      <c r="C39" s="62" t="s">
        <v>306</v>
      </c>
      <c r="D39" s="65">
        <f>'123116'!L71+'123116'!Q71</f>
        <v>-1539997</v>
      </c>
      <c r="E39" s="65">
        <f>'123116'!P71</f>
        <v>-327563</v>
      </c>
      <c r="F39" s="65">
        <f t="shared" si="4"/>
        <v>-1867560</v>
      </c>
      <c r="K39" s="394">
        <f>-SUMIFS('2017FYEAR'!$L$35:$L$98,'2017FYEAR'!$D$35:$D$98,'93017 Summary'!C39)</f>
        <v>-560610</v>
      </c>
      <c r="L39" s="394">
        <f>K39*'2017Activity'!$T$288</f>
        <v>-295338.59187126125</v>
      </c>
      <c r="M39" s="394">
        <f t="shared" si="0"/>
        <v>-96206.316770816513</v>
      </c>
      <c r="N39" s="394">
        <f t="shared" si="1"/>
        <v>-20463.401097499758</v>
      </c>
      <c r="P39" s="759">
        <f t="shared" si="2"/>
        <v>-1636203.3167708165</v>
      </c>
      <c r="Q39" s="760">
        <f t="shared" si="3"/>
        <v>-348026.40109749977</v>
      </c>
      <c r="R39" s="761">
        <f t="shared" si="5"/>
        <v>-1984229.7178683162</v>
      </c>
      <c r="T39" s="61" t="s">
        <v>685</v>
      </c>
      <c r="U39" s="769" t="s">
        <v>227</v>
      </c>
      <c r="V39" s="394">
        <f t="shared" si="6"/>
        <v>0</v>
      </c>
    </row>
    <row r="40" spans="1:22" x14ac:dyDescent="0.25">
      <c r="A40" s="61" t="s">
        <v>666</v>
      </c>
      <c r="B40" s="63" t="s">
        <v>221</v>
      </c>
      <c r="C40" s="62" t="s">
        <v>307</v>
      </c>
      <c r="D40" s="65">
        <f>'123116'!L72+'123116'!Q72</f>
        <v>-8694169</v>
      </c>
      <c r="E40" s="65">
        <f>'123116'!P72</f>
        <v>-1849278</v>
      </c>
      <c r="F40" s="65">
        <f t="shared" si="4"/>
        <v>-10543447</v>
      </c>
      <c r="K40" s="394">
        <f>-SUMIFS('2017FYEAR'!$L$35:$L$98,'2017FYEAR'!$D$35:$D$98,'93017 Summary'!C40)</f>
        <v>-1900000</v>
      </c>
      <c r="L40" s="394">
        <f>K40*'2017Activity'!$T$288</f>
        <v>-1000951.3290083951</v>
      </c>
      <c r="M40" s="394">
        <f t="shared" si="0"/>
        <v>-326059.11750513077</v>
      </c>
      <c r="N40" s="394">
        <f t="shared" si="1"/>
        <v>-69353.850422307019</v>
      </c>
      <c r="P40" s="759">
        <f t="shared" si="2"/>
        <v>-9020228.1175051313</v>
      </c>
      <c r="Q40" s="760">
        <f t="shared" si="3"/>
        <v>-1918631.8504223069</v>
      </c>
      <c r="R40" s="761">
        <f t="shared" si="5"/>
        <v>-10938859.967927437</v>
      </c>
      <c r="T40" s="61" t="s">
        <v>686</v>
      </c>
      <c r="U40" s="769" t="s">
        <v>228</v>
      </c>
      <c r="V40" s="394">
        <f t="shared" si="6"/>
        <v>5239858.0883828616</v>
      </c>
    </row>
    <row r="41" spans="1:22" x14ac:dyDescent="0.25">
      <c r="A41" s="61" t="s">
        <v>682</v>
      </c>
      <c r="B41" s="63" t="s">
        <v>222</v>
      </c>
      <c r="C41" s="62" t="s">
        <v>293</v>
      </c>
      <c r="D41" s="65">
        <f>'123116'!L73+'123116'!Q73</f>
        <v>-978732</v>
      </c>
      <c r="E41" s="65">
        <f>'123116'!P73</f>
        <v>-208180</v>
      </c>
      <c r="F41" s="65">
        <f t="shared" si="4"/>
        <v>-1186912</v>
      </c>
      <c r="K41" s="394">
        <f>-SUMIFS('2017FYEAR'!$L$35:$L$98,'2017FYEAR'!$D$35:$D$98,'93017 Summary'!C41)</f>
        <v>-140526.76000000024</v>
      </c>
      <c r="L41" s="394">
        <f>K41*'2017Activity'!$T$288</f>
        <v>-74031.81430697054</v>
      </c>
      <c r="M41" s="394">
        <f t="shared" si="0"/>
        <v>-24115.805974450206</v>
      </c>
      <c r="N41" s="394">
        <f t="shared" si="1"/>
        <v>-5129.5115228270815</v>
      </c>
      <c r="P41" s="759">
        <f t="shared" si="2"/>
        <v>-1002847.8059744502</v>
      </c>
      <c r="Q41" s="760">
        <f t="shared" si="3"/>
        <v>-213309.51152282709</v>
      </c>
      <c r="R41" s="761">
        <f t="shared" si="5"/>
        <v>-1216157.3174972772</v>
      </c>
      <c r="U41" s="769"/>
      <c r="V41" s="394">
        <f t="shared" si="6"/>
        <v>0</v>
      </c>
    </row>
    <row r="42" spans="1:22" x14ac:dyDescent="0.25">
      <c r="A42" s="61" t="s">
        <v>683</v>
      </c>
      <c r="B42" s="63" t="s">
        <v>223</v>
      </c>
      <c r="C42" s="62" t="s">
        <v>295</v>
      </c>
      <c r="D42" s="65">
        <f>'123116'!L74+'123116'!Q74</f>
        <v>-2619175</v>
      </c>
      <c r="E42" s="65">
        <f>'123116'!P74</f>
        <v>-557107</v>
      </c>
      <c r="F42" s="65">
        <f t="shared" si="4"/>
        <v>-3176282</v>
      </c>
      <c r="K42" s="394">
        <f>-SUMIFS('2017FYEAR'!$L$35:$L$98,'2017FYEAR'!$D$35:$D$98,'93017 Summary'!C42)</f>
        <v>-1098968.7499999991</v>
      </c>
      <c r="L42" s="394">
        <f>K42*'2017Activity'!$T$288</f>
        <v>-578954.85834273358</v>
      </c>
      <c r="M42" s="394">
        <f t="shared" si="0"/>
        <v>-188594.09515300865</v>
      </c>
      <c r="N42" s="394">
        <f t="shared" si="1"/>
        <v>-40114.586476994555</v>
      </c>
      <c r="P42" s="759">
        <f t="shared" si="2"/>
        <v>-2807769.0951530086</v>
      </c>
      <c r="Q42" s="760">
        <f t="shared" si="3"/>
        <v>-597221.58647699456</v>
      </c>
      <c r="R42" s="761">
        <f t="shared" si="5"/>
        <v>-3404990.6816300033</v>
      </c>
      <c r="T42" s="61" t="s">
        <v>687</v>
      </c>
      <c r="U42" s="769" t="s">
        <v>189</v>
      </c>
      <c r="V42" s="394">
        <f t="shared" si="6"/>
        <v>-34191</v>
      </c>
    </row>
    <row r="43" spans="1:22" x14ac:dyDescent="0.25">
      <c r="A43" s="61" t="s">
        <v>684</v>
      </c>
      <c r="B43" s="63" t="s">
        <v>224</v>
      </c>
      <c r="C43" s="62" t="s">
        <v>320</v>
      </c>
      <c r="D43" s="65">
        <f>'123116'!L75+'123116'!Q75</f>
        <v>601397</v>
      </c>
      <c r="E43" s="65">
        <f>'123116'!P75</f>
        <v>127919</v>
      </c>
      <c r="F43" s="65">
        <f t="shared" si="4"/>
        <v>729316</v>
      </c>
      <c r="K43" s="394">
        <f>-SUMIFS('2017FYEAR'!$L$35:$L$98,'2017FYEAR'!$D$35:$D$98,'93017 Summary'!C43)</f>
        <v>239766.33999999985</v>
      </c>
      <c r="L43" s="394">
        <f>K43*'2017Activity'!$T$288</f>
        <v>126312.86140762031</v>
      </c>
      <c r="M43" s="394">
        <f t="shared" si="0"/>
        <v>41146.316435702684</v>
      </c>
      <c r="N43" s="394">
        <f t="shared" si="1"/>
        <v>8751.9573056126319</v>
      </c>
      <c r="P43" s="759">
        <f t="shared" si="2"/>
        <v>642543.31643570273</v>
      </c>
      <c r="Q43" s="760">
        <f t="shared" si="3"/>
        <v>136670.95730561262</v>
      </c>
      <c r="R43" s="761">
        <f t="shared" si="5"/>
        <v>779214.27374131535</v>
      </c>
      <c r="V43" s="394"/>
    </row>
    <row r="44" spans="1:22" x14ac:dyDescent="0.25">
      <c r="A44" s="61" t="s">
        <v>664</v>
      </c>
      <c r="B44" s="63" t="s">
        <v>225</v>
      </c>
      <c r="C44" s="62" t="s">
        <v>318</v>
      </c>
      <c r="D44" s="65">
        <f>'123116'!L76+'123116'!Q76</f>
        <v>700673</v>
      </c>
      <c r="E44" s="65">
        <f>'123116'!P76</f>
        <v>149035</v>
      </c>
      <c r="F44" s="65">
        <f t="shared" si="4"/>
        <v>849708</v>
      </c>
      <c r="K44" s="394">
        <f>-SUMIFS('2017FYEAR'!$L$35:$L$98,'2017FYEAR'!$D$35:$D$98,'93017 Summary'!C44)</f>
        <v>0</v>
      </c>
      <c r="L44" s="394">
        <f>K44*'2017Activity'!$T$288</f>
        <v>0</v>
      </c>
      <c r="M44" s="394">
        <f t="shared" si="0"/>
        <v>0</v>
      </c>
      <c r="N44" s="394">
        <f t="shared" si="1"/>
        <v>0</v>
      </c>
      <c r="P44" s="759">
        <f t="shared" si="2"/>
        <v>700673</v>
      </c>
      <c r="Q44" s="760">
        <f t="shared" si="3"/>
        <v>149035</v>
      </c>
      <c r="R44" s="761">
        <f t="shared" si="5"/>
        <v>849708</v>
      </c>
    </row>
    <row r="45" spans="1:22" x14ac:dyDescent="0.25">
      <c r="A45" s="61" t="s">
        <v>684</v>
      </c>
      <c r="B45" s="63" t="s">
        <v>226</v>
      </c>
      <c r="C45" s="62" t="s">
        <v>319</v>
      </c>
      <c r="D45" s="65">
        <f>'123116'!L77+'123116'!Q77</f>
        <v>-341907</v>
      </c>
      <c r="E45" s="65">
        <f>'123116'!P77</f>
        <v>-72725</v>
      </c>
      <c r="F45" s="65">
        <f t="shared" si="4"/>
        <v>-414632</v>
      </c>
      <c r="K45" s="394">
        <f>-SUMIFS('2017FYEAR'!$L$35:$L$98,'2017FYEAR'!$D$35:$D$98,'93017 Summary'!C45)</f>
        <v>0</v>
      </c>
      <c r="L45" s="394">
        <f>K45*'2017Activity'!$T$288</f>
        <v>0</v>
      </c>
      <c r="M45" s="394">
        <f t="shared" si="0"/>
        <v>0</v>
      </c>
      <c r="N45" s="394">
        <f t="shared" si="1"/>
        <v>0</v>
      </c>
      <c r="P45" s="759">
        <f t="shared" si="2"/>
        <v>-341907</v>
      </c>
      <c r="Q45" s="760">
        <f t="shared" si="3"/>
        <v>-72725</v>
      </c>
      <c r="R45" s="761">
        <f t="shared" si="5"/>
        <v>-414632</v>
      </c>
    </row>
    <row r="46" spans="1:22" x14ac:dyDescent="0.25">
      <c r="A46" s="61" t="s">
        <v>685</v>
      </c>
      <c r="B46" s="63" t="s">
        <v>227</v>
      </c>
      <c r="C46" s="62" t="s">
        <v>570</v>
      </c>
      <c r="D46" s="65">
        <f>'123116'!L78+'123116'!Q78</f>
        <v>0</v>
      </c>
      <c r="E46" s="65">
        <f>'123116'!P78</f>
        <v>0</v>
      </c>
      <c r="F46" s="65">
        <f t="shared" si="4"/>
        <v>0</v>
      </c>
      <c r="K46" s="394">
        <f>-SUMIFS('2017FYEAR'!$L$35:$L$98,'2017FYEAR'!$D$35:$D$98,'93017 Summary'!C46)</f>
        <v>0</v>
      </c>
      <c r="L46" s="394">
        <f>K46*'2017Activity'!$T$288</f>
        <v>0</v>
      </c>
      <c r="M46" s="394">
        <f t="shared" si="0"/>
        <v>0</v>
      </c>
      <c r="N46" s="394">
        <f t="shared" si="1"/>
        <v>0</v>
      </c>
      <c r="P46" s="759">
        <f t="shared" si="2"/>
        <v>0</v>
      </c>
      <c r="Q46" s="760">
        <f t="shared" si="3"/>
        <v>0</v>
      </c>
      <c r="R46" s="761">
        <f t="shared" si="5"/>
        <v>0</v>
      </c>
      <c r="U46" s="394"/>
    </row>
    <row r="47" spans="1:22" x14ac:dyDescent="0.25">
      <c r="A47" s="61" t="s">
        <v>686</v>
      </c>
      <c r="B47" s="63" t="s">
        <v>228</v>
      </c>
      <c r="C47" s="62" t="s">
        <v>321</v>
      </c>
      <c r="D47" s="65">
        <f>'123116'!L79+'123116'!Q79</f>
        <v>4149198</v>
      </c>
      <c r="E47" s="65">
        <f>'123116'!P79</f>
        <v>882548</v>
      </c>
      <c r="F47" s="394">
        <f t="shared" si="4"/>
        <v>5031746</v>
      </c>
      <c r="K47" s="394">
        <f>-SUMIFS('2017FYEAR'!$L$35:$L$98,'2017FYEAR'!$D$35:$D$98,'93017 Summary'!C47)</f>
        <v>1000000</v>
      </c>
      <c r="L47" s="394">
        <f>K47*'2017Activity'!$T$288</f>
        <v>526816.48895178689</v>
      </c>
      <c r="M47" s="394">
        <f t="shared" si="0"/>
        <v>171610.06184480566</v>
      </c>
      <c r="N47" s="394">
        <f t="shared" si="1"/>
        <v>36502.026538056329</v>
      </c>
      <c r="P47" s="759">
        <f t="shared" si="2"/>
        <v>4320808.0618448053</v>
      </c>
      <c r="Q47" s="760">
        <f t="shared" si="3"/>
        <v>919050.02653805632</v>
      </c>
      <c r="R47" s="761">
        <f t="shared" si="5"/>
        <v>5239858.0883828616</v>
      </c>
    </row>
    <row r="48" spans="1:22" x14ac:dyDescent="0.25">
      <c r="A48" s="61" t="s">
        <v>663</v>
      </c>
      <c r="B48" s="63" t="s">
        <v>651</v>
      </c>
      <c r="C48" s="62"/>
      <c r="D48" s="394">
        <f>'123116'!U39+'123116'!X39</f>
        <v>-26206204</v>
      </c>
      <c r="E48" s="394">
        <f>'123116'!W39</f>
        <v>-5574146</v>
      </c>
      <c r="F48" s="394">
        <f t="shared" si="4"/>
        <v>-31780350</v>
      </c>
      <c r="K48" s="394"/>
      <c r="P48" s="759">
        <f t="shared" si="2"/>
        <v>-26206204</v>
      </c>
      <c r="Q48" s="760">
        <f t="shared" si="3"/>
        <v>-5574146</v>
      </c>
      <c r="R48" s="761">
        <f t="shared" ref="R48:R49" si="8">SUM(P48:Q48)</f>
        <v>-31780350</v>
      </c>
    </row>
    <row r="49" spans="1:22" x14ac:dyDescent="0.25">
      <c r="A49" s="61" t="s">
        <v>687</v>
      </c>
      <c r="B49" s="63" t="s">
        <v>189</v>
      </c>
      <c r="C49" s="62"/>
      <c r="D49" s="394">
        <f>'123116'!Q80</f>
        <v>-34191</v>
      </c>
      <c r="E49" s="394"/>
      <c r="F49" s="394">
        <f t="shared" si="4"/>
        <v>-34191</v>
      </c>
      <c r="K49" s="394"/>
      <c r="P49" s="759">
        <f t="shared" si="2"/>
        <v>-34191</v>
      </c>
      <c r="Q49" s="760">
        <f t="shared" si="3"/>
        <v>0</v>
      </c>
      <c r="R49" s="761">
        <f t="shared" si="8"/>
        <v>-34191</v>
      </c>
    </row>
    <row r="50" spans="1:22" x14ac:dyDescent="0.25">
      <c r="B50" s="63"/>
      <c r="C50" s="62"/>
      <c r="D50" s="394"/>
      <c r="E50" s="394"/>
      <c r="F50" s="394"/>
      <c r="K50" s="394"/>
      <c r="P50" s="759"/>
      <c r="Q50" s="760"/>
      <c r="R50" s="761"/>
    </row>
    <row r="51" spans="1:22" ht="15.75" thickBot="1" x14ac:dyDescent="0.3">
      <c r="B51" s="64" t="s">
        <v>654</v>
      </c>
      <c r="D51" s="401">
        <f>SUM(D7:D50)</f>
        <v>-13928137</v>
      </c>
      <c r="E51" s="401">
        <f>SUM(E7:E50)</f>
        <v>-2955273</v>
      </c>
      <c r="F51" s="401">
        <f>SUM(F7:F50)</f>
        <v>-16883410</v>
      </c>
      <c r="H51" s="401">
        <f>SUM(H7:H50)</f>
        <v>-91794</v>
      </c>
      <c r="I51" s="401">
        <f>SUM(I7:I50)</f>
        <v>-19525</v>
      </c>
      <c r="K51" s="401">
        <f>SUM(K7:K50)</f>
        <v>216100.17202907288</v>
      </c>
      <c r="L51" s="401">
        <f>SUM(L7:L50)</f>
        <v>-2309483.3463142714</v>
      </c>
      <c r="M51" s="401">
        <f>SUM(M7:M50)</f>
        <v>-752312.40517760674</v>
      </c>
      <c r="N51" s="401">
        <f>SUM(N7:N50)</f>
        <v>-160019.33152110927</v>
      </c>
      <c r="P51" s="762">
        <f>SUM(P7:P50)</f>
        <v>-14772243.405177616</v>
      </c>
      <c r="Q51" s="763">
        <f>SUM(Q7:Q50)</f>
        <v>-3134817.3315211134</v>
      </c>
      <c r="R51" s="764">
        <f>SUM(R7:R50)</f>
        <v>-17907060.736698721</v>
      </c>
      <c r="V51" s="401">
        <f>SUM(V7:V50)</f>
        <v>-17907060.736698717</v>
      </c>
    </row>
    <row r="52" spans="1:22" ht="15.75" thickTop="1" x14ac:dyDescent="0.25">
      <c r="D52" s="752"/>
      <c r="E52" s="752"/>
      <c r="F52" s="752"/>
      <c r="H52" s="752"/>
      <c r="I52" s="752"/>
      <c r="K52" s="753"/>
      <c r="L52" s="754"/>
      <c r="M52" s="754"/>
      <c r="N52" s="754"/>
      <c r="P52" s="760"/>
      <c r="Q52" s="760"/>
      <c r="R52" s="760"/>
      <c r="V52" s="394"/>
    </row>
    <row r="53" spans="1:22" x14ac:dyDescent="0.25">
      <c r="C53" s="394" t="s">
        <v>652</v>
      </c>
      <c r="D53" s="394">
        <v>-13928129.49</v>
      </c>
      <c r="E53" s="394">
        <v>-2955287.54</v>
      </c>
      <c r="F53" s="394">
        <f>SUM(D53:E53)</f>
        <v>-16883417.030000001</v>
      </c>
      <c r="K53" s="395"/>
      <c r="P53" s="765" vm="5">
        <v>-14772235.49</v>
      </c>
      <c r="Q53" s="765" vm="6">
        <v>-3134831.54</v>
      </c>
      <c r="R53" s="765">
        <f>SUM(P53:Q53)</f>
        <v>-17907067.030000001</v>
      </c>
      <c r="V53" s="770">
        <f>R51</f>
        <v>-17907060.736698721</v>
      </c>
    </row>
    <row r="54" spans="1:22" ht="15.75" thickBot="1" x14ac:dyDescent="0.3">
      <c r="C54" s="394" t="s">
        <v>368</v>
      </c>
      <c r="D54" s="401">
        <f>D53-D51</f>
        <v>7.5099999997764826</v>
      </c>
      <c r="E54" s="401">
        <f>E53-E51</f>
        <v>-14.540000000037253</v>
      </c>
      <c r="F54" s="401">
        <f>F53-F51</f>
        <v>-7.0300000011920929</v>
      </c>
      <c r="K54" s="395"/>
      <c r="P54" s="763">
        <f>P53-P51</f>
        <v>7.9151776153594255</v>
      </c>
      <c r="Q54" s="763">
        <f>Q53-Q51</f>
        <v>-14.208478886634111</v>
      </c>
      <c r="R54" s="763">
        <f>R53-R51</f>
        <v>-6.2933012805879116</v>
      </c>
    </row>
    <row r="55" spans="1:22" ht="15.75" thickTop="1" x14ac:dyDescent="0.25">
      <c r="D55" s="752"/>
      <c r="E55" s="752"/>
      <c r="F55" s="752"/>
      <c r="H55" s="752"/>
      <c r="I55" s="752"/>
      <c r="K55" s="753"/>
      <c r="L55" s="754"/>
      <c r="M55" s="754"/>
      <c r="N55" s="754"/>
      <c r="P55" s="753"/>
      <c r="Q55" s="753"/>
      <c r="R55" s="753"/>
    </row>
    <row r="56" spans="1:22" x14ac:dyDescent="0.25">
      <c r="D56" s="752"/>
      <c r="E56" s="752"/>
      <c r="F56" s="752"/>
      <c r="H56" s="752"/>
      <c r="I56" s="752"/>
      <c r="K56" s="753"/>
      <c r="L56" s="754"/>
      <c r="M56" s="754"/>
      <c r="N56" s="754"/>
      <c r="P56" s="753"/>
      <c r="Q56" s="753"/>
      <c r="R56" s="753"/>
    </row>
    <row r="57" spans="1:22" x14ac:dyDescent="0.25">
      <c r="B57" s="755" t="s">
        <v>571</v>
      </c>
      <c r="C57" s="397">
        <v>0.35</v>
      </c>
    </row>
    <row r="58" spans="1:22" x14ac:dyDescent="0.25">
      <c r="B58" s="755" t="s">
        <v>574</v>
      </c>
      <c r="C58" s="397">
        <f>-C60*C57</f>
        <v>-2.4250777179999995E-2</v>
      </c>
      <c r="K58" s="395"/>
    </row>
    <row r="59" spans="1:22" x14ac:dyDescent="0.25">
      <c r="B59" s="755" t="s">
        <v>575</v>
      </c>
      <c r="C59" s="398">
        <f>SUM(C57:C58)</f>
        <v>0.32574922281999996</v>
      </c>
    </row>
    <row r="60" spans="1:22" x14ac:dyDescent="0.25">
      <c r="B60" s="755" t="s">
        <v>572</v>
      </c>
      <c r="C60" s="397">
        <f>0.889866*0.076+0.018757*0.0884</f>
        <v>6.9287934799999992E-2</v>
      </c>
    </row>
    <row r="61" spans="1:22" ht="15.75" thickBot="1" x14ac:dyDescent="0.3">
      <c r="B61" s="755" t="s">
        <v>573</v>
      </c>
      <c r="C61" s="399">
        <f>SUM(C59:C60)</f>
        <v>0.39503715761999997</v>
      </c>
    </row>
    <row r="62" spans="1:22" ht="15.75" thickTop="1" x14ac:dyDescent="0.25"/>
  </sheetData>
  <mergeCells count="4">
    <mergeCell ref="P5:R5"/>
    <mergeCell ref="H5:I5"/>
    <mergeCell ref="D5:F5"/>
    <mergeCell ref="K5:N5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I32" sqref="I32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outlinePr summaryRight="0"/>
    <pageSetUpPr fitToPage="1"/>
  </sheetPr>
  <dimension ref="A1:AD154"/>
  <sheetViews>
    <sheetView zoomScale="85" zoomScaleNormal="85" workbookViewId="0">
      <pane xSplit="3" ySplit="5" topLeftCell="D47" activePane="bottomRight" state="frozen"/>
      <selection activeCell="L29" sqref="L29"/>
      <selection pane="topRight" activeCell="L29" sqref="L29"/>
      <selection pane="bottomLeft" activeCell="L29" sqref="L29"/>
      <selection pane="bottomRight" activeCell="A67" sqref="A67:XFD67"/>
    </sheetView>
  </sheetViews>
  <sheetFormatPr defaultColWidth="9.7109375" defaultRowHeight="12.75" customHeight="1" outlineLevelCol="1" x14ac:dyDescent="0.2"/>
  <cols>
    <col min="1" max="1" width="3.7109375" style="435" customWidth="1"/>
    <col min="2" max="2" width="3.28515625" style="435" customWidth="1"/>
    <col min="3" max="3" width="47.7109375" style="435" customWidth="1"/>
    <col min="4" max="4" width="15.85546875" style="435" customWidth="1" outlineLevel="1"/>
    <col min="5" max="5" width="10.28515625" style="435" customWidth="1" outlineLevel="1"/>
    <col min="6" max="6" width="12.42578125" style="435" customWidth="1" outlineLevel="1"/>
    <col min="7" max="7" width="13.42578125" style="435" customWidth="1" outlineLevel="1"/>
    <col min="8" max="8" width="10.28515625" style="435" customWidth="1" outlineLevel="1"/>
    <col min="9" max="9" width="12.42578125" style="435" customWidth="1" outlineLevel="1"/>
    <col min="10" max="10" width="10.28515625" style="435" customWidth="1" outlineLevel="1"/>
    <col min="11" max="11" width="17.42578125" style="435" bestFit="1" customWidth="1"/>
    <col min="12" max="12" width="14.5703125" style="435" bestFit="1" customWidth="1"/>
    <col min="13" max="13" width="13.42578125" style="435" bestFit="1" customWidth="1"/>
    <col min="14" max="14" width="13.28515625" style="435" bestFit="1" customWidth="1"/>
    <col min="15" max="15" width="13.42578125" style="435" bestFit="1" customWidth="1"/>
    <col min="16" max="17" width="14.5703125" style="435" customWidth="1"/>
    <col min="18" max="18" width="13.140625" style="435" bestFit="1" customWidth="1"/>
    <col min="19" max="19" width="12.7109375" style="435" bestFit="1" customWidth="1"/>
    <col min="20" max="20" width="11.7109375" style="435" bestFit="1" customWidth="1"/>
    <col min="21" max="21" width="14.28515625" style="435" bestFit="1" customWidth="1"/>
    <col min="22" max="22" width="11.5703125" style="435" bestFit="1" customWidth="1"/>
    <col min="23" max="23" width="10.42578125" style="435" customWidth="1" outlineLevel="1"/>
    <col min="24" max="25" width="14.5703125" style="435" customWidth="1"/>
    <col min="26" max="16384" width="9.7109375" style="435"/>
  </cols>
  <sheetData>
    <row r="1" spans="1:30" ht="20.100000000000001" customHeight="1" thickBot="1" x14ac:dyDescent="0.25">
      <c r="A1" s="424" t="s">
        <v>377</v>
      </c>
      <c r="B1" s="425"/>
      <c r="C1" s="426"/>
      <c r="D1" s="427" t="s">
        <v>378</v>
      </c>
      <c r="E1" s="428">
        <v>1910</v>
      </c>
      <c r="F1" s="427" t="s">
        <v>379</v>
      </c>
      <c r="G1" s="429">
        <v>2018</v>
      </c>
      <c r="H1" s="427" t="s">
        <v>380</v>
      </c>
      <c r="I1" s="430" t="s">
        <v>381</v>
      </c>
      <c r="J1" s="431"/>
      <c r="K1" s="432"/>
      <c r="L1" s="432"/>
      <c r="M1" s="432"/>
      <c r="N1" s="432"/>
      <c r="O1" s="433"/>
      <c r="P1" s="432"/>
      <c r="Q1" s="432"/>
      <c r="R1" s="432"/>
      <c r="S1" s="432"/>
      <c r="T1" s="432"/>
      <c r="U1" s="432"/>
      <c r="V1" s="432"/>
      <c r="W1" s="434"/>
      <c r="X1" s="432"/>
      <c r="Y1" s="432"/>
      <c r="Z1" s="434"/>
      <c r="AA1" s="434"/>
      <c r="AB1" s="434"/>
      <c r="AC1" s="434"/>
      <c r="AD1" s="434"/>
    </row>
    <row r="2" spans="1:30" ht="20.100000000000001" customHeight="1" x14ac:dyDescent="0.2">
      <c r="A2" s="436" t="s">
        <v>382</v>
      </c>
      <c r="B2" s="437"/>
      <c r="C2" s="438"/>
      <c r="D2" s="439"/>
      <c r="E2" s="440"/>
      <c r="F2" s="441"/>
      <c r="G2" s="440"/>
      <c r="H2" s="440"/>
      <c r="I2" s="440"/>
      <c r="J2" s="440"/>
      <c r="K2" s="442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43"/>
      <c r="X2" s="434"/>
      <c r="Y2" s="434"/>
      <c r="Z2" s="434"/>
      <c r="AA2" s="434"/>
      <c r="AB2" s="434"/>
      <c r="AC2" s="434"/>
      <c r="AD2" s="434"/>
    </row>
    <row r="3" spans="1:30" ht="20.100000000000001" customHeight="1" thickBot="1" x14ac:dyDescent="0.3">
      <c r="A3" s="444" t="s">
        <v>632</v>
      </c>
      <c r="B3" s="445"/>
      <c r="C3" s="446"/>
      <c r="D3" s="447"/>
      <c r="E3" s="447"/>
      <c r="F3" s="447"/>
      <c r="G3" s="447"/>
      <c r="H3" s="447"/>
      <c r="I3" s="447"/>
      <c r="J3" s="447"/>
      <c r="K3" s="448">
        <v>-87269834.545940325</v>
      </c>
      <c r="L3" s="448">
        <v>-76178710.791230261</v>
      </c>
      <c r="M3" s="448">
        <v>-287901.42929801578</v>
      </c>
      <c r="N3" s="448">
        <v>-1794020</v>
      </c>
      <c r="O3" s="448">
        <v>-11990042.829653902</v>
      </c>
      <c r="P3" s="448">
        <v>12727686.048363151</v>
      </c>
      <c r="Q3" s="448">
        <v>-12727686.048363151</v>
      </c>
      <c r="R3" s="448">
        <v>102593.70394051034</v>
      </c>
      <c r="S3" s="448">
        <v>2634496.7582731154</v>
      </c>
      <c r="T3" s="448">
        <v>25663.657691338394</v>
      </c>
      <c r="U3" s="448">
        <v>199046.75157334187</v>
      </c>
      <c r="V3" s="448">
        <v>19039.632763563255</v>
      </c>
      <c r="W3" s="448">
        <v>19039.632763563255</v>
      </c>
      <c r="X3" s="448"/>
      <c r="Y3" s="448"/>
      <c r="Z3" s="434"/>
      <c r="AA3" s="434"/>
      <c r="AB3" s="434"/>
      <c r="AC3" s="434"/>
      <c r="AD3" s="434"/>
    </row>
    <row r="4" spans="1:30" ht="15.75" x14ac:dyDescent="0.25">
      <c r="A4" s="449"/>
      <c r="B4" s="449"/>
      <c r="C4" s="450"/>
      <c r="D4" s="447"/>
      <c r="E4" s="447"/>
      <c r="F4" s="447"/>
      <c r="G4" s="447"/>
      <c r="H4" s="447"/>
      <c r="I4" s="447"/>
      <c r="J4" s="447"/>
      <c r="K4" s="451" t="s">
        <v>239</v>
      </c>
      <c r="L4" s="452"/>
      <c r="M4" s="453" t="s">
        <v>384</v>
      </c>
      <c r="N4" s="454" t="s">
        <v>385</v>
      </c>
      <c r="O4" s="455" t="s">
        <v>386</v>
      </c>
      <c r="P4" s="456" t="s">
        <v>633</v>
      </c>
      <c r="Q4" s="456" t="s">
        <v>634</v>
      </c>
      <c r="R4" s="457" t="s">
        <v>388</v>
      </c>
      <c r="S4" s="458" t="s">
        <v>389</v>
      </c>
      <c r="T4" s="458" t="s">
        <v>249</v>
      </c>
      <c r="U4" s="458" t="s">
        <v>390</v>
      </c>
      <c r="V4" s="459" t="s">
        <v>391</v>
      </c>
      <c r="W4" s="460" t="s">
        <v>395</v>
      </c>
      <c r="X4" s="461" t="s">
        <v>635</v>
      </c>
      <c r="Y4" s="461" t="s">
        <v>636</v>
      </c>
      <c r="Z4" s="462"/>
      <c r="AA4" s="462"/>
      <c r="AB4" s="462"/>
      <c r="AC4" s="462"/>
      <c r="AD4" s="462"/>
    </row>
    <row r="5" spans="1:30" x14ac:dyDescent="0.2">
      <c r="A5" s="463" t="s">
        <v>637</v>
      </c>
      <c r="B5" s="463"/>
      <c r="C5" s="464"/>
      <c r="D5" s="465" t="s">
        <v>397</v>
      </c>
      <c r="E5" s="465" t="s">
        <v>398</v>
      </c>
      <c r="F5" s="466" t="s">
        <v>399</v>
      </c>
      <c r="G5" s="466">
        <v>3952010</v>
      </c>
      <c r="H5" s="466" t="s">
        <v>400</v>
      </c>
      <c r="I5" s="466" t="s">
        <v>399</v>
      </c>
      <c r="J5" s="466" t="s">
        <v>401</v>
      </c>
      <c r="K5" s="467" t="s">
        <v>391</v>
      </c>
      <c r="L5" s="468" t="s">
        <v>242</v>
      </c>
      <c r="M5" s="468" t="s">
        <v>402</v>
      </c>
      <c r="N5" s="469" t="s">
        <v>402</v>
      </c>
      <c r="O5" s="470" t="s">
        <v>402</v>
      </c>
      <c r="P5" s="471" t="s">
        <v>638</v>
      </c>
      <c r="Q5" s="471" t="s">
        <v>403</v>
      </c>
      <c r="R5" s="472" t="s">
        <v>404</v>
      </c>
      <c r="S5" s="472" t="s">
        <v>405</v>
      </c>
      <c r="T5" s="472" t="s">
        <v>406</v>
      </c>
      <c r="U5" s="472" t="s">
        <v>404</v>
      </c>
      <c r="V5" s="473" t="s">
        <v>251</v>
      </c>
      <c r="W5" s="474" t="s">
        <v>410</v>
      </c>
      <c r="X5" s="475" t="s">
        <v>639</v>
      </c>
      <c r="Y5" s="475" t="s">
        <v>640</v>
      </c>
      <c r="Z5" s="462"/>
      <c r="AA5" s="462"/>
      <c r="AB5" s="462"/>
      <c r="AC5" s="462"/>
      <c r="AD5" s="462"/>
    </row>
    <row r="6" spans="1:30" ht="15.75" x14ac:dyDescent="0.25">
      <c r="A6" s="476"/>
      <c r="B6" s="476"/>
      <c r="C6" s="477"/>
      <c r="D6" s="447"/>
      <c r="E6" s="447"/>
      <c r="F6" s="447"/>
      <c r="G6" s="447"/>
      <c r="H6" s="447"/>
      <c r="I6" s="447"/>
      <c r="J6" s="447"/>
      <c r="K6" s="478"/>
      <c r="L6" s="479" t="s">
        <v>21</v>
      </c>
      <c r="M6" s="479" t="s">
        <v>23</v>
      </c>
      <c r="N6" s="479" t="s">
        <v>24</v>
      </c>
      <c r="O6" s="479" t="s">
        <v>25</v>
      </c>
      <c r="P6" s="479" t="s">
        <v>27</v>
      </c>
      <c r="Q6" s="479" t="s">
        <v>28</v>
      </c>
      <c r="R6" s="479" t="s">
        <v>29</v>
      </c>
      <c r="S6" s="479" t="s">
        <v>30</v>
      </c>
      <c r="T6" s="479" t="s">
        <v>31</v>
      </c>
      <c r="U6" s="479" t="s">
        <v>32</v>
      </c>
      <c r="V6" s="479" t="s">
        <v>33</v>
      </c>
      <c r="W6" s="480"/>
      <c r="X6" s="479" t="s">
        <v>641</v>
      </c>
      <c r="Y6" s="479" t="s">
        <v>642</v>
      </c>
      <c r="Z6" s="434"/>
      <c r="AA6" s="434"/>
      <c r="AB6" s="434"/>
      <c r="AC6" s="434"/>
      <c r="AD6" s="434"/>
    </row>
    <row r="7" spans="1:30" x14ac:dyDescent="0.2">
      <c r="A7" s="481" t="s">
        <v>411</v>
      </c>
      <c r="B7" s="481"/>
      <c r="C7" s="477"/>
      <c r="D7" s="482" t="s">
        <v>412</v>
      </c>
      <c r="E7" s="482" t="s">
        <v>413</v>
      </c>
      <c r="F7" s="482" t="s">
        <v>414</v>
      </c>
      <c r="G7" s="482"/>
      <c r="H7" s="482"/>
      <c r="I7" s="482"/>
      <c r="J7" s="482"/>
      <c r="K7" s="483">
        <v>-89892839.626368165</v>
      </c>
      <c r="L7" s="484">
        <v>-76602169.311533988</v>
      </c>
      <c r="M7" s="484">
        <v>-326156.4032180158</v>
      </c>
      <c r="N7" s="484">
        <v>-1780332.3599999999</v>
      </c>
      <c r="O7" s="484">
        <v>-14013247.267226329</v>
      </c>
      <c r="P7" s="485">
        <v>12840602.907884303</v>
      </c>
      <c r="Q7" s="485">
        <v>-12840602.907884303</v>
      </c>
      <c r="R7" s="486">
        <v>169090.3659851276</v>
      </c>
      <c r="S7" s="484">
        <v>2850191.7110742046</v>
      </c>
      <c r="T7" s="486">
        <v>6415.9144228345995</v>
      </c>
      <c r="U7" s="484">
        <v>-134098.92406289442</v>
      </c>
      <c r="V7" s="487">
        <v>-18783.351809109197</v>
      </c>
      <c r="W7" s="486">
        <v>-18783.351809109197</v>
      </c>
      <c r="X7" s="485">
        <v>6250</v>
      </c>
      <c r="Y7" s="485">
        <v>-50000</v>
      </c>
      <c r="Z7" s="488"/>
      <c r="AA7" s="488"/>
      <c r="AB7" s="488"/>
      <c r="AC7" s="488"/>
      <c r="AD7" s="488"/>
    </row>
    <row r="8" spans="1:30" x14ac:dyDescent="0.2">
      <c r="A8" s="476"/>
      <c r="B8" s="476"/>
      <c r="C8" s="477"/>
      <c r="D8" s="482"/>
      <c r="E8" s="482"/>
      <c r="F8" s="482"/>
      <c r="G8" s="482"/>
      <c r="H8" s="482"/>
      <c r="I8" s="482"/>
      <c r="J8" s="482"/>
      <c r="K8" s="486"/>
      <c r="L8" s="484"/>
      <c r="M8" s="484"/>
      <c r="N8" s="484"/>
      <c r="O8" s="484"/>
      <c r="P8" s="485"/>
      <c r="Q8" s="485"/>
      <c r="R8" s="486"/>
      <c r="S8" s="484"/>
      <c r="T8" s="486"/>
      <c r="U8" s="489"/>
      <c r="V8" s="486"/>
      <c r="W8" s="486"/>
      <c r="X8" s="485"/>
      <c r="Y8" s="485"/>
      <c r="Z8" s="488"/>
      <c r="AA8" s="488"/>
      <c r="AB8" s="488"/>
      <c r="AC8" s="488"/>
      <c r="AD8" s="488"/>
    </row>
    <row r="9" spans="1:30" x14ac:dyDescent="0.2">
      <c r="A9" s="490" t="s">
        <v>415</v>
      </c>
      <c r="B9" s="490"/>
      <c r="C9" s="477"/>
      <c r="D9" s="482"/>
      <c r="E9" s="482"/>
      <c r="F9" s="482"/>
      <c r="G9" s="482"/>
      <c r="H9" s="482"/>
      <c r="I9" s="482"/>
      <c r="J9" s="482"/>
      <c r="K9" s="486"/>
      <c r="L9" s="484"/>
      <c r="M9" s="484"/>
      <c r="N9" s="484"/>
      <c r="O9" s="484"/>
      <c r="P9" s="485"/>
      <c r="Q9" s="485"/>
      <c r="R9" s="486"/>
      <c r="S9" s="484"/>
      <c r="T9" s="486"/>
      <c r="U9" s="489"/>
      <c r="V9" s="486"/>
      <c r="W9" s="489"/>
      <c r="X9" s="485"/>
      <c r="Y9" s="485"/>
      <c r="Z9" s="488"/>
      <c r="AA9" s="488"/>
      <c r="AB9" s="488"/>
      <c r="AC9" s="488"/>
      <c r="AD9" s="488"/>
    </row>
    <row r="10" spans="1:30" x14ac:dyDescent="0.2">
      <c r="A10" s="491"/>
      <c r="B10" s="481" t="s">
        <v>643</v>
      </c>
      <c r="C10" s="477"/>
      <c r="D10" s="482" t="s">
        <v>644</v>
      </c>
      <c r="E10" s="482" t="s">
        <v>645</v>
      </c>
      <c r="F10" s="482" t="s">
        <v>425</v>
      </c>
      <c r="G10" s="482"/>
      <c r="H10" s="482"/>
      <c r="I10" s="482"/>
      <c r="J10" s="482"/>
      <c r="K10" s="492">
        <v>-138153</v>
      </c>
      <c r="L10" s="484">
        <v>0</v>
      </c>
      <c r="M10" s="484">
        <v>-138153</v>
      </c>
      <c r="N10" s="484">
        <v>0</v>
      </c>
      <c r="O10" s="484">
        <v>0</v>
      </c>
      <c r="P10" s="485">
        <v>0</v>
      </c>
      <c r="Q10" s="485">
        <v>0</v>
      </c>
      <c r="R10" s="486">
        <v>0</v>
      </c>
      <c r="S10" s="486">
        <v>0</v>
      </c>
      <c r="T10" s="486">
        <v>0</v>
      </c>
      <c r="U10" s="489">
        <v>0</v>
      </c>
      <c r="V10" s="486">
        <v>0</v>
      </c>
      <c r="W10" s="489">
        <v>0</v>
      </c>
      <c r="X10" s="489">
        <v>0</v>
      </c>
      <c r="Y10" s="489">
        <v>0</v>
      </c>
      <c r="Z10" s="488"/>
      <c r="AA10" s="488"/>
      <c r="AB10" s="488"/>
      <c r="AC10" s="488"/>
      <c r="AD10" s="488"/>
    </row>
    <row r="11" spans="1:30" x14ac:dyDescent="0.2">
      <c r="A11" s="491"/>
      <c r="B11" s="481" t="s">
        <v>417</v>
      </c>
      <c r="C11" s="477"/>
      <c r="D11" s="482"/>
      <c r="E11" s="482"/>
      <c r="F11" s="482"/>
      <c r="G11" s="482"/>
      <c r="H11" s="482"/>
      <c r="I11" s="482"/>
      <c r="J11" s="482"/>
      <c r="K11" s="492">
        <v>0</v>
      </c>
      <c r="L11" s="484">
        <v>0</v>
      </c>
      <c r="M11" s="484">
        <v>0</v>
      </c>
      <c r="N11" s="484">
        <v>0</v>
      </c>
      <c r="O11" s="484">
        <v>0</v>
      </c>
      <c r="P11" s="485">
        <v>0</v>
      </c>
      <c r="Q11" s="485">
        <v>0</v>
      </c>
      <c r="R11" s="486">
        <v>0</v>
      </c>
      <c r="S11" s="486">
        <v>0</v>
      </c>
      <c r="T11" s="486">
        <v>0</v>
      </c>
      <c r="U11" s="489">
        <v>0</v>
      </c>
      <c r="V11" s="486">
        <v>0</v>
      </c>
      <c r="W11" s="489">
        <v>0</v>
      </c>
      <c r="X11" s="489">
        <v>0</v>
      </c>
      <c r="Y11" s="489">
        <v>0</v>
      </c>
      <c r="Z11" s="488"/>
      <c r="AA11" s="488"/>
      <c r="AB11" s="488"/>
      <c r="AC11" s="488"/>
      <c r="AD11" s="488"/>
    </row>
    <row r="12" spans="1:30" x14ac:dyDescent="0.2">
      <c r="A12" s="491"/>
      <c r="B12" s="481" t="s">
        <v>418</v>
      </c>
      <c r="C12" s="477"/>
      <c r="D12" s="482" t="s">
        <v>419</v>
      </c>
      <c r="E12" s="482" t="s">
        <v>420</v>
      </c>
      <c r="F12" s="482" t="s">
        <v>414</v>
      </c>
      <c r="G12" s="482"/>
      <c r="H12" s="482"/>
      <c r="I12" s="482"/>
      <c r="J12" s="482"/>
      <c r="K12" s="492">
        <v>3270144.4928899617</v>
      </c>
      <c r="L12" s="484">
        <v>3270144.4928899617</v>
      </c>
      <c r="M12" s="484">
        <v>0</v>
      </c>
      <c r="N12" s="484">
        <v>0</v>
      </c>
      <c r="O12" s="484">
        <v>0</v>
      </c>
      <c r="P12" s="485">
        <v>0</v>
      </c>
      <c r="Q12" s="485">
        <v>0</v>
      </c>
      <c r="R12" s="486">
        <v>0</v>
      </c>
      <c r="S12" s="486">
        <v>0</v>
      </c>
      <c r="T12" s="486">
        <v>0</v>
      </c>
      <c r="U12" s="489">
        <v>0</v>
      </c>
      <c r="V12" s="486">
        <v>0</v>
      </c>
      <c r="W12" s="489">
        <v>0</v>
      </c>
      <c r="X12" s="489">
        <v>0</v>
      </c>
      <c r="Y12" s="489">
        <v>0</v>
      </c>
      <c r="Z12" s="488"/>
      <c r="AA12" s="488"/>
      <c r="AB12" s="488"/>
      <c r="AC12" s="488"/>
      <c r="AD12" s="488"/>
    </row>
    <row r="13" spans="1:30" x14ac:dyDescent="0.2">
      <c r="A13" s="491"/>
      <c r="B13" s="481" t="s">
        <v>421</v>
      </c>
      <c r="C13" s="477"/>
      <c r="D13" s="482"/>
      <c r="E13" s="482"/>
      <c r="F13" s="482"/>
      <c r="G13" s="482"/>
      <c r="H13" s="482"/>
      <c r="I13" s="482"/>
      <c r="J13" s="482"/>
      <c r="K13" s="492">
        <v>0</v>
      </c>
      <c r="L13" s="484">
        <v>0</v>
      </c>
      <c r="M13" s="484">
        <v>0</v>
      </c>
      <c r="N13" s="484">
        <v>0</v>
      </c>
      <c r="O13" s="484">
        <v>0</v>
      </c>
      <c r="P13" s="485">
        <v>0</v>
      </c>
      <c r="Q13" s="485">
        <v>0</v>
      </c>
      <c r="R13" s="486">
        <v>0</v>
      </c>
      <c r="S13" s="486">
        <v>0</v>
      </c>
      <c r="T13" s="486">
        <v>0</v>
      </c>
      <c r="U13" s="489">
        <v>0</v>
      </c>
      <c r="V13" s="486">
        <v>0</v>
      </c>
      <c r="W13" s="489">
        <v>0</v>
      </c>
      <c r="X13" s="489">
        <v>0</v>
      </c>
      <c r="Y13" s="489">
        <v>0</v>
      </c>
      <c r="Z13" s="488"/>
      <c r="AA13" s="488"/>
      <c r="AB13" s="488"/>
      <c r="AC13" s="488"/>
      <c r="AD13" s="488"/>
    </row>
    <row r="14" spans="1:30" x14ac:dyDescent="0.2">
      <c r="A14" s="491"/>
      <c r="B14" s="481" t="s">
        <v>422</v>
      </c>
      <c r="C14" s="477"/>
      <c r="D14" s="482" t="s">
        <v>423</v>
      </c>
      <c r="E14" s="482" t="s">
        <v>424</v>
      </c>
      <c r="F14" s="482" t="s">
        <v>425</v>
      </c>
      <c r="G14" s="482"/>
      <c r="H14" s="482"/>
      <c r="I14" s="482"/>
      <c r="J14" s="482"/>
      <c r="K14" s="492">
        <v>740000</v>
      </c>
      <c r="L14" s="484">
        <v>0</v>
      </c>
      <c r="M14" s="484">
        <v>0</v>
      </c>
      <c r="N14" s="484">
        <v>0</v>
      </c>
      <c r="O14" s="484">
        <v>0</v>
      </c>
      <c r="P14" s="485">
        <v>740000</v>
      </c>
      <c r="Q14" s="485">
        <v>0</v>
      </c>
      <c r="R14" s="486">
        <v>0</v>
      </c>
      <c r="S14" s="486">
        <v>0</v>
      </c>
      <c r="T14" s="486">
        <v>0</v>
      </c>
      <c r="U14" s="489">
        <v>0</v>
      </c>
      <c r="V14" s="486">
        <v>0</v>
      </c>
      <c r="W14" s="489">
        <v>0</v>
      </c>
      <c r="X14" s="489">
        <v>0</v>
      </c>
      <c r="Y14" s="489">
        <v>0</v>
      </c>
      <c r="Z14" s="488"/>
      <c r="AA14" s="488"/>
      <c r="AB14" s="488"/>
      <c r="AC14" s="488"/>
      <c r="AD14" s="488"/>
    </row>
    <row r="15" spans="1:30" x14ac:dyDescent="0.2">
      <c r="A15" s="491"/>
      <c r="B15" s="481" t="s">
        <v>426</v>
      </c>
      <c r="C15" s="477"/>
      <c r="D15" s="482" t="s">
        <v>427</v>
      </c>
      <c r="E15" s="482" t="s">
        <v>428</v>
      </c>
      <c r="F15" s="482" t="s">
        <v>425</v>
      </c>
      <c r="G15" s="482"/>
      <c r="H15" s="482"/>
      <c r="I15" s="482"/>
      <c r="J15" s="482"/>
      <c r="K15" s="492">
        <v>0</v>
      </c>
      <c r="L15" s="484">
        <v>0</v>
      </c>
      <c r="M15" s="484">
        <v>0</v>
      </c>
      <c r="N15" s="484">
        <v>0</v>
      </c>
      <c r="O15" s="484">
        <v>0</v>
      </c>
      <c r="P15" s="485">
        <v>0</v>
      </c>
      <c r="Q15" s="485">
        <v>0</v>
      </c>
      <c r="R15" s="486">
        <v>0</v>
      </c>
      <c r="S15" s="486">
        <v>0</v>
      </c>
      <c r="T15" s="486">
        <v>0</v>
      </c>
      <c r="U15" s="489">
        <v>0</v>
      </c>
      <c r="V15" s="486">
        <v>0</v>
      </c>
      <c r="W15" s="489">
        <v>0</v>
      </c>
      <c r="X15" s="489">
        <v>0</v>
      </c>
      <c r="Y15" s="489">
        <v>0</v>
      </c>
      <c r="Z15" s="488"/>
      <c r="AA15" s="488"/>
      <c r="AB15" s="488"/>
      <c r="AC15" s="488"/>
      <c r="AD15" s="488"/>
    </row>
    <row r="16" spans="1:30" x14ac:dyDescent="0.2">
      <c r="A16" s="491"/>
      <c r="B16" s="481" t="s">
        <v>429</v>
      </c>
      <c r="C16" s="477"/>
      <c r="D16" s="482"/>
      <c r="E16" s="482"/>
      <c r="F16" s="482"/>
      <c r="G16" s="482"/>
      <c r="H16" s="482"/>
      <c r="I16" s="482"/>
      <c r="J16" s="482"/>
      <c r="K16" s="492">
        <v>0</v>
      </c>
      <c r="L16" s="484">
        <v>0</v>
      </c>
      <c r="M16" s="484">
        <v>0</v>
      </c>
      <c r="N16" s="484">
        <v>0</v>
      </c>
      <c r="O16" s="484">
        <v>0</v>
      </c>
      <c r="P16" s="485">
        <v>0</v>
      </c>
      <c r="Q16" s="485">
        <v>0</v>
      </c>
      <c r="R16" s="486">
        <v>0</v>
      </c>
      <c r="S16" s="486">
        <v>0</v>
      </c>
      <c r="T16" s="486">
        <v>0</v>
      </c>
      <c r="U16" s="489">
        <v>0</v>
      </c>
      <c r="V16" s="486">
        <v>0</v>
      </c>
      <c r="W16" s="489">
        <v>0</v>
      </c>
      <c r="X16" s="489">
        <v>0</v>
      </c>
      <c r="Y16" s="489">
        <v>0</v>
      </c>
      <c r="Z16" s="488"/>
      <c r="AA16" s="488"/>
      <c r="AB16" s="488"/>
      <c r="AC16" s="488"/>
      <c r="AD16" s="488"/>
    </row>
    <row r="17" spans="1:30" x14ac:dyDescent="0.2">
      <c r="A17" s="491"/>
      <c r="B17" s="481" t="s">
        <v>430</v>
      </c>
      <c r="C17" s="477"/>
      <c r="D17" s="482" t="s">
        <v>431</v>
      </c>
      <c r="E17" s="482" t="s">
        <v>432</v>
      </c>
      <c r="F17" s="482" t="s">
        <v>425</v>
      </c>
      <c r="G17" s="482"/>
      <c r="H17" s="482"/>
      <c r="I17" s="482"/>
      <c r="J17" s="482"/>
      <c r="K17" s="492">
        <v>-145000</v>
      </c>
      <c r="L17" s="484">
        <v>0</v>
      </c>
      <c r="M17" s="484">
        <v>-145000</v>
      </c>
      <c r="N17" s="484">
        <v>0</v>
      </c>
      <c r="O17" s="484">
        <v>0</v>
      </c>
      <c r="P17" s="485">
        <v>0</v>
      </c>
      <c r="Q17" s="485">
        <v>0</v>
      </c>
      <c r="R17" s="486">
        <v>0</v>
      </c>
      <c r="S17" s="486">
        <v>0</v>
      </c>
      <c r="T17" s="486">
        <v>0</v>
      </c>
      <c r="U17" s="489">
        <v>0</v>
      </c>
      <c r="V17" s="486">
        <v>0</v>
      </c>
      <c r="W17" s="489">
        <v>0</v>
      </c>
      <c r="X17" s="489">
        <v>0</v>
      </c>
      <c r="Y17" s="489">
        <v>0</v>
      </c>
      <c r="Z17" s="488"/>
      <c r="AA17" s="488"/>
      <c r="AB17" s="488"/>
      <c r="AC17" s="488"/>
      <c r="AD17" s="488"/>
    </row>
    <row r="18" spans="1:30" x14ac:dyDescent="0.2">
      <c r="A18" s="491"/>
      <c r="B18" s="481" t="s">
        <v>433</v>
      </c>
      <c r="C18" s="477"/>
      <c r="D18" s="482" t="s">
        <v>434</v>
      </c>
      <c r="E18" s="482" t="s">
        <v>435</v>
      </c>
      <c r="F18" s="482" t="s">
        <v>425</v>
      </c>
      <c r="G18" s="482"/>
      <c r="H18" s="482"/>
      <c r="I18" s="482"/>
      <c r="J18" s="482"/>
      <c r="K18" s="492">
        <v>-50000</v>
      </c>
      <c r="L18" s="484">
        <v>0</v>
      </c>
      <c r="M18" s="484">
        <v>-50000</v>
      </c>
      <c r="N18" s="484">
        <v>0</v>
      </c>
      <c r="O18" s="484">
        <v>0</v>
      </c>
      <c r="P18" s="485">
        <v>0</v>
      </c>
      <c r="Q18" s="485">
        <v>0</v>
      </c>
      <c r="R18" s="486">
        <v>0</v>
      </c>
      <c r="S18" s="486">
        <v>0</v>
      </c>
      <c r="T18" s="486">
        <v>0</v>
      </c>
      <c r="U18" s="489">
        <v>0</v>
      </c>
      <c r="V18" s="486">
        <v>0</v>
      </c>
      <c r="W18" s="489">
        <v>0</v>
      </c>
      <c r="X18" s="489">
        <v>0</v>
      </c>
      <c r="Y18" s="489">
        <v>0</v>
      </c>
      <c r="Z18" s="488"/>
      <c r="AA18" s="488"/>
      <c r="AB18" s="488"/>
      <c r="AC18" s="488"/>
      <c r="AD18" s="488"/>
    </row>
    <row r="19" spans="1:30" x14ac:dyDescent="0.2">
      <c r="A19" s="491"/>
      <c r="B19" s="481" t="s">
        <v>436</v>
      </c>
      <c r="C19" s="477"/>
      <c r="D19" s="482" t="s">
        <v>437</v>
      </c>
      <c r="E19" s="482" t="s">
        <v>438</v>
      </c>
      <c r="F19" s="482" t="s">
        <v>425</v>
      </c>
      <c r="G19" s="482"/>
      <c r="H19" s="482"/>
      <c r="I19" s="482"/>
      <c r="J19" s="482"/>
      <c r="K19" s="492">
        <v>-15869.79</v>
      </c>
      <c r="L19" s="484">
        <v>0</v>
      </c>
      <c r="M19" s="484">
        <v>0</v>
      </c>
      <c r="N19" s="484">
        <v>-15869.79</v>
      </c>
      <c r="O19" s="484">
        <v>0</v>
      </c>
      <c r="P19" s="485">
        <v>0</v>
      </c>
      <c r="Q19" s="485">
        <v>0</v>
      </c>
      <c r="R19" s="486">
        <v>0</v>
      </c>
      <c r="S19" s="486">
        <v>0</v>
      </c>
      <c r="T19" s="486">
        <v>0</v>
      </c>
      <c r="U19" s="489">
        <v>0</v>
      </c>
      <c r="V19" s="486">
        <v>0</v>
      </c>
      <c r="W19" s="489">
        <v>0</v>
      </c>
      <c r="X19" s="489">
        <v>0</v>
      </c>
      <c r="Y19" s="489">
        <v>0</v>
      </c>
      <c r="Z19" s="488"/>
      <c r="AA19" s="488"/>
      <c r="AB19" s="488"/>
      <c r="AC19" s="488"/>
      <c r="AD19" s="488"/>
    </row>
    <row r="20" spans="1:30" x14ac:dyDescent="0.2">
      <c r="A20" s="491"/>
      <c r="B20" s="481" t="s">
        <v>439</v>
      </c>
      <c r="C20" s="477"/>
      <c r="D20" s="482"/>
      <c r="E20" s="482"/>
      <c r="F20" s="482"/>
      <c r="G20" s="482"/>
      <c r="H20" s="482"/>
      <c r="I20" s="482"/>
      <c r="J20" s="482"/>
      <c r="K20" s="492">
        <v>0</v>
      </c>
      <c r="L20" s="484">
        <v>0</v>
      </c>
      <c r="M20" s="484">
        <v>0</v>
      </c>
      <c r="N20" s="484">
        <v>0</v>
      </c>
      <c r="O20" s="493">
        <v>0</v>
      </c>
      <c r="P20" s="485">
        <v>0</v>
      </c>
      <c r="Q20" s="485">
        <v>0</v>
      </c>
      <c r="R20" s="486">
        <v>0</v>
      </c>
      <c r="S20" s="486">
        <v>0</v>
      </c>
      <c r="T20" s="486">
        <v>0</v>
      </c>
      <c r="U20" s="489">
        <v>0</v>
      </c>
      <c r="V20" s="486">
        <v>0</v>
      </c>
      <c r="W20" s="489">
        <v>0</v>
      </c>
      <c r="X20" s="489">
        <v>0</v>
      </c>
      <c r="Y20" s="489">
        <v>0</v>
      </c>
      <c r="Z20" s="488"/>
      <c r="AA20" s="488"/>
      <c r="AB20" s="488"/>
      <c r="AC20" s="488"/>
      <c r="AD20" s="488"/>
    </row>
    <row r="21" spans="1:30" x14ac:dyDescent="0.2">
      <c r="A21" s="491"/>
      <c r="B21" s="481" t="s">
        <v>440</v>
      </c>
      <c r="C21" s="477"/>
      <c r="D21" s="482"/>
      <c r="E21" s="482"/>
      <c r="F21" s="482"/>
      <c r="G21" s="482"/>
      <c r="H21" s="482"/>
      <c r="I21" s="482"/>
      <c r="J21" s="482"/>
      <c r="K21" s="492">
        <v>0</v>
      </c>
      <c r="L21" s="484">
        <v>0</v>
      </c>
      <c r="M21" s="484">
        <v>0</v>
      </c>
      <c r="N21" s="484">
        <v>0</v>
      </c>
      <c r="O21" s="484">
        <v>0</v>
      </c>
      <c r="P21" s="485">
        <v>0</v>
      </c>
      <c r="Q21" s="485">
        <v>0</v>
      </c>
      <c r="R21" s="486">
        <v>0</v>
      </c>
      <c r="S21" s="486">
        <v>0</v>
      </c>
      <c r="T21" s="486">
        <v>0</v>
      </c>
      <c r="U21" s="489">
        <v>0</v>
      </c>
      <c r="V21" s="486">
        <v>0</v>
      </c>
      <c r="W21" s="489">
        <v>0</v>
      </c>
      <c r="X21" s="489">
        <v>0</v>
      </c>
      <c r="Y21" s="489">
        <v>0</v>
      </c>
      <c r="Z21" s="488"/>
      <c r="AA21" s="488"/>
      <c r="AB21" s="488"/>
      <c r="AC21" s="488"/>
      <c r="AD21" s="488"/>
    </row>
    <row r="22" spans="1:30" x14ac:dyDescent="0.2">
      <c r="A22" s="491"/>
      <c r="B22" s="481" t="s">
        <v>441</v>
      </c>
      <c r="C22" s="477"/>
      <c r="D22" s="482"/>
      <c r="E22" s="482"/>
      <c r="F22" s="482"/>
      <c r="G22" s="482"/>
      <c r="H22" s="482"/>
      <c r="I22" s="482"/>
      <c r="J22" s="482"/>
      <c r="K22" s="492">
        <v>0</v>
      </c>
      <c r="L22" s="484">
        <v>0</v>
      </c>
      <c r="M22" s="484">
        <v>0</v>
      </c>
      <c r="N22" s="484">
        <v>0</v>
      </c>
      <c r="O22" s="484">
        <v>0</v>
      </c>
      <c r="P22" s="485">
        <v>0</v>
      </c>
      <c r="Q22" s="485">
        <v>0</v>
      </c>
      <c r="R22" s="486">
        <v>0</v>
      </c>
      <c r="S22" s="486">
        <v>0</v>
      </c>
      <c r="T22" s="486">
        <v>0</v>
      </c>
      <c r="U22" s="489">
        <v>0</v>
      </c>
      <c r="V22" s="486">
        <v>0</v>
      </c>
      <c r="W22" s="489">
        <v>0</v>
      </c>
      <c r="X22" s="489">
        <v>0</v>
      </c>
      <c r="Y22" s="489">
        <v>0</v>
      </c>
      <c r="Z22" s="488"/>
      <c r="AA22" s="488"/>
      <c r="AB22" s="488"/>
      <c r="AC22" s="488"/>
      <c r="AD22" s="488"/>
    </row>
    <row r="23" spans="1:30" x14ac:dyDescent="0.2">
      <c r="A23" s="491"/>
      <c r="B23" s="481" t="s">
        <v>442</v>
      </c>
      <c r="C23" s="477"/>
      <c r="D23" s="482" t="s">
        <v>443</v>
      </c>
      <c r="E23" s="482" t="s">
        <v>444</v>
      </c>
      <c r="F23" s="482" t="s">
        <v>414</v>
      </c>
      <c r="G23" s="482"/>
      <c r="H23" s="482"/>
      <c r="I23" s="482"/>
      <c r="J23" s="482"/>
      <c r="K23" s="492">
        <v>1796202.1500000001</v>
      </c>
      <c r="L23" s="484">
        <v>0</v>
      </c>
      <c r="M23" s="484">
        <v>0</v>
      </c>
      <c r="N23" s="484">
        <v>1796202.1500000001</v>
      </c>
      <c r="O23" s="493">
        <v>0</v>
      </c>
      <c r="P23" s="485">
        <v>0</v>
      </c>
      <c r="Q23" s="485">
        <v>0</v>
      </c>
      <c r="R23" s="486">
        <v>0</v>
      </c>
      <c r="S23" s="486">
        <v>0</v>
      </c>
      <c r="T23" s="486">
        <v>0</v>
      </c>
      <c r="U23" s="489">
        <v>0</v>
      </c>
      <c r="V23" s="486">
        <v>0</v>
      </c>
      <c r="W23" s="489">
        <v>0</v>
      </c>
      <c r="X23" s="489">
        <v>0</v>
      </c>
      <c r="Y23" s="489">
        <v>0</v>
      </c>
      <c r="Z23" s="488"/>
      <c r="AA23" s="488"/>
      <c r="AB23" s="488"/>
      <c r="AC23" s="488"/>
      <c r="AD23" s="488"/>
    </row>
    <row r="24" spans="1:30" x14ac:dyDescent="0.2">
      <c r="A24" s="491"/>
      <c r="B24" s="481" t="s">
        <v>445</v>
      </c>
      <c r="C24" s="477"/>
      <c r="D24" s="482" t="s">
        <v>446</v>
      </c>
      <c r="E24" s="482" t="s">
        <v>447</v>
      </c>
      <c r="F24" s="482" t="s">
        <v>425</v>
      </c>
      <c r="G24" s="482"/>
      <c r="H24" s="482"/>
      <c r="I24" s="482"/>
      <c r="J24" s="482"/>
      <c r="K24" s="492">
        <v>-1513000</v>
      </c>
      <c r="L24" s="484">
        <v>-1500000</v>
      </c>
      <c r="M24" s="484">
        <v>0</v>
      </c>
      <c r="N24" s="484">
        <v>0</v>
      </c>
      <c r="O24" s="484">
        <v>0</v>
      </c>
      <c r="P24" s="494">
        <v>0</v>
      </c>
      <c r="Q24" s="494">
        <v>0</v>
      </c>
      <c r="R24" s="486">
        <v>0</v>
      </c>
      <c r="S24" s="486">
        <v>-9000</v>
      </c>
      <c r="T24" s="486">
        <v>0</v>
      </c>
      <c r="U24" s="489">
        <v>-4000</v>
      </c>
      <c r="V24" s="486">
        <v>0</v>
      </c>
      <c r="W24" s="489">
        <v>0</v>
      </c>
      <c r="X24" s="489">
        <v>0</v>
      </c>
      <c r="Y24" s="489">
        <v>0</v>
      </c>
      <c r="Z24" s="488"/>
      <c r="AA24" s="488"/>
      <c r="AB24" s="488"/>
      <c r="AC24" s="488"/>
      <c r="AD24" s="488"/>
    </row>
    <row r="25" spans="1:30" x14ac:dyDescent="0.2">
      <c r="A25" s="491"/>
      <c r="B25" s="481" t="s">
        <v>448</v>
      </c>
      <c r="C25" s="477"/>
      <c r="D25" s="482" t="s">
        <v>449</v>
      </c>
      <c r="E25" s="482" t="s">
        <v>450</v>
      </c>
      <c r="F25" s="482" t="s">
        <v>425</v>
      </c>
      <c r="G25" s="482"/>
      <c r="H25" s="482"/>
      <c r="I25" s="482"/>
      <c r="J25" s="482"/>
      <c r="K25" s="492">
        <v>680000</v>
      </c>
      <c r="L25" s="484">
        <v>680000</v>
      </c>
      <c r="M25" s="484">
        <v>0</v>
      </c>
      <c r="N25" s="484">
        <v>0</v>
      </c>
      <c r="O25" s="484">
        <v>0</v>
      </c>
      <c r="P25" s="494">
        <v>0</v>
      </c>
      <c r="Q25" s="494">
        <v>0</v>
      </c>
      <c r="R25" s="486">
        <v>0</v>
      </c>
      <c r="S25" s="486">
        <v>0</v>
      </c>
      <c r="T25" s="486">
        <v>0</v>
      </c>
      <c r="U25" s="489">
        <v>0</v>
      </c>
      <c r="V25" s="486">
        <v>0</v>
      </c>
      <c r="W25" s="489">
        <v>0</v>
      </c>
      <c r="X25" s="489">
        <v>0</v>
      </c>
      <c r="Y25" s="489">
        <v>0</v>
      </c>
      <c r="Z25" s="488"/>
      <c r="AA25" s="488"/>
      <c r="AB25" s="488"/>
      <c r="AC25" s="488"/>
      <c r="AD25" s="488"/>
    </row>
    <row r="26" spans="1:30" x14ac:dyDescent="0.2">
      <c r="A26" s="491"/>
      <c r="B26" s="481" t="s">
        <v>451</v>
      </c>
      <c r="C26" s="477"/>
      <c r="D26" s="482" t="s">
        <v>452</v>
      </c>
      <c r="E26" s="482" t="s">
        <v>453</v>
      </c>
      <c r="F26" s="482" t="s">
        <v>425</v>
      </c>
      <c r="G26" s="482"/>
      <c r="H26" s="482"/>
      <c r="I26" s="482"/>
      <c r="J26" s="482"/>
      <c r="K26" s="492">
        <v>-300000</v>
      </c>
      <c r="L26" s="484">
        <v>-300000</v>
      </c>
      <c r="M26" s="484">
        <v>0</v>
      </c>
      <c r="N26" s="484">
        <v>0</v>
      </c>
      <c r="O26" s="484">
        <v>0</v>
      </c>
      <c r="P26" s="485">
        <v>0</v>
      </c>
      <c r="Q26" s="485">
        <v>0</v>
      </c>
      <c r="R26" s="486">
        <v>0</v>
      </c>
      <c r="S26" s="486">
        <v>0</v>
      </c>
      <c r="T26" s="486">
        <v>0</v>
      </c>
      <c r="U26" s="489">
        <v>0</v>
      </c>
      <c r="V26" s="486">
        <v>0</v>
      </c>
      <c r="W26" s="489">
        <v>0</v>
      </c>
      <c r="X26" s="489">
        <v>0</v>
      </c>
      <c r="Y26" s="489">
        <v>0</v>
      </c>
      <c r="Z26" s="488"/>
      <c r="AA26" s="488"/>
      <c r="AB26" s="488"/>
      <c r="AC26" s="488"/>
      <c r="AD26" s="488"/>
    </row>
    <row r="27" spans="1:30" x14ac:dyDescent="0.2">
      <c r="A27" s="491"/>
      <c r="B27" s="481" t="s">
        <v>454</v>
      </c>
      <c r="C27" s="477"/>
      <c r="D27" s="482" t="s">
        <v>455</v>
      </c>
      <c r="E27" s="482" t="s">
        <v>456</v>
      </c>
      <c r="F27" s="482" t="s">
        <v>425</v>
      </c>
      <c r="G27" s="482"/>
      <c r="H27" s="482"/>
      <c r="I27" s="482"/>
      <c r="J27" s="482"/>
      <c r="K27" s="492">
        <v>-7350000</v>
      </c>
      <c r="L27" s="484">
        <v>-7350000</v>
      </c>
      <c r="M27" s="484">
        <v>0</v>
      </c>
      <c r="N27" s="484">
        <v>0</v>
      </c>
      <c r="O27" s="484">
        <v>0</v>
      </c>
      <c r="P27" s="485">
        <v>0</v>
      </c>
      <c r="Q27" s="485">
        <v>0</v>
      </c>
      <c r="R27" s="486">
        <v>0</v>
      </c>
      <c r="S27" s="486">
        <v>0</v>
      </c>
      <c r="T27" s="486">
        <v>0</v>
      </c>
      <c r="U27" s="489">
        <v>0</v>
      </c>
      <c r="V27" s="486">
        <v>0</v>
      </c>
      <c r="W27" s="489">
        <v>0</v>
      </c>
      <c r="X27" s="489">
        <v>0</v>
      </c>
      <c r="Y27" s="489">
        <v>0</v>
      </c>
      <c r="Z27" s="488"/>
      <c r="AA27" s="488"/>
      <c r="AB27" s="488"/>
      <c r="AC27" s="488"/>
      <c r="AD27" s="488"/>
    </row>
    <row r="28" spans="1:30" x14ac:dyDescent="0.2">
      <c r="A28" s="491"/>
      <c r="B28" s="481" t="s">
        <v>457</v>
      </c>
      <c r="C28" s="477"/>
      <c r="D28" s="482" t="s">
        <v>458</v>
      </c>
      <c r="E28" s="482" t="s">
        <v>459</v>
      </c>
      <c r="F28" s="482" t="s">
        <v>425</v>
      </c>
      <c r="G28" s="482"/>
      <c r="H28" s="482"/>
      <c r="I28" s="482"/>
      <c r="J28" s="482"/>
      <c r="K28" s="492">
        <v>1175000</v>
      </c>
      <c r="L28" s="484">
        <v>1175000</v>
      </c>
      <c r="M28" s="484">
        <v>0</v>
      </c>
      <c r="N28" s="484">
        <v>0</v>
      </c>
      <c r="O28" s="484">
        <v>0</v>
      </c>
      <c r="P28" s="485">
        <v>0</v>
      </c>
      <c r="Q28" s="485">
        <v>0</v>
      </c>
      <c r="R28" s="486">
        <v>0</v>
      </c>
      <c r="S28" s="486">
        <v>0</v>
      </c>
      <c r="T28" s="486">
        <v>0</v>
      </c>
      <c r="U28" s="489">
        <v>0</v>
      </c>
      <c r="V28" s="486">
        <v>0</v>
      </c>
      <c r="W28" s="489">
        <v>0</v>
      </c>
      <c r="X28" s="489">
        <v>0</v>
      </c>
      <c r="Y28" s="489">
        <v>0</v>
      </c>
      <c r="Z28" s="488"/>
      <c r="AA28" s="488"/>
      <c r="AB28" s="488"/>
      <c r="AC28" s="488"/>
      <c r="AD28" s="488"/>
    </row>
    <row r="29" spans="1:30" x14ac:dyDescent="0.2">
      <c r="A29" s="491"/>
      <c r="B29" s="481" t="s">
        <v>460</v>
      </c>
      <c r="C29" s="477"/>
      <c r="D29" s="482" t="s">
        <v>461</v>
      </c>
      <c r="E29" s="482" t="s">
        <v>462</v>
      </c>
      <c r="F29" s="482" t="s">
        <v>425</v>
      </c>
      <c r="G29" s="482"/>
      <c r="H29" s="482"/>
      <c r="I29" s="482"/>
      <c r="J29" s="482"/>
      <c r="K29" s="492">
        <v>-25804</v>
      </c>
      <c r="L29" s="484">
        <v>-25804</v>
      </c>
      <c r="M29" s="484">
        <v>0</v>
      </c>
      <c r="N29" s="484">
        <v>0</v>
      </c>
      <c r="O29" s="484">
        <v>0</v>
      </c>
      <c r="P29" s="485">
        <v>0</v>
      </c>
      <c r="Q29" s="485">
        <v>0</v>
      </c>
      <c r="R29" s="486">
        <v>0</v>
      </c>
      <c r="S29" s="486">
        <v>0</v>
      </c>
      <c r="T29" s="486">
        <v>0</v>
      </c>
      <c r="U29" s="489">
        <v>0</v>
      </c>
      <c r="V29" s="486">
        <v>0</v>
      </c>
      <c r="W29" s="489">
        <v>0</v>
      </c>
      <c r="X29" s="489">
        <v>0</v>
      </c>
      <c r="Y29" s="489">
        <v>0</v>
      </c>
      <c r="Z29" s="488"/>
      <c r="AA29" s="488"/>
      <c r="AB29" s="488"/>
      <c r="AC29" s="488"/>
      <c r="AD29" s="488"/>
    </row>
    <row r="30" spans="1:30" x14ac:dyDescent="0.2">
      <c r="A30" s="491"/>
      <c r="B30" s="481" t="s">
        <v>463</v>
      </c>
      <c r="C30" s="477"/>
      <c r="D30" s="482" t="s">
        <v>464</v>
      </c>
      <c r="E30" s="482" t="s">
        <v>465</v>
      </c>
      <c r="F30" s="482" t="s">
        <v>425</v>
      </c>
      <c r="G30" s="482"/>
      <c r="H30" s="482"/>
      <c r="I30" s="482"/>
      <c r="J30" s="482"/>
      <c r="K30" s="492">
        <v>-50000</v>
      </c>
      <c r="L30" s="484">
        <v>0</v>
      </c>
      <c r="M30" s="484">
        <v>-50000</v>
      </c>
      <c r="N30" s="484">
        <v>0</v>
      </c>
      <c r="O30" s="493">
        <v>0</v>
      </c>
      <c r="P30" s="485">
        <v>0</v>
      </c>
      <c r="Q30" s="485">
        <v>0</v>
      </c>
      <c r="R30" s="486">
        <v>0</v>
      </c>
      <c r="S30" s="486">
        <v>0</v>
      </c>
      <c r="T30" s="486">
        <v>0</v>
      </c>
      <c r="U30" s="489">
        <v>0</v>
      </c>
      <c r="V30" s="486">
        <v>0</v>
      </c>
      <c r="W30" s="489">
        <v>0</v>
      </c>
      <c r="X30" s="489">
        <v>0</v>
      </c>
      <c r="Y30" s="489">
        <v>0</v>
      </c>
      <c r="Z30" s="488"/>
      <c r="AA30" s="488"/>
      <c r="AB30" s="488"/>
      <c r="AC30" s="488"/>
      <c r="AD30" s="488"/>
    </row>
    <row r="31" spans="1:30" x14ac:dyDescent="0.2">
      <c r="A31" s="476"/>
      <c r="B31" s="495" t="s">
        <v>466</v>
      </c>
      <c r="C31" s="496"/>
      <c r="D31" s="482" t="s">
        <v>467</v>
      </c>
      <c r="E31" s="482" t="s">
        <v>428</v>
      </c>
      <c r="F31" s="482" t="s">
        <v>425</v>
      </c>
      <c r="G31" s="482"/>
      <c r="H31" s="482"/>
      <c r="I31" s="482"/>
      <c r="J31" s="482"/>
      <c r="K31" s="497">
        <v>-192092</v>
      </c>
      <c r="L31" s="498">
        <v>-192092</v>
      </c>
      <c r="M31" s="499">
        <v>0</v>
      </c>
      <c r="N31" s="499">
        <v>0</v>
      </c>
      <c r="O31" s="499">
        <v>0</v>
      </c>
      <c r="P31" s="498">
        <v>0</v>
      </c>
      <c r="Q31" s="498">
        <v>0</v>
      </c>
      <c r="R31" s="497">
        <v>0</v>
      </c>
      <c r="S31" s="497">
        <v>0</v>
      </c>
      <c r="T31" s="497">
        <v>0</v>
      </c>
      <c r="U31" s="500">
        <v>0</v>
      </c>
      <c r="V31" s="497">
        <v>0</v>
      </c>
      <c r="W31" s="500">
        <v>0</v>
      </c>
      <c r="X31" s="500">
        <v>0</v>
      </c>
      <c r="Y31" s="500">
        <v>0</v>
      </c>
      <c r="Z31" s="488"/>
      <c r="AA31" s="488"/>
      <c r="AB31" s="488"/>
      <c r="AC31" s="488"/>
      <c r="AD31" s="488"/>
    </row>
    <row r="32" spans="1:30" x14ac:dyDescent="0.2">
      <c r="A32" s="476"/>
      <c r="B32" s="476"/>
      <c r="C32" s="501" t="s">
        <v>468</v>
      </c>
      <c r="D32" s="482"/>
      <c r="E32" s="482"/>
      <c r="F32" s="482"/>
      <c r="G32" s="482"/>
      <c r="H32" s="482"/>
      <c r="I32" s="482"/>
      <c r="J32" s="482"/>
      <c r="K32" s="502">
        <v>-2118572.1471100384</v>
      </c>
      <c r="L32" s="503">
        <v>-4242751.5071100388</v>
      </c>
      <c r="M32" s="503">
        <v>-383153</v>
      </c>
      <c r="N32" s="503">
        <v>1780332.36</v>
      </c>
      <c r="O32" s="503">
        <v>0</v>
      </c>
      <c r="P32" s="504">
        <v>740000</v>
      </c>
      <c r="Q32" s="504">
        <v>0</v>
      </c>
      <c r="R32" s="492">
        <v>0</v>
      </c>
      <c r="S32" s="505">
        <v>-9000</v>
      </c>
      <c r="T32" s="506">
        <v>0</v>
      </c>
      <c r="U32" s="505">
        <v>-4000</v>
      </c>
      <c r="V32" s="492">
        <v>0</v>
      </c>
      <c r="W32" s="492">
        <v>0</v>
      </c>
      <c r="X32" s="492">
        <v>0</v>
      </c>
      <c r="Y32" s="492">
        <v>0</v>
      </c>
      <c r="Z32" s="488"/>
      <c r="AA32" s="488"/>
      <c r="AB32" s="488"/>
      <c r="AC32" s="488"/>
      <c r="AD32" s="488"/>
    </row>
    <row r="33" spans="1:30" x14ac:dyDescent="0.2">
      <c r="A33" s="476"/>
      <c r="B33" s="476"/>
      <c r="C33" s="501"/>
      <c r="D33" s="482"/>
      <c r="E33" s="482"/>
      <c r="F33" s="482"/>
      <c r="G33" s="482"/>
      <c r="H33" s="482"/>
      <c r="I33" s="482"/>
      <c r="J33" s="482"/>
      <c r="K33" s="492"/>
      <c r="L33" s="503"/>
      <c r="M33" s="503"/>
      <c r="N33" s="503"/>
      <c r="O33" s="503"/>
      <c r="P33" s="504"/>
      <c r="Q33" s="504"/>
      <c r="R33" s="486"/>
      <c r="S33" s="484"/>
      <c r="T33" s="486"/>
      <c r="U33" s="484"/>
      <c r="V33" s="492"/>
      <c r="W33" s="492"/>
      <c r="X33" s="504"/>
      <c r="Y33" s="504"/>
      <c r="Z33" s="488"/>
      <c r="AA33" s="488"/>
      <c r="AB33" s="488"/>
      <c r="AC33" s="488"/>
      <c r="AD33" s="488"/>
    </row>
    <row r="34" spans="1:30" x14ac:dyDescent="0.2">
      <c r="A34" s="507" t="s">
        <v>469</v>
      </c>
      <c r="B34" s="507"/>
      <c r="C34" s="477"/>
      <c r="D34" s="482"/>
      <c r="E34" s="482"/>
      <c r="F34" s="482"/>
      <c r="G34" s="482"/>
      <c r="H34" s="482"/>
      <c r="I34" s="482"/>
      <c r="J34" s="482"/>
      <c r="K34" s="486"/>
      <c r="L34" s="484"/>
      <c r="M34" s="484"/>
      <c r="N34" s="484"/>
      <c r="O34" s="484"/>
      <c r="P34" s="485"/>
      <c r="Q34" s="485"/>
      <c r="R34" s="486"/>
      <c r="S34" s="484"/>
      <c r="T34" s="486"/>
      <c r="U34" s="484"/>
      <c r="V34" s="486"/>
      <c r="W34" s="486"/>
      <c r="X34" s="485"/>
      <c r="Y34" s="485"/>
      <c r="Z34" s="488"/>
      <c r="AA34" s="488"/>
      <c r="AB34" s="488"/>
      <c r="AC34" s="488"/>
      <c r="AD34" s="488"/>
    </row>
    <row r="35" spans="1:30" x14ac:dyDescent="0.2">
      <c r="A35" s="491"/>
      <c r="B35" s="481" t="s">
        <v>470</v>
      </c>
      <c r="C35" s="477"/>
      <c r="D35" s="482" t="s">
        <v>270</v>
      </c>
      <c r="E35" s="482">
        <v>62000900</v>
      </c>
      <c r="F35" s="482" t="s">
        <v>425</v>
      </c>
      <c r="G35" s="482">
        <v>3952010</v>
      </c>
      <c r="H35" s="482">
        <v>2091090</v>
      </c>
      <c r="I35" s="482" t="s">
        <v>425</v>
      </c>
      <c r="J35" s="508" t="b">
        <v>1</v>
      </c>
      <c r="K35" s="486">
        <v>2799683</v>
      </c>
      <c r="L35" s="484">
        <v>-4525240</v>
      </c>
      <c r="M35" s="484">
        <v>-3738</v>
      </c>
      <c r="N35" s="484">
        <v>0</v>
      </c>
      <c r="O35" s="484">
        <v>1129495</v>
      </c>
      <c r="P35" s="485">
        <v>0</v>
      </c>
      <c r="Q35" s="485">
        <v>0</v>
      </c>
      <c r="R35" s="486">
        <v>0</v>
      </c>
      <c r="S35" s="484">
        <v>6293245</v>
      </c>
      <c r="T35" s="486">
        <v>0</v>
      </c>
      <c r="U35" s="484">
        <v>1953</v>
      </c>
      <c r="V35" s="486">
        <v>-96032</v>
      </c>
      <c r="W35" s="489">
        <v>-96032</v>
      </c>
      <c r="X35" s="489">
        <v>0</v>
      </c>
      <c r="Y35" s="489">
        <v>0</v>
      </c>
      <c r="Z35" s="488"/>
      <c r="AA35" s="488"/>
      <c r="AB35" s="488"/>
      <c r="AC35" s="488"/>
      <c r="AD35" s="488">
        <v>17.39</v>
      </c>
    </row>
    <row r="36" spans="1:30" x14ac:dyDescent="0.2">
      <c r="A36" s="491"/>
      <c r="B36" s="481" t="s">
        <v>471</v>
      </c>
      <c r="C36" s="477"/>
      <c r="D36" s="482" t="s">
        <v>257</v>
      </c>
      <c r="E36" s="482">
        <v>6100140</v>
      </c>
      <c r="F36" s="482" t="s">
        <v>414</v>
      </c>
      <c r="G36" s="482">
        <v>3952010</v>
      </c>
      <c r="H36" s="482">
        <v>26000902</v>
      </c>
      <c r="I36" s="482" t="s">
        <v>425</v>
      </c>
      <c r="J36" s="508" t="b">
        <v>0</v>
      </c>
      <c r="K36" s="486">
        <v>-700000</v>
      </c>
      <c r="L36" s="484">
        <v>-700000</v>
      </c>
      <c r="M36" s="484">
        <v>0</v>
      </c>
      <c r="N36" s="484">
        <v>0</v>
      </c>
      <c r="O36" s="484">
        <v>0</v>
      </c>
      <c r="P36" s="485">
        <v>0</v>
      </c>
      <c r="Q36" s="485">
        <v>0</v>
      </c>
      <c r="R36" s="486">
        <v>0</v>
      </c>
      <c r="S36" s="484">
        <v>0</v>
      </c>
      <c r="T36" s="485">
        <v>0</v>
      </c>
      <c r="U36" s="486">
        <v>0</v>
      </c>
      <c r="V36" s="486">
        <v>0</v>
      </c>
      <c r="W36" s="486">
        <v>0</v>
      </c>
      <c r="X36" s="486">
        <v>0</v>
      </c>
      <c r="Y36" s="486">
        <v>0</v>
      </c>
      <c r="Z36" s="488"/>
      <c r="AA36" s="488"/>
      <c r="AB36" s="488"/>
      <c r="AC36" s="488"/>
      <c r="AD36" s="488"/>
    </row>
    <row r="37" spans="1:30" x14ac:dyDescent="0.2">
      <c r="A37" s="491"/>
      <c r="B37" s="509" t="s">
        <v>472</v>
      </c>
      <c r="C37" s="477"/>
      <c r="D37" s="482"/>
      <c r="E37" s="482"/>
      <c r="F37" s="482"/>
      <c r="G37" s="482"/>
      <c r="H37" s="482"/>
      <c r="I37" s="482"/>
      <c r="J37" s="508"/>
      <c r="K37" s="486"/>
      <c r="L37" s="484"/>
      <c r="M37" s="484"/>
      <c r="N37" s="484"/>
      <c r="O37" s="484"/>
      <c r="P37" s="485"/>
      <c r="Q37" s="485"/>
      <c r="R37" s="486"/>
      <c r="S37" s="486"/>
      <c r="T37" s="485"/>
      <c r="U37" s="486"/>
      <c r="V37" s="486"/>
      <c r="W37" s="485"/>
      <c r="X37" s="485"/>
      <c r="Y37" s="485"/>
      <c r="Z37" s="488"/>
      <c r="AA37" s="488"/>
      <c r="AB37" s="488"/>
      <c r="AC37" s="488"/>
      <c r="AD37" s="488"/>
    </row>
    <row r="38" spans="1:30" x14ac:dyDescent="0.2">
      <c r="A38" s="491"/>
      <c r="B38" s="481" t="s">
        <v>207</v>
      </c>
      <c r="C38" s="477"/>
      <c r="D38" s="482" t="s">
        <v>285</v>
      </c>
      <c r="E38" s="482">
        <v>6130080</v>
      </c>
      <c r="F38" s="482" t="s">
        <v>425</v>
      </c>
      <c r="G38" s="482">
        <v>3952010</v>
      </c>
      <c r="H38" s="482">
        <v>32000906</v>
      </c>
      <c r="I38" s="482" t="s">
        <v>414</v>
      </c>
      <c r="J38" s="508" t="b">
        <v>0</v>
      </c>
      <c r="K38" s="486">
        <v>-465621.91999999969</v>
      </c>
      <c r="L38" s="484">
        <v>-367158.07999999973</v>
      </c>
      <c r="M38" s="484">
        <v>0</v>
      </c>
      <c r="N38" s="484">
        <v>0</v>
      </c>
      <c r="O38" s="484">
        <v>0</v>
      </c>
      <c r="P38" s="485">
        <v>0</v>
      </c>
      <c r="Q38" s="485">
        <v>0</v>
      </c>
      <c r="R38" s="486">
        <v>0</v>
      </c>
      <c r="S38" s="486">
        <v>0</v>
      </c>
      <c r="T38" s="484">
        <v>0</v>
      </c>
      <c r="U38" s="486">
        <v>-98463.84</v>
      </c>
      <c r="V38" s="486">
        <v>0</v>
      </c>
      <c r="W38" s="486">
        <v>0</v>
      </c>
      <c r="X38" s="486">
        <v>0</v>
      </c>
      <c r="Y38" s="486">
        <v>0</v>
      </c>
      <c r="Z38" s="488"/>
      <c r="AA38" s="488"/>
      <c r="AB38" s="488"/>
      <c r="AC38" s="488"/>
      <c r="AD38" s="488"/>
    </row>
    <row r="39" spans="1:30" x14ac:dyDescent="0.2">
      <c r="A39" s="491"/>
      <c r="B39" s="481" t="s">
        <v>473</v>
      </c>
      <c r="C39" s="477"/>
      <c r="D39" s="482" t="s">
        <v>285</v>
      </c>
      <c r="E39" s="482">
        <v>6130080</v>
      </c>
      <c r="F39" s="482" t="s">
        <v>425</v>
      </c>
      <c r="G39" s="482">
        <v>3952010</v>
      </c>
      <c r="H39" s="482">
        <v>32000906</v>
      </c>
      <c r="I39" s="482" t="s">
        <v>414</v>
      </c>
      <c r="J39" s="508" t="b">
        <v>0</v>
      </c>
      <c r="K39" s="486">
        <v>0</v>
      </c>
      <c r="L39" s="484">
        <v>0</v>
      </c>
      <c r="M39" s="484">
        <v>0</v>
      </c>
      <c r="N39" s="484">
        <v>0</v>
      </c>
      <c r="O39" s="484">
        <v>0</v>
      </c>
      <c r="P39" s="485">
        <v>0</v>
      </c>
      <c r="Q39" s="485">
        <v>0</v>
      </c>
      <c r="R39" s="486">
        <v>0</v>
      </c>
      <c r="S39" s="486">
        <v>0</v>
      </c>
      <c r="T39" s="484">
        <v>0</v>
      </c>
      <c r="U39" s="486">
        <v>0</v>
      </c>
      <c r="V39" s="486">
        <v>0</v>
      </c>
      <c r="W39" s="486">
        <v>0</v>
      </c>
      <c r="X39" s="486">
        <v>0</v>
      </c>
      <c r="Y39" s="486">
        <v>0</v>
      </c>
      <c r="Z39" s="488"/>
      <c r="AA39" s="488"/>
      <c r="AB39" s="488"/>
      <c r="AC39" s="488"/>
      <c r="AD39" s="488"/>
    </row>
    <row r="40" spans="1:30" x14ac:dyDescent="0.2">
      <c r="A40" s="491"/>
      <c r="B40" s="481" t="s">
        <v>474</v>
      </c>
      <c r="C40" s="477"/>
      <c r="D40" s="482" t="s">
        <v>285</v>
      </c>
      <c r="E40" s="482">
        <v>6130080</v>
      </c>
      <c r="F40" s="482" t="s">
        <v>425</v>
      </c>
      <c r="G40" s="482">
        <v>3952010</v>
      </c>
      <c r="H40" s="482">
        <v>32000906</v>
      </c>
      <c r="I40" s="482" t="s">
        <v>414</v>
      </c>
      <c r="J40" s="508" t="b">
        <v>0</v>
      </c>
      <c r="K40" s="486">
        <v>0</v>
      </c>
      <c r="L40" s="484">
        <v>0</v>
      </c>
      <c r="M40" s="484">
        <v>0</v>
      </c>
      <c r="N40" s="484">
        <v>0</v>
      </c>
      <c r="O40" s="484">
        <v>0</v>
      </c>
      <c r="P40" s="485">
        <v>0</v>
      </c>
      <c r="Q40" s="485">
        <v>0</v>
      </c>
      <c r="R40" s="486">
        <v>0</v>
      </c>
      <c r="S40" s="486">
        <v>0</v>
      </c>
      <c r="T40" s="484">
        <v>0</v>
      </c>
      <c r="U40" s="486">
        <v>0</v>
      </c>
      <c r="V40" s="486">
        <v>0</v>
      </c>
      <c r="W40" s="486">
        <v>0</v>
      </c>
      <c r="X40" s="486">
        <v>0</v>
      </c>
      <c r="Y40" s="486">
        <v>0</v>
      </c>
      <c r="Z40" s="488"/>
      <c r="AA40" s="488"/>
      <c r="AB40" s="488"/>
      <c r="AC40" s="488"/>
      <c r="AD40" s="488"/>
    </row>
    <row r="41" spans="1:30" x14ac:dyDescent="0.2">
      <c r="A41" s="491"/>
      <c r="B41" s="481" t="s">
        <v>190</v>
      </c>
      <c r="C41" s="477"/>
      <c r="D41" s="482" t="s">
        <v>289</v>
      </c>
      <c r="E41" s="482">
        <v>6260350</v>
      </c>
      <c r="F41" s="482" t="s">
        <v>425</v>
      </c>
      <c r="G41" s="482">
        <v>3952010</v>
      </c>
      <c r="H41" s="482">
        <v>3200091</v>
      </c>
      <c r="I41" s="482" t="s">
        <v>414</v>
      </c>
      <c r="J41" s="508" t="b">
        <v>0</v>
      </c>
      <c r="K41" s="486">
        <v>25984.349999999977</v>
      </c>
      <c r="L41" s="484">
        <v>25984.349999999977</v>
      </c>
      <c r="M41" s="484">
        <v>0</v>
      </c>
      <c r="N41" s="484">
        <v>0</v>
      </c>
      <c r="O41" s="484">
        <v>0</v>
      </c>
      <c r="P41" s="485">
        <v>0</v>
      </c>
      <c r="Q41" s="485">
        <v>0</v>
      </c>
      <c r="R41" s="486">
        <v>0</v>
      </c>
      <c r="S41" s="486">
        <v>0</v>
      </c>
      <c r="T41" s="484">
        <v>0</v>
      </c>
      <c r="U41" s="486">
        <v>0</v>
      </c>
      <c r="V41" s="486">
        <v>0</v>
      </c>
      <c r="W41" s="486">
        <v>0</v>
      </c>
      <c r="X41" s="486">
        <v>0</v>
      </c>
      <c r="Y41" s="486">
        <v>0</v>
      </c>
      <c r="Z41" s="488"/>
      <c r="AA41" s="488"/>
      <c r="AB41" s="488"/>
      <c r="AC41" s="488"/>
      <c r="AD41" s="488"/>
    </row>
    <row r="42" spans="1:30" x14ac:dyDescent="0.2">
      <c r="A42" s="491"/>
      <c r="B42" s="481" t="s">
        <v>191</v>
      </c>
      <c r="C42" s="477"/>
      <c r="D42" s="482" t="s">
        <v>290</v>
      </c>
      <c r="E42" s="482">
        <v>61300904</v>
      </c>
      <c r="F42" s="482" t="s">
        <v>425</v>
      </c>
      <c r="G42" s="482">
        <v>3952010</v>
      </c>
      <c r="H42" s="482">
        <v>3200077</v>
      </c>
      <c r="I42" s="482" t="s">
        <v>414</v>
      </c>
      <c r="J42" s="508" t="b">
        <v>0</v>
      </c>
      <c r="K42" s="486">
        <v>-228368.49776844226</v>
      </c>
      <c r="L42" s="484">
        <v>-196274.69048178941</v>
      </c>
      <c r="M42" s="484">
        <v>0</v>
      </c>
      <c r="N42" s="484">
        <v>0</v>
      </c>
      <c r="O42" s="484">
        <v>0</v>
      </c>
      <c r="P42" s="485">
        <v>0</v>
      </c>
      <c r="Q42" s="485">
        <v>0</v>
      </c>
      <c r="R42" s="486">
        <v>0</v>
      </c>
      <c r="S42" s="486">
        <v>0</v>
      </c>
      <c r="T42" s="484">
        <v>0</v>
      </c>
      <c r="U42" s="486">
        <v>-32093.807286652853</v>
      </c>
      <c r="V42" s="486">
        <v>0</v>
      </c>
      <c r="W42" s="486">
        <v>0</v>
      </c>
      <c r="X42" s="486">
        <v>0</v>
      </c>
      <c r="Y42" s="486">
        <v>0</v>
      </c>
      <c r="Z42" s="488"/>
      <c r="AA42" s="488"/>
      <c r="AB42" s="488"/>
      <c r="AC42" s="488"/>
      <c r="AD42" s="488"/>
    </row>
    <row r="43" spans="1:30" x14ac:dyDescent="0.2">
      <c r="A43" s="491"/>
      <c r="B43" s="481" t="s">
        <v>192</v>
      </c>
      <c r="C43" s="477"/>
      <c r="D43" s="482" t="s">
        <v>291</v>
      </c>
      <c r="E43" s="482">
        <v>6260330</v>
      </c>
      <c r="F43" s="482" t="s">
        <v>425</v>
      </c>
      <c r="G43" s="482">
        <v>3952010</v>
      </c>
      <c r="H43" s="482">
        <v>3200349</v>
      </c>
      <c r="I43" s="482" t="s">
        <v>414</v>
      </c>
      <c r="J43" s="508" t="b">
        <v>0</v>
      </c>
      <c r="K43" s="486">
        <v>-47982.551311254341</v>
      </c>
      <c r="L43" s="484">
        <v>-47982.551311254341</v>
      </c>
      <c r="M43" s="484">
        <v>0</v>
      </c>
      <c r="N43" s="484">
        <v>0</v>
      </c>
      <c r="O43" s="484">
        <v>0</v>
      </c>
      <c r="P43" s="485">
        <v>0</v>
      </c>
      <c r="Q43" s="485">
        <v>0</v>
      </c>
      <c r="R43" s="486">
        <v>0</v>
      </c>
      <c r="S43" s="486">
        <v>0</v>
      </c>
      <c r="T43" s="484">
        <v>0</v>
      </c>
      <c r="U43" s="486">
        <v>0</v>
      </c>
      <c r="V43" s="486">
        <v>0</v>
      </c>
      <c r="W43" s="486">
        <v>0</v>
      </c>
      <c r="X43" s="486">
        <v>0</v>
      </c>
      <c r="Y43" s="486">
        <v>0</v>
      </c>
      <c r="Z43" s="488"/>
      <c r="AA43" s="488"/>
      <c r="AB43" s="488"/>
      <c r="AC43" s="488"/>
      <c r="AD43" s="488"/>
    </row>
    <row r="44" spans="1:30" x14ac:dyDescent="0.2">
      <c r="A44" s="491"/>
      <c r="B44" s="481" t="s">
        <v>194</v>
      </c>
      <c r="C44" s="477"/>
      <c r="D44" s="482" t="s">
        <v>292</v>
      </c>
      <c r="E44" s="482">
        <v>6150090</v>
      </c>
      <c r="F44" s="482" t="s">
        <v>425</v>
      </c>
      <c r="G44" s="482">
        <v>3952010</v>
      </c>
      <c r="H44" s="482">
        <v>1290090</v>
      </c>
      <c r="I44" s="482" t="s">
        <v>414</v>
      </c>
      <c r="J44" s="508" t="b">
        <v>0</v>
      </c>
      <c r="K44" s="486">
        <v>-160000</v>
      </c>
      <c r="L44" s="484">
        <v>-160000</v>
      </c>
      <c r="M44" s="484">
        <v>0</v>
      </c>
      <c r="N44" s="484">
        <v>0</v>
      </c>
      <c r="O44" s="484">
        <v>0</v>
      </c>
      <c r="P44" s="485">
        <v>0</v>
      </c>
      <c r="Q44" s="485">
        <v>0</v>
      </c>
      <c r="R44" s="486">
        <v>0</v>
      </c>
      <c r="S44" s="486">
        <v>0</v>
      </c>
      <c r="T44" s="484">
        <v>0</v>
      </c>
      <c r="U44" s="486">
        <v>0</v>
      </c>
      <c r="V44" s="486">
        <v>0</v>
      </c>
      <c r="W44" s="486">
        <v>0</v>
      </c>
      <c r="X44" s="486">
        <v>0</v>
      </c>
      <c r="Y44" s="486">
        <v>0</v>
      </c>
      <c r="Z44" s="488"/>
      <c r="AA44" s="488"/>
      <c r="AB44" s="488"/>
      <c r="AC44" s="488"/>
      <c r="AD44" s="488"/>
    </row>
    <row r="45" spans="1:30" x14ac:dyDescent="0.2">
      <c r="A45" s="491"/>
      <c r="B45" s="481" t="s">
        <v>475</v>
      </c>
      <c r="C45" s="477"/>
      <c r="D45" s="482" t="s">
        <v>298</v>
      </c>
      <c r="E45" s="482">
        <v>61810904</v>
      </c>
      <c r="F45" s="482" t="s">
        <v>425</v>
      </c>
      <c r="G45" s="482">
        <v>3952010</v>
      </c>
      <c r="H45" s="482">
        <v>26000903</v>
      </c>
      <c r="I45" s="482" t="s">
        <v>425</v>
      </c>
      <c r="J45" s="508" t="b">
        <v>1</v>
      </c>
      <c r="K45" s="486">
        <v>-309472</v>
      </c>
      <c r="L45" s="484">
        <v>-309472</v>
      </c>
      <c r="M45" s="484">
        <v>0</v>
      </c>
      <c r="N45" s="484">
        <v>0</v>
      </c>
      <c r="O45" s="484">
        <v>0</v>
      </c>
      <c r="P45" s="485">
        <v>0</v>
      </c>
      <c r="Q45" s="485">
        <v>0</v>
      </c>
      <c r="R45" s="486">
        <v>0</v>
      </c>
      <c r="S45" s="486">
        <v>0</v>
      </c>
      <c r="T45" s="484">
        <v>0</v>
      </c>
      <c r="U45" s="486">
        <v>0</v>
      </c>
      <c r="V45" s="486">
        <v>0</v>
      </c>
      <c r="W45" s="486">
        <v>0</v>
      </c>
      <c r="X45" s="486">
        <v>0</v>
      </c>
      <c r="Y45" s="486">
        <v>0</v>
      </c>
      <c r="Z45" s="488"/>
      <c r="AA45" s="488"/>
      <c r="AB45" s="488"/>
      <c r="AC45" s="488"/>
      <c r="AD45" s="488"/>
    </row>
    <row r="46" spans="1:30" x14ac:dyDescent="0.2">
      <c r="A46" s="491"/>
      <c r="B46" s="481" t="s">
        <v>476</v>
      </c>
      <c r="C46" s="477"/>
      <c r="D46" s="482" t="s">
        <v>298</v>
      </c>
      <c r="E46" s="482">
        <v>61810904</v>
      </c>
      <c r="F46" s="482" t="s">
        <v>425</v>
      </c>
      <c r="G46" s="482">
        <v>3952010</v>
      </c>
      <c r="H46" s="482">
        <v>26000903</v>
      </c>
      <c r="I46" s="482" t="s">
        <v>425</v>
      </c>
      <c r="J46" s="508" t="b">
        <v>1</v>
      </c>
      <c r="K46" s="486">
        <v>0</v>
      </c>
      <c r="L46" s="484">
        <v>0</v>
      </c>
      <c r="M46" s="484">
        <v>0</v>
      </c>
      <c r="N46" s="484">
        <v>0</v>
      </c>
      <c r="O46" s="484">
        <v>0</v>
      </c>
      <c r="P46" s="485">
        <v>0</v>
      </c>
      <c r="Q46" s="485">
        <v>0</v>
      </c>
      <c r="R46" s="486">
        <v>0</v>
      </c>
      <c r="S46" s="486">
        <v>0</v>
      </c>
      <c r="T46" s="484">
        <v>0</v>
      </c>
      <c r="U46" s="486">
        <v>0</v>
      </c>
      <c r="V46" s="486">
        <v>0</v>
      </c>
      <c r="W46" s="486">
        <v>0</v>
      </c>
      <c r="X46" s="486">
        <v>0</v>
      </c>
      <c r="Y46" s="486">
        <v>0</v>
      </c>
      <c r="Z46" s="488"/>
      <c r="AA46" s="488"/>
      <c r="AB46" s="488"/>
      <c r="AC46" s="488"/>
      <c r="AD46" s="488"/>
    </row>
    <row r="47" spans="1:30" x14ac:dyDescent="0.2">
      <c r="A47" s="491"/>
      <c r="B47" s="481" t="s">
        <v>477</v>
      </c>
      <c r="C47" s="477"/>
      <c r="D47" s="482" t="s">
        <v>299</v>
      </c>
      <c r="E47" s="482">
        <v>6190090</v>
      </c>
      <c r="F47" s="482" t="s">
        <v>425</v>
      </c>
      <c r="G47" s="482">
        <v>3952010</v>
      </c>
      <c r="H47" s="482">
        <v>18000203</v>
      </c>
      <c r="I47" s="482" t="s">
        <v>425</v>
      </c>
      <c r="J47" s="508" t="b">
        <v>1</v>
      </c>
      <c r="K47" s="486">
        <v>0</v>
      </c>
      <c r="L47" s="484">
        <v>0</v>
      </c>
      <c r="M47" s="484">
        <v>0</v>
      </c>
      <c r="N47" s="484">
        <v>0</v>
      </c>
      <c r="O47" s="484">
        <v>0</v>
      </c>
      <c r="P47" s="485">
        <v>0</v>
      </c>
      <c r="Q47" s="485">
        <v>0</v>
      </c>
      <c r="R47" s="486">
        <v>0</v>
      </c>
      <c r="S47" s="486">
        <v>0</v>
      </c>
      <c r="T47" s="484">
        <v>0</v>
      </c>
      <c r="U47" s="486">
        <v>0</v>
      </c>
      <c r="V47" s="486">
        <v>0</v>
      </c>
      <c r="W47" s="486">
        <v>0</v>
      </c>
      <c r="X47" s="486">
        <v>0</v>
      </c>
      <c r="Y47" s="486">
        <v>0</v>
      </c>
      <c r="Z47" s="488"/>
      <c r="AA47" s="488"/>
      <c r="AB47" s="488"/>
      <c r="AC47" s="488"/>
      <c r="AD47" s="488"/>
    </row>
    <row r="48" spans="1:30" x14ac:dyDescent="0.2">
      <c r="A48" s="491"/>
      <c r="B48" s="481" t="s">
        <v>203</v>
      </c>
      <c r="C48" s="477"/>
      <c r="D48" s="482" t="s">
        <v>294</v>
      </c>
      <c r="E48" s="482" t="s">
        <v>478</v>
      </c>
      <c r="F48" s="482" t="s">
        <v>425</v>
      </c>
      <c r="G48" s="482">
        <v>3952010</v>
      </c>
      <c r="H48" s="482">
        <v>1400110</v>
      </c>
      <c r="I48" s="482" t="s">
        <v>414</v>
      </c>
      <c r="J48" s="508" t="b">
        <v>1</v>
      </c>
      <c r="K48" s="486">
        <v>0</v>
      </c>
      <c r="L48" s="484">
        <v>0</v>
      </c>
      <c r="M48" s="484">
        <v>0</v>
      </c>
      <c r="N48" s="484">
        <v>0</v>
      </c>
      <c r="O48" s="484">
        <v>0</v>
      </c>
      <c r="P48" s="485">
        <v>0</v>
      </c>
      <c r="Q48" s="485">
        <v>0</v>
      </c>
      <c r="R48" s="486">
        <v>0</v>
      </c>
      <c r="S48" s="486">
        <v>0</v>
      </c>
      <c r="T48" s="484">
        <v>0</v>
      </c>
      <c r="U48" s="486">
        <v>0</v>
      </c>
      <c r="V48" s="486">
        <v>0</v>
      </c>
      <c r="W48" s="486">
        <v>0</v>
      </c>
      <c r="X48" s="486">
        <v>0</v>
      </c>
      <c r="Y48" s="486">
        <v>0</v>
      </c>
      <c r="Z48" s="488"/>
      <c r="AA48" s="488"/>
      <c r="AB48" s="488"/>
      <c r="AC48" s="488"/>
      <c r="AD48" s="488"/>
    </row>
    <row r="49" spans="1:30" x14ac:dyDescent="0.2">
      <c r="A49" s="491"/>
      <c r="B49" s="481" t="s">
        <v>479</v>
      </c>
      <c r="C49" s="477"/>
      <c r="D49" s="482"/>
      <c r="E49" s="482"/>
      <c r="F49" s="482"/>
      <c r="G49" s="482"/>
      <c r="H49" s="482"/>
      <c r="I49" s="482"/>
      <c r="J49" s="508"/>
      <c r="K49" s="486">
        <v>0</v>
      </c>
      <c r="L49" s="484">
        <v>0</v>
      </c>
      <c r="M49" s="484">
        <v>0</v>
      </c>
      <c r="N49" s="484">
        <v>0</v>
      </c>
      <c r="O49" s="484">
        <v>0</v>
      </c>
      <c r="P49" s="485">
        <v>0</v>
      </c>
      <c r="Q49" s="485">
        <v>0</v>
      </c>
      <c r="R49" s="486">
        <v>0</v>
      </c>
      <c r="S49" s="486">
        <v>0</v>
      </c>
      <c r="T49" s="484">
        <v>0</v>
      </c>
      <c r="U49" s="486">
        <v>0</v>
      </c>
      <c r="V49" s="486">
        <v>0</v>
      </c>
      <c r="W49" s="486">
        <v>0</v>
      </c>
      <c r="X49" s="486">
        <v>0</v>
      </c>
      <c r="Y49" s="486">
        <v>0</v>
      </c>
      <c r="Z49" s="488"/>
      <c r="AA49" s="488"/>
      <c r="AB49" s="488"/>
      <c r="AC49" s="488"/>
      <c r="AD49" s="488"/>
    </row>
    <row r="50" spans="1:30" x14ac:dyDescent="0.2">
      <c r="A50" s="491"/>
      <c r="B50" s="481" t="s">
        <v>480</v>
      </c>
      <c r="C50" s="477"/>
      <c r="D50" s="482" t="s">
        <v>300</v>
      </c>
      <c r="E50" s="482">
        <v>62600905</v>
      </c>
      <c r="F50" s="482" t="s">
        <v>425</v>
      </c>
      <c r="G50" s="482">
        <v>3952010</v>
      </c>
      <c r="H50" s="482">
        <v>37000909</v>
      </c>
      <c r="I50" s="482" t="s">
        <v>414</v>
      </c>
      <c r="J50" s="508" t="b">
        <v>0</v>
      </c>
      <c r="K50" s="486">
        <v>268308.1100000001</v>
      </c>
      <c r="L50" s="484">
        <v>268308.1100000001</v>
      </c>
      <c r="M50" s="484">
        <v>0</v>
      </c>
      <c r="N50" s="484">
        <v>0</v>
      </c>
      <c r="O50" s="484">
        <v>0</v>
      </c>
      <c r="P50" s="485">
        <v>0</v>
      </c>
      <c r="Q50" s="485">
        <v>0</v>
      </c>
      <c r="R50" s="486">
        <v>0</v>
      </c>
      <c r="S50" s="486">
        <v>0</v>
      </c>
      <c r="T50" s="484">
        <v>0</v>
      </c>
      <c r="U50" s="486">
        <v>0</v>
      </c>
      <c r="V50" s="486">
        <v>0</v>
      </c>
      <c r="W50" s="486">
        <v>0</v>
      </c>
      <c r="X50" s="486">
        <v>0</v>
      </c>
      <c r="Y50" s="486">
        <v>0</v>
      </c>
      <c r="Z50" s="488"/>
      <c r="AA50" s="488"/>
      <c r="AB50" s="488"/>
      <c r="AC50" s="488"/>
      <c r="AD50" s="488"/>
    </row>
    <row r="51" spans="1:30" x14ac:dyDescent="0.2">
      <c r="A51" s="491"/>
      <c r="B51" s="481" t="s">
        <v>481</v>
      </c>
      <c r="C51" s="477"/>
      <c r="D51" s="482"/>
      <c r="E51" s="482"/>
      <c r="F51" s="482"/>
      <c r="G51" s="482"/>
      <c r="H51" s="482"/>
      <c r="I51" s="482"/>
      <c r="J51" s="508"/>
      <c r="K51" s="486">
        <v>0</v>
      </c>
      <c r="L51" s="484">
        <v>0</v>
      </c>
      <c r="M51" s="484">
        <v>0</v>
      </c>
      <c r="N51" s="484">
        <v>0</v>
      </c>
      <c r="O51" s="484">
        <v>0</v>
      </c>
      <c r="P51" s="485">
        <v>0</v>
      </c>
      <c r="Q51" s="485">
        <v>0</v>
      </c>
      <c r="R51" s="486">
        <v>0</v>
      </c>
      <c r="S51" s="486">
        <v>0</v>
      </c>
      <c r="T51" s="484">
        <v>0</v>
      </c>
      <c r="U51" s="486">
        <v>0</v>
      </c>
      <c r="V51" s="486">
        <v>0</v>
      </c>
      <c r="W51" s="486">
        <v>0</v>
      </c>
      <c r="X51" s="486">
        <v>0</v>
      </c>
      <c r="Y51" s="486">
        <v>0</v>
      </c>
      <c r="Z51" s="488"/>
      <c r="AA51" s="488"/>
      <c r="AB51" s="488"/>
      <c r="AC51" s="488"/>
      <c r="AD51" s="488"/>
    </row>
    <row r="52" spans="1:30" x14ac:dyDescent="0.2">
      <c r="A52" s="491"/>
      <c r="B52" s="481" t="s">
        <v>482</v>
      </c>
      <c r="C52" s="477"/>
      <c r="D52" s="482" t="s">
        <v>301</v>
      </c>
      <c r="E52" s="482">
        <v>6260098</v>
      </c>
      <c r="F52" s="482" t="s">
        <v>425</v>
      </c>
      <c r="G52" s="482">
        <v>3952010</v>
      </c>
      <c r="H52" s="482">
        <v>26000908</v>
      </c>
      <c r="I52" s="482" t="s">
        <v>425</v>
      </c>
      <c r="J52" s="508" t="b">
        <v>1</v>
      </c>
      <c r="K52" s="486">
        <v>0</v>
      </c>
      <c r="L52" s="484">
        <v>0</v>
      </c>
      <c r="M52" s="484">
        <v>0</v>
      </c>
      <c r="N52" s="484">
        <v>0</v>
      </c>
      <c r="O52" s="484">
        <v>0</v>
      </c>
      <c r="P52" s="485">
        <v>0</v>
      </c>
      <c r="Q52" s="485">
        <v>0</v>
      </c>
      <c r="R52" s="486">
        <v>0</v>
      </c>
      <c r="S52" s="486">
        <v>0</v>
      </c>
      <c r="T52" s="484">
        <v>0</v>
      </c>
      <c r="U52" s="486">
        <v>0</v>
      </c>
      <c r="V52" s="486">
        <v>0</v>
      </c>
      <c r="W52" s="486">
        <v>0</v>
      </c>
      <c r="X52" s="486">
        <v>0</v>
      </c>
      <c r="Y52" s="486">
        <v>0</v>
      </c>
      <c r="Z52" s="488"/>
      <c r="AA52" s="488"/>
      <c r="AB52" s="488"/>
      <c r="AC52" s="488"/>
      <c r="AD52" s="488"/>
    </row>
    <row r="53" spans="1:30" x14ac:dyDescent="0.2">
      <c r="A53" s="491"/>
      <c r="B53" s="481" t="s">
        <v>483</v>
      </c>
      <c r="C53" s="477"/>
      <c r="D53" s="482" t="s">
        <v>301</v>
      </c>
      <c r="E53" s="482">
        <v>6260098</v>
      </c>
      <c r="F53" s="482" t="s">
        <v>425</v>
      </c>
      <c r="G53" s="482">
        <v>3952010</v>
      </c>
      <c r="H53" s="482">
        <v>26000908</v>
      </c>
      <c r="I53" s="482" t="s">
        <v>425</v>
      </c>
      <c r="J53" s="508" t="b">
        <v>1</v>
      </c>
      <c r="K53" s="486">
        <v>1900000</v>
      </c>
      <c r="L53" s="484">
        <v>1900000</v>
      </c>
      <c r="M53" s="484">
        <v>0</v>
      </c>
      <c r="N53" s="484">
        <v>0</v>
      </c>
      <c r="O53" s="484">
        <v>0</v>
      </c>
      <c r="P53" s="485">
        <v>0</v>
      </c>
      <c r="Q53" s="485">
        <v>0</v>
      </c>
      <c r="R53" s="486">
        <v>0</v>
      </c>
      <c r="S53" s="486">
        <v>0</v>
      </c>
      <c r="T53" s="484">
        <v>0</v>
      </c>
      <c r="U53" s="486">
        <v>0</v>
      </c>
      <c r="V53" s="486">
        <v>0</v>
      </c>
      <c r="W53" s="486">
        <v>0</v>
      </c>
      <c r="X53" s="486">
        <v>0</v>
      </c>
      <c r="Y53" s="486">
        <v>0</v>
      </c>
      <c r="Z53" s="488"/>
      <c r="AA53" s="488"/>
      <c r="AB53" s="488"/>
      <c r="AC53" s="488"/>
      <c r="AD53" s="488"/>
    </row>
    <row r="54" spans="1:30" x14ac:dyDescent="0.2">
      <c r="A54" s="491"/>
      <c r="B54" s="481" t="s">
        <v>484</v>
      </c>
      <c r="C54" s="477"/>
      <c r="D54" s="482" t="s">
        <v>303</v>
      </c>
      <c r="E54" s="482">
        <v>6061090</v>
      </c>
      <c r="F54" s="482" t="s">
        <v>414</v>
      </c>
      <c r="G54" s="482">
        <v>3952010</v>
      </c>
      <c r="H54" s="482">
        <v>37000903</v>
      </c>
      <c r="I54" s="482" t="s">
        <v>414</v>
      </c>
      <c r="J54" s="508" t="b">
        <v>1</v>
      </c>
      <c r="K54" s="486">
        <v>0</v>
      </c>
      <c r="L54" s="484">
        <v>0</v>
      </c>
      <c r="M54" s="484">
        <v>0</v>
      </c>
      <c r="N54" s="484">
        <v>0</v>
      </c>
      <c r="O54" s="484">
        <v>0</v>
      </c>
      <c r="P54" s="485">
        <v>0</v>
      </c>
      <c r="Q54" s="485">
        <v>0</v>
      </c>
      <c r="R54" s="486">
        <v>0</v>
      </c>
      <c r="S54" s="486">
        <v>0</v>
      </c>
      <c r="T54" s="484">
        <v>0</v>
      </c>
      <c r="U54" s="486">
        <v>0</v>
      </c>
      <c r="V54" s="486">
        <v>0</v>
      </c>
      <c r="W54" s="486">
        <v>0</v>
      </c>
      <c r="X54" s="486">
        <v>0</v>
      </c>
      <c r="Y54" s="486">
        <v>0</v>
      </c>
      <c r="Z54" s="488"/>
      <c r="AA54" s="488"/>
      <c r="AB54" s="488"/>
      <c r="AC54" s="488"/>
      <c r="AD54" s="488"/>
    </row>
    <row r="55" spans="1:30" x14ac:dyDescent="0.2">
      <c r="A55" s="491"/>
      <c r="B55" s="481" t="s">
        <v>485</v>
      </c>
      <c r="C55" s="477"/>
      <c r="D55" s="482" t="s">
        <v>304</v>
      </c>
      <c r="E55" s="482">
        <v>61000908</v>
      </c>
      <c r="F55" s="482" t="s">
        <v>414</v>
      </c>
      <c r="G55" s="482">
        <v>3952010</v>
      </c>
      <c r="H55" s="482">
        <v>26000907</v>
      </c>
      <c r="I55" s="482" t="s">
        <v>425</v>
      </c>
      <c r="J55" s="508" t="b">
        <v>0</v>
      </c>
      <c r="K55" s="486">
        <v>0</v>
      </c>
      <c r="L55" s="484">
        <v>0</v>
      </c>
      <c r="M55" s="484">
        <v>0</v>
      </c>
      <c r="N55" s="484">
        <v>0</v>
      </c>
      <c r="O55" s="484">
        <v>0</v>
      </c>
      <c r="P55" s="485">
        <v>0</v>
      </c>
      <c r="Q55" s="485">
        <v>0</v>
      </c>
      <c r="R55" s="486">
        <v>0</v>
      </c>
      <c r="S55" s="486">
        <v>0</v>
      </c>
      <c r="T55" s="484">
        <v>0</v>
      </c>
      <c r="U55" s="486">
        <v>0</v>
      </c>
      <c r="V55" s="486">
        <v>0</v>
      </c>
      <c r="W55" s="486">
        <v>0</v>
      </c>
      <c r="X55" s="486">
        <v>0</v>
      </c>
      <c r="Y55" s="486">
        <v>0</v>
      </c>
      <c r="Z55" s="488"/>
      <c r="AA55" s="488"/>
      <c r="AB55" s="488"/>
      <c r="AC55" s="488"/>
      <c r="AD55" s="488"/>
    </row>
    <row r="56" spans="1:30" x14ac:dyDescent="0.2">
      <c r="A56" s="491"/>
      <c r="B56" s="481" t="s">
        <v>486</v>
      </c>
      <c r="C56" s="477"/>
      <c r="D56" s="482"/>
      <c r="E56" s="482"/>
      <c r="F56" s="482"/>
      <c r="G56" s="482"/>
      <c r="H56" s="482"/>
      <c r="I56" s="482"/>
      <c r="J56" s="508"/>
      <c r="K56" s="486">
        <v>0</v>
      </c>
      <c r="L56" s="484">
        <v>0</v>
      </c>
      <c r="M56" s="484">
        <v>0</v>
      </c>
      <c r="N56" s="484">
        <v>0</v>
      </c>
      <c r="O56" s="484">
        <v>0</v>
      </c>
      <c r="P56" s="485">
        <v>0</v>
      </c>
      <c r="Q56" s="485">
        <v>0</v>
      </c>
      <c r="R56" s="486">
        <v>0</v>
      </c>
      <c r="S56" s="486">
        <v>0</v>
      </c>
      <c r="T56" s="484">
        <v>0</v>
      </c>
      <c r="U56" s="486">
        <v>0</v>
      </c>
      <c r="V56" s="486">
        <v>0</v>
      </c>
      <c r="W56" s="486">
        <v>0</v>
      </c>
      <c r="X56" s="486">
        <v>0</v>
      </c>
      <c r="Y56" s="486">
        <v>0</v>
      </c>
      <c r="Z56" s="488"/>
      <c r="AA56" s="488"/>
      <c r="AB56" s="488"/>
      <c r="AC56" s="488"/>
      <c r="AD56" s="488"/>
    </row>
    <row r="57" spans="1:30" x14ac:dyDescent="0.2">
      <c r="A57" s="491"/>
      <c r="B57" s="481" t="s">
        <v>487</v>
      </c>
      <c r="C57" s="477"/>
      <c r="D57" s="482"/>
      <c r="E57" s="482"/>
      <c r="F57" s="482"/>
      <c r="G57" s="482"/>
      <c r="H57" s="482"/>
      <c r="I57" s="482"/>
      <c r="J57" s="508"/>
      <c r="K57" s="486">
        <v>0</v>
      </c>
      <c r="L57" s="484">
        <v>0</v>
      </c>
      <c r="M57" s="484">
        <v>0</v>
      </c>
      <c r="N57" s="484">
        <v>0</v>
      </c>
      <c r="O57" s="484">
        <v>0</v>
      </c>
      <c r="P57" s="485">
        <v>0</v>
      </c>
      <c r="Q57" s="485">
        <v>0</v>
      </c>
      <c r="R57" s="486">
        <v>0</v>
      </c>
      <c r="S57" s="486">
        <v>0</v>
      </c>
      <c r="T57" s="484">
        <v>0</v>
      </c>
      <c r="U57" s="486">
        <v>0</v>
      </c>
      <c r="V57" s="486">
        <v>0</v>
      </c>
      <c r="W57" s="486">
        <v>0</v>
      </c>
      <c r="X57" s="486">
        <v>0</v>
      </c>
      <c r="Y57" s="486">
        <v>0</v>
      </c>
      <c r="Z57" s="488"/>
      <c r="AA57" s="488"/>
      <c r="AB57" s="488"/>
      <c r="AC57" s="488"/>
      <c r="AD57" s="488"/>
    </row>
    <row r="58" spans="1:30" x14ac:dyDescent="0.2">
      <c r="A58" s="491"/>
      <c r="B58" s="481" t="s">
        <v>488</v>
      </c>
      <c r="C58" s="477"/>
      <c r="D58" s="482"/>
      <c r="E58" s="482"/>
      <c r="F58" s="482"/>
      <c r="G58" s="482"/>
      <c r="H58" s="482"/>
      <c r="I58" s="482"/>
      <c r="J58" s="508"/>
      <c r="K58" s="486">
        <v>0</v>
      </c>
      <c r="L58" s="484">
        <v>0</v>
      </c>
      <c r="M58" s="484">
        <v>0</v>
      </c>
      <c r="N58" s="484">
        <v>0</v>
      </c>
      <c r="O58" s="484">
        <v>0</v>
      </c>
      <c r="P58" s="485">
        <v>0</v>
      </c>
      <c r="Q58" s="485">
        <v>0</v>
      </c>
      <c r="R58" s="486">
        <v>0</v>
      </c>
      <c r="S58" s="486">
        <v>0</v>
      </c>
      <c r="T58" s="484">
        <v>0</v>
      </c>
      <c r="U58" s="486">
        <v>0</v>
      </c>
      <c r="V58" s="486">
        <v>0</v>
      </c>
      <c r="W58" s="486">
        <v>0</v>
      </c>
      <c r="X58" s="486">
        <v>0</v>
      </c>
      <c r="Y58" s="486">
        <v>0</v>
      </c>
      <c r="Z58" s="488"/>
      <c r="AA58" s="488"/>
      <c r="AB58" s="488"/>
      <c r="AC58" s="488"/>
      <c r="AD58" s="488"/>
    </row>
    <row r="59" spans="1:30" x14ac:dyDescent="0.2">
      <c r="A59" s="491"/>
      <c r="B59" s="481" t="s">
        <v>214</v>
      </c>
      <c r="C59" s="477"/>
      <c r="D59" s="482" t="s">
        <v>305</v>
      </c>
      <c r="E59" s="482">
        <v>6250095</v>
      </c>
      <c r="F59" s="482" t="s">
        <v>425</v>
      </c>
      <c r="G59" s="482">
        <v>3952010</v>
      </c>
      <c r="H59" s="482">
        <v>37000928</v>
      </c>
      <c r="I59" s="482" t="s">
        <v>414</v>
      </c>
      <c r="J59" s="508" t="b">
        <v>0</v>
      </c>
      <c r="K59" s="486">
        <v>-1257518</v>
      </c>
      <c r="L59" s="484">
        <v>-1257518</v>
      </c>
      <c r="M59" s="484">
        <v>0</v>
      </c>
      <c r="N59" s="484">
        <v>0</v>
      </c>
      <c r="O59" s="484">
        <v>0</v>
      </c>
      <c r="P59" s="485">
        <v>0</v>
      </c>
      <c r="Q59" s="485">
        <v>0</v>
      </c>
      <c r="R59" s="486">
        <v>0</v>
      </c>
      <c r="S59" s="486">
        <v>0</v>
      </c>
      <c r="T59" s="484">
        <v>0</v>
      </c>
      <c r="U59" s="486">
        <v>0</v>
      </c>
      <c r="V59" s="486">
        <v>0</v>
      </c>
      <c r="W59" s="486">
        <v>0</v>
      </c>
      <c r="X59" s="486">
        <v>0</v>
      </c>
      <c r="Y59" s="486">
        <v>0</v>
      </c>
      <c r="Z59" s="488"/>
      <c r="AA59" s="488"/>
      <c r="AB59" s="488"/>
      <c r="AC59" s="488"/>
      <c r="AD59" s="488"/>
    </row>
    <row r="60" spans="1:30" x14ac:dyDescent="0.2">
      <c r="A60" s="491"/>
      <c r="B60" s="481" t="s">
        <v>489</v>
      </c>
      <c r="C60" s="477"/>
      <c r="D60" s="482" t="s">
        <v>305</v>
      </c>
      <c r="E60" s="482">
        <v>6250095</v>
      </c>
      <c r="F60" s="482" t="s">
        <v>425</v>
      </c>
      <c r="G60" s="482">
        <v>3952010</v>
      </c>
      <c r="H60" s="482">
        <v>37000902</v>
      </c>
      <c r="I60" s="482" t="s">
        <v>414</v>
      </c>
      <c r="J60" s="508" t="b">
        <v>0</v>
      </c>
      <c r="K60" s="486">
        <v>114831.72</v>
      </c>
      <c r="L60" s="484">
        <v>114831.72</v>
      </c>
      <c r="M60" s="484">
        <v>0</v>
      </c>
      <c r="N60" s="484">
        <v>0</v>
      </c>
      <c r="O60" s="484">
        <v>0</v>
      </c>
      <c r="P60" s="485">
        <v>0</v>
      </c>
      <c r="Q60" s="485">
        <v>0</v>
      </c>
      <c r="R60" s="486">
        <v>0</v>
      </c>
      <c r="S60" s="486">
        <v>0</v>
      </c>
      <c r="T60" s="484">
        <v>0</v>
      </c>
      <c r="U60" s="486">
        <v>0</v>
      </c>
      <c r="V60" s="486">
        <v>0</v>
      </c>
      <c r="W60" s="486">
        <v>0</v>
      </c>
      <c r="X60" s="486">
        <v>0</v>
      </c>
      <c r="Y60" s="486">
        <v>0</v>
      </c>
      <c r="Z60" s="488"/>
      <c r="AA60" s="488"/>
      <c r="AB60" s="488"/>
      <c r="AC60" s="488"/>
      <c r="AD60" s="488"/>
    </row>
    <row r="61" spans="1:30" x14ac:dyDescent="0.2">
      <c r="A61" s="491"/>
      <c r="B61" s="481" t="s">
        <v>490</v>
      </c>
      <c r="C61" s="477"/>
      <c r="D61" s="482" t="s">
        <v>305</v>
      </c>
      <c r="E61" s="482">
        <v>6250095</v>
      </c>
      <c r="F61" s="482" t="s">
        <v>425</v>
      </c>
      <c r="G61" s="482">
        <v>3952010</v>
      </c>
      <c r="H61" s="482">
        <v>37000902</v>
      </c>
      <c r="I61" s="482" t="s">
        <v>414</v>
      </c>
      <c r="J61" s="508" t="b">
        <v>0</v>
      </c>
      <c r="K61" s="486">
        <v>1835540.99999999</v>
      </c>
      <c r="L61" s="484">
        <v>1835540.99999999</v>
      </c>
      <c r="M61" s="484">
        <v>0</v>
      </c>
      <c r="N61" s="484">
        <v>0</v>
      </c>
      <c r="O61" s="484">
        <v>0</v>
      </c>
      <c r="P61" s="485">
        <v>0</v>
      </c>
      <c r="Q61" s="485">
        <v>0</v>
      </c>
      <c r="R61" s="486">
        <v>0</v>
      </c>
      <c r="S61" s="486">
        <v>0</v>
      </c>
      <c r="T61" s="484">
        <v>0</v>
      </c>
      <c r="U61" s="486">
        <v>0</v>
      </c>
      <c r="V61" s="486">
        <v>0</v>
      </c>
      <c r="W61" s="486">
        <v>0</v>
      </c>
      <c r="X61" s="486">
        <v>0</v>
      </c>
      <c r="Y61" s="486">
        <v>0</v>
      </c>
      <c r="Z61" s="488"/>
      <c r="AA61" s="488"/>
      <c r="AB61" s="488"/>
      <c r="AC61" s="488"/>
      <c r="AD61" s="488"/>
    </row>
    <row r="62" spans="1:30" x14ac:dyDescent="0.2">
      <c r="A62" s="491"/>
      <c r="B62" s="481" t="s">
        <v>213</v>
      </c>
      <c r="C62" s="477"/>
      <c r="D62" s="482" t="s">
        <v>308</v>
      </c>
      <c r="E62" s="482">
        <v>62500901</v>
      </c>
      <c r="F62" s="482" t="s">
        <v>425</v>
      </c>
      <c r="G62" s="482">
        <v>3952010</v>
      </c>
      <c r="H62" s="482">
        <v>37000920</v>
      </c>
      <c r="I62" s="482" t="s">
        <v>414</v>
      </c>
      <c r="J62" s="508" t="b">
        <v>0</v>
      </c>
      <c r="K62" s="486">
        <v>-1686881</v>
      </c>
      <c r="L62" s="484">
        <v>-1686881</v>
      </c>
      <c r="M62" s="484">
        <v>0</v>
      </c>
      <c r="N62" s="484">
        <v>0</v>
      </c>
      <c r="O62" s="484">
        <v>0</v>
      </c>
      <c r="P62" s="485">
        <v>0</v>
      </c>
      <c r="Q62" s="485">
        <v>0</v>
      </c>
      <c r="R62" s="486">
        <v>0</v>
      </c>
      <c r="S62" s="486">
        <v>0</v>
      </c>
      <c r="T62" s="484">
        <v>0</v>
      </c>
      <c r="U62" s="486">
        <v>0</v>
      </c>
      <c r="V62" s="486">
        <v>0</v>
      </c>
      <c r="W62" s="486">
        <v>0</v>
      </c>
      <c r="X62" s="486">
        <v>0</v>
      </c>
      <c r="Y62" s="486">
        <v>0</v>
      </c>
      <c r="Z62" s="488"/>
      <c r="AA62" s="488"/>
      <c r="AB62" s="488"/>
      <c r="AC62" s="488"/>
      <c r="AD62" s="488"/>
    </row>
    <row r="63" spans="1:30" x14ac:dyDescent="0.2">
      <c r="A63" s="491"/>
      <c r="B63" s="481" t="s">
        <v>491</v>
      </c>
      <c r="C63" s="477"/>
      <c r="D63" s="482" t="s">
        <v>308</v>
      </c>
      <c r="E63" s="482">
        <v>62500902</v>
      </c>
      <c r="F63" s="482" t="s">
        <v>425</v>
      </c>
      <c r="G63" s="482">
        <v>3952010</v>
      </c>
      <c r="H63" s="482">
        <v>37000902</v>
      </c>
      <c r="I63" s="482" t="s">
        <v>414</v>
      </c>
      <c r="J63" s="508" t="b">
        <v>0</v>
      </c>
      <c r="K63" s="486">
        <v>253032.15</v>
      </c>
      <c r="L63" s="484">
        <v>253032.15</v>
      </c>
      <c r="M63" s="484">
        <v>0</v>
      </c>
      <c r="N63" s="484">
        <v>0</v>
      </c>
      <c r="O63" s="484">
        <v>0</v>
      </c>
      <c r="P63" s="485">
        <v>0</v>
      </c>
      <c r="Q63" s="485">
        <v>0</v>
      </c>
      <c r="R63" s="486">
        <v>0</v>
      </c>
      <c r="S63" s="486">
        <v>0</v>
      </c>
      <c r="T63" s="484">
        <v>0</v>
      </c>
      <c r="U63" s="486">
        <v>0</v>
      </c>
      <c r="V63" s="486">
        <v>0</v>
      </c>
      <c r="W63" s="486">
        <v>0</v>
      </c>
      <c r="X63" s="486">
        <v>0</v>
      </c>
      <c r="Y63" s="486">
        <v>0</v>
      </c>
      <c r="Z63" s="488"/>
      <c r="AA63" s="488"/>
      <c r="AB63" s="488"/>
      <c r="AC63" s="488"/>
      <c r="AD63" s="488"/>
    </row>
    <row r="64" spans="1:30" x14ac:dyDescent="0.2">
      <c r="A64" s="491"/>
      <c r="B64" s="481" t="s">
        <v>492</v>
      </c>
      <c r="C64" s="477"/>
      <c r="D64" s="482" t="s">
        <v>308</v>
      </c>
      <c r="E64" s="482">
        <v>62500903</v>
      </c>
      <c r="F64" s="482" t="s">
        <v>425</v>
      </c>
      <c r="G64" s="482">
        <v>3952010</v>
      </c>
      <c r="H64" s="482">
        <v>37000902</v>
      </c>
      <c r="I64" s="482" t="s">
        <v>414</v>
      </c>
      <c r="J64" s="508" t="b">
        <v>0</v>
      </c>
      <c r="K64" s="486">
        <v>2100999.9999999902</v>
      </c>
      <c r="L64" s="484">
        <v>2100999.9999999902</v>
      </c>
      <c r="M64" s="484">
        <v>0</v>
      </c>
      <c r="N64" s="484">
        <v>0</v>
      </c>
      <c r="O64" s="484">
        <v>0</v>
      </c>
      <c r="P64" s="485">
        <v>0</v>
      </c>
      <c r="Q64" s="485">
        <v>0</v>
      </c>
      <c r="R64" s="486">
        <v>0</v>
      </c>
      <c r="S64" s="486">
        <v>0</v>
      </c>
      <c r="T64" s="484">
        <v>0</v>
      </c>
      <c r="U64" s="486">
        <v>0</v>
      </c>
      <c r="V64" s="486">
        <v>0</v>
      </c>
      <c r="W64" s="486">
        <v>0</v>
      </c>
      <c r="X64" s="486">
        <v>0</v>
      </c>
      <c r="Y64" s="486">
        <v>0</v>
      </c>
      <c r="Z64" s="488"/>
      <c r="AA64" s="488"/>
      <c r="AB64" s="488"/>
      <c r="AC64" s="488"/>
      <c r="AD64" s="488"/>
    </row>
    <row r="65" spans="1:30" x14ac:dyDescent="0.2">
      <c r="A65" s="491"/>
      <c r="B65" s="481" t="s">
        <v>211</v>
      </c>
      <c r="C65" s="477"/>
      <c r="D65" s="482" t="s">
        <v>311</v>
      </c>
      <c r="E65" s="482">
        <v>62440107</v>
      </c>
      <c r="F65" s="482" t="s">
        <v>425</v>
      </c>
      <c r="G65" s="482">
        <v>3952010</v>
      </c>
      <c r="H65" s="482">
        <v>26000910</v>
      </c>
      <c r="I65" s="482" t="s">
        <v>425</v>
      </c>
      <c r="J65" s="508" t="b">
        <v>1</v>
      </c>
      <c r="K65" s="486">
        <v>-19138322</v>
      </c>
      <c r="L65" s="484">
        <v>-19138322</v>
      </c>
      <c r="M65" s="484">
        <v>0</v>
      </c>
      <c r="N65" s="484">
        <v>0</v>
      </c>
      <c r="O65" s="484">
        <v>0</v>
      </c>
      <c r="P65" s="485">
        <v>0</v>
      </c>
      <c r="Q65" s="485">
        <v>0</v>
      </c>
      <c r="R65" s="486">
        <v>0</v>
      </c>
      <c r="S65" s="486">
        <v>0</v>
      </c>
      <c r="T65" s="484">
        <v>0</v>
      </c>
      <c r="U65" s="486">
        <v>0</v>
      </c>
      <c r="V65" s="486">
        <v>0</v>
      </c>
      <c r="W65" s="486">
        <v>0</v>
      </c>
      <c r="X65" s="486">
        <v>0</v>
      </c>
      <c r="Y65" s="486">
        <v>0</v>
      </c>
      <c r="Z65" s="488"/>
      <c r="AA65" s="488"/>
      <c r="AB65" s="488"/>
      <c r="AC65" s="488"/>
      <c r="AD65" s="488"/>
    </row>
    <row r="66" spans="1:30" x14ac:dyDescent="0.2">
      <c r="A66" s="491"/>
      <c r="B66" s="481" t="s">
        <v>493</v>
      </c>
      <c r="C66" s="477"/>
      <c r="D66" s="482" t="s">
        <v>312</v>
      </c>
      <c r="E66" s="482">
        <v>62440108</v>
      </c>
      <c r="F66" s="482" t="s">
        <v>425</v>
      </c>
      <c r="G66" s="482">
        <v>3952010</v>
      </c>
      <c r="H66" s="482">
        <v>37000902</v>
      </c>
      <c r="I66" s="482" t="s">
        <v>414</v>
      </c>
      <c r="J66" s="508" t="b">
        <v>0</v>
      </c>
      <c r="K66" s="486">
        <v>2477435</v>
      </c>
      <c r="L66" s="484">
        <v>2477435</v>
      </c>
      <c r="M66" s="484">
        <v>0</v>
      </c>
      <c r="N66" s="484">
        <v>0</v>
      </c>
      <c r="O66" s="484">
        <v>0</v>
      </c>
      <c r="P66" s="485">
        <v>0</v>
      </c>
      <c r="Q66" s="485">
        <v>0</v>
      </c>
      <c r="R66" s="486">
        <v>0</v>
      </c>
      <c r="S66" s="486">
        <v>0</v>
      </c>
      <c r="T66" s="484">
        <v>0</v>
      </c>
      <c r="U66" s="486">
        <v>0</v>
      </c>
      <c r="V66" s="486">
        <v>0</v>
      </c>
      <c r="W66" s="486">
        <v>0</v>
      </c>
      <c r="X66" s="486">
        <v>0</v>
      </c>
      <c r="Y66" s="486">
        <v>0</v>
      </c>
      <c r="Z66" s="488"/>
      <c r="AA66" s="488"/>
      <c r="AB66" s="488"/>
      <c r="AC66" s="488"/>
      <c r="AD66" s="488"/>
    </row>
    <row r="67" spans="1:30" x14ac:dyDescent="0.2">
      <c r="A67" s="491"/>
      <c r="B67" s="481" t="s">
        <v>646</v>
      </c>
      <c r="C67" s="477"/>
      <c r="D67" s="482" t="s">
        <v>623</v>
      </c>
      <c r="E67" s="482">
        <v>62440107</v>
      </c>
      <c r="F67" s="482" t="s">
        <v>425</v>
      </c>
      <c r="G67" s="482">
        <v>3952010</v>
      </c>
      <c r="H67" s="482">
        <v>26000910</v>
      </c>
      <c r="I67" s="482" t="s">
        <v>425</v>
      </c>
      <c r="J67" s="508" t="b">
        <v>1</v>
      </c>
      <c r="K67" s="486">
        <v>3355000</v>
      </c>
      <c r="L67" s="484">
        <v>3355000</v>
      </c>
      <c r="M67" s="484">
        <v>0</v>
      </c>
      <c r="N67" s="484">
        <v>0</v>
      </c>
      <c r="O67" s="484">
        <v>0</v>
      </c>
      <c r="P67" s="485">
        <v>0</v>
      </c>
      <c r="Q67" s="485">
        <v>0</v>
      </c>
      <c r="R67" s="486">
        <v>0</v>
      </c>
      <c r="S67" s="486">
        <v>0</v>
      </c>
      <c r="T67" s="484">
        <v>0</v>
      </c>
      <c r="U67" s="486">
        <v>0</v>
      </c>
      <c r="V67" s="486">
        <v>0</v>
      </c>
      <c r="W67" s="486">
        <v>0</v>
      </c>
      <c r="X67" s="486">
        <v>0</v>
      </c>
      <c r="Y67" s="486">
        <v>0</v>
      </c>
      <c r="Z67" s="488"/>
      <c r="AA67" s="488"/>
      <c r="AB67" s="488"/>
      <c r="AC67" s="488"/>
      <c r="AD67" s="488"/>
    </row>
    <row r="68" spans="1:30" x14ac:dyDescent="0.2">
      <c r="A68" s="491"/>
      <c r="B68" s="481" t="s">
        <v>495</v>
      </c>
      <c r="C68" s="477"/>
      <c r="D68" s="482" t="s">
        <v>313</v>
      </c>
      <c r="E68" s="482">
        <v>62440110</v>
      </c>
      <c r="F68" s="482" t="s">
        <v>425</v>
      </c>
      <c r="G68" s="482">
        <v>3952010</v>
      </c>
      <c r="H68" s="482">
        <v>37000902</v>
      </c>
      <c r="I68" s="482" t="s">
        <v>414</v>
      </c>
      <c r="J68" s="508" t="b">
        <v>0</v>
      </c>
      <c r="K68" s="486">
        <v>0</v>
      </c>
      <c r="L68" s="484">
        <v>0</v>
      </c>
      <c r="M68" s="484">
        <v>0</v>
      </c>
      <c r="N68" s="484">
        <v>0</v>
      </c>
      <c r="O68" s="484">
        <v>0</v>
      </c>
      <c r="P68" s="485">
        <v>0</v>
      </c>
      <c r="Q68" s="485">
        <v>0</v>
      </c>
      <c r="R68" s="486">
        <v>0</v>
      </c>
      <c r="S68" s="486">
        <v>0</v>
      </c>
      <c r="T68" s="484">
        <v>0</v>
      </c>
      <c r="U68" s="486">
        <v>0</v>
      </c>
      <c r="V68" s="486">
        <v>0</v>
      </c>
      <c r="W68" s="486">
        <v>0</v>
      </c>
      <c r="X68" s="486">
        <v>0</v>
      </c>
      <c r="Y68" s="486">
        <v>0</v>
      </c>
      <c r="Z68" s="488"/>
      <c r="AA68" s="488"/>
      <c r="AB68" s="488"/>
      <c r="AC68" s="488"/>
      <c r="AD68" s="488"/>
    </row>
    <row r="69" spans="1:30" x14ac:dyDescent="0.2">
      <c r="A69" s="491"/>
      <c r="B69" s="481" t="s">
        <v>496</v>
      </c>
      <c r="C69" s="477"/>
      <c r="D69" s="482" t="s">
        <v>314</v>
      </c>
      <c r="E69" s="482">
        <v>62440111</v>
      </c>
      <c r="F69" s="482" t="s">
        <v>425</v>
      </c>
      <c r="G69" s="482">
        <v>3952010</v>
      </c>
      <c r="H69" s="482">
        <v>37000902</v>
      </c>
      <c r="I69" s="482" t="s">
        <v>414</v>
      </c>
      <c r="J69" s="508" t="b">
        <v>0</v>
      </c>
      <c r="K69" s="486">
        <v>15000000</v>
      </c>
      <c r="L69" s="484">
        <v>15000000</v>
      </c>
      <c r="M69" s="484">
        <v>0</v>
      </c>
      <c r="N69" s="484">
        <v>0</v>
      </c>
      <c r="O69" s="484">
        <v>0</v>
      </c>
      <c r="P69" s="485">
        <v>0</v>
      </c>
      <c r="Q69" s="485">
        <v>0</v>
      </c>
      <c r="R69" s="486">
        <v>0</v>
      </c>
      <c r="S69" s="486">
        <v>0</v>
      </c>
      <c r="T69" s="484">
        <v>0</v>
      </c>
      <c r="U69" s="486">
        <v>0</v>
      </c>
      <c r="V69" s="486">
        <v>0</v>
      </c>
      <c r="W69" s="486">
        <v>0</v>
      </c>
      <c r="X69" s="486">
        <v>0</v>
      </c>
      <c r="Y69" s="486">
        <v>0</v>
      </c>
      <c r="Z69" s="488"/>
      <c r="AA69" s="488"/>
      <c r="AB69" s="488"/>
      <c r="AC69" s="488"/>
      <c r="AD69" s="488"/>
    </row>
    <row r="70" spans="1:30" x14ac:dyDescent="0.2">
      <c r="A70" s="491"/>
      <c r="B70" s="481" t="s">
        <v>497</v>
      </c>
      <c r="C70" s="477"/>
      <c r="D70" s="482" t="s">
        <v>315</v>
      </c>
      <c r="E70" s="482">
        <v>62500905</v>
      </c>
      <c r="F70" s="482" t="s">
        <v>425</v>
      </c>
      <c r="G70" s="482">
        <v>3952010</v>
      </c>
      <c r="H70" s="482">
        <v>37000925</v>
      </c>
      <c r="I70" s="482" t="s">
        <v>414</v>
      </c>
      <c r="J70" s="508" t="b">
        <v>0</v>
      </c>
      <c r="K70" s="486">
        <v>-542417.13000000012</v>
      </c>
      <c r="L70" s="484">
        <v>-542417.13000000012</v>
      </c>
      <c r="M70" s="484">
        <v>0</v>
      </c>
      <c r="N70" s="484">
        <v>0</v>
      </c>
      <c r="O70" s="484">
        <v>0</v>
      </c>
      <c r="P70" s="485">
        <v>0</v>
      </c>
      <c r="Q70" s="485">
        <v>0</v>
      </c>
      <c r="R70" s="486">
        <v>0</v>
      </c>
      <c r="S70" s="486">
        <v>0</v>
      </c>
      <c r="T70" s="484">
        <v>0</v>
      </c>
      <c r="U70" s="486">
        <v>0</v>
      </c>
      <c r="V70" s="486">
        <v>0</v>
      </c>
      <c r="W70" s="486">
        <v>0</v>
      </c>
      <c r="X70" s="486">
        <v>0</v>
      </c>
      <c r="Y70" s="486">
        <v>0</v>
      </c>
      <c r="Z70" s="488"/>
      <c r="AA70" s="488"/>
      <c r="AB70" s="488"/>
      <c r="AC70" s="488"/>
      <c r="AD70" s="488"/>
    </row>
    <row r="71" spans="1:30" x14ac:dyDescent="0.2">
      <c r="A71" s="491"/>
      <c r="B71" s="481" t="s">
        <v>498</v>
      </c>
      <c r="C71" s="477"/>
      <c r="D71" s="482" t="s">
        <v>315</v>
      </c>
      <c r="E71" s="482" t="s">
        <v>499</v>
      </c>
      <c r="F71" s="482" t="s">
        <v>425</v>
      </c>
      <c r="G71" s="482">
        <v>3952010</v>
      </c>
      <c r="H71" s="482">
        <v>37000925</v>
      </c>
      <c r="I71" s="482" t="s">
        <v>414</v>
      </c>
      <c r="J71" s="508" t="b">
        <v>0</v>
      </c>
      <c r="K71" s="486">
        <v>0</v>
      </c>
      <c r="L71" s="484">
        <v>0</v>
      </c>
      <c r="M71" s="484">
        <v>0</v>
      </c>
      <c r="N71" s="484">
        <v>0</v>
      </c>
      <c r="O71" s="484">
        <v>0</v>
      </c>
      <c r="P71" s="485">
        <v>0</v>
      </c>
      <c r="Q71" s="485">
        <v>0</v>
      </c>
      <c r="R71" s="486">
        <v>0</v>
      </c>
      <c r="S71" s="486">
        <v>0</v>
      </c>
      <c r="T71" s="484">
        <v>0</v>
      </c>
      <c r="U71" s="486">
        <v>0</v>
      </c>
      <c r="V71" s="486">
        <v>0</v>
      </c>
      <c r="W71" s="486">
        <v>0</v>
      </c>
      <c r="X71" s="486">
        <v>0</v>
      </c>
      <c r="Y71" s="486">
        <v>0</v>
      </c>
      <c r="Z71" s="488"/>
      <c r="AA71" s="488"/>
      <c r="AB71" s="488"/>
      <c r="AC71" s="488"/>
      <c r="AD71" s="488"/>
    </row>
    <row r="72" spans="1:30" x14ac:dyDescent="0.2">
      <c r="A72" s="491"/>
      <c r="B72" s="481" t="s">
        <v>500</v>
      </c>
      <c r="C72" s="477"/>
      <c r="D72" s="482" t="s">
        <v>316</v>
      </c>
      <c r="E72" s="482">
        <v>6130085</v>
      </c>
      <c r="F72" s="482" t="s">
        <v>425</v>
      </c>
      <c r="G72" s="482">
        <v>3952010</v>
      </c>
      <c r="H72" s="482">
        <v>3700072</v>
      </c>
      <c r="I72" s="482" t="s">
        <v>414</v>
      </c>
      <c r="J72" s="508" t="b">
        <v>0</v>
      </c>
      <c r="K72" s="486">
        <v>-176422.95999999996</v>
      </c>
      <c r="L72" s="484">
        <v>-176422.95999999996</v>
      </c>
      <c r="M72" s="484">
        <v>0</v>
      </c>
      <c r="N72" s="484">
        <v>0</v>
      </c>
      <c r="O72" s="484">
        <v>0</v>
      </c>
      <c r="P72" s="485">
        <v>0</v>
      </c>
      <c r="Q72" s="485">
        <v>0</v>
      </c>
      <c r="R72" s="486">
        <v>0</v>
      </c>
      <c r="S72" s="486">
        <v>0</v>
      </c>
      <c r="T72" s="484">
        <v>0</v>
      </c>
      <c r="U72" s="486">
        <v>0</v>
      </c>
      <c r="V72" s="486">
        <v>0</v>
      </c>
      <c r="W72" s="486">
        <v>0</v>
      </c>
      <c r="X72" s="486">
        <v>0</v>
      </c>
      <c r="Y72" s="486">
        <v>0</v>
      </c>
      <c r="Z72" s="488"/>
      <c r="AA72" s="488"/>
      <c r="AB72" s="488"/>
      <c r="AC72" s="488"/>
      <c r="AD72" s="488"/>
    </row>
    <row r="73" spans="1:30" x14ac:dyDescent="0.2">
      <c r="A73" s="491"/>
      <c r="B73" s="481" t="s">
        <v>212</v>
      </c>
      <c r="C73" s="477"/>
      <c r="D73" s="482" t="s">
        <v>317</v>
      </c>
      <c r="E73" s="482">
        <v>6260700</v>
      </c>
      <c r="F73" s="482" t="s">
        <v>425</v>
      </c>
      <c r="G73" s="482">
        <v>3952010</v>
      </c>
      <c r="H73" s="482">
        <v>3700075</v>
      </c>
      <c r="I73" s="482" t="s">
        <v>414</v>
      </c>
      <c r="J73" s="508" t="b">
        <v>0</v>
      </c>
      <c r="K73" s="486">
        <v>227555.77999999933</v>
      </c>
      <c r="L73" s="484">
        <v>227555.77999999933</v>
      </c>
      <c r="M73" s="484">
        <v>0</v>
      </c>
      <c r="N73" s="484">
        <v>0</v>
      </c>
      <c r="O73" s="484">
        <v>0</v>
      </c>
      <c r="P73" s="485">
        <v>0</v>
      </c>
      <c r="Q73" s="485">
        <v>0</v>
      </c>
      <c r="R73" s="486">
        <v>0</v>
      </c>
      <c r="S73" s="486">
        <v>0</v>
      </c>
      <c r="T73" s="484">
        <v>0</v>
      </c>
      <c r="U73" s="486">
        <v>0</v>
      </c>
      <c r="V73" s="486">
        <v>0</v>
      </c>
      <c r="W73" s="486">
        <v>0</v>
      </c>
      <c r="X73" s="486">
        <v>0</v>
      </c>
      <c r="Y73" s="486">
        <v>0</v>
      </c>
      <c r="Z73" s="488"/>
      <c r="AA73" s="488"/>
      <c r="AB73" s="488"/>
      <c r="AC73" s="488"/>
      <c r="AD73" s="488"/>
    </row>
    <row r="74" spans="1:30" x14ac:dyDescent="0.2">
      <c r="A74" s="491"/>
      <c r="B74" s="481" t="s">
        <v>501</v>
      </c>
      <c r="C74" s="477"/>
      <c r="D74" s="482" t="s">
        <v>293</v>
      </c>
      <c r="E74" s="482">
        <v>6260080</v>
      </c>
      <c r="F74" s="482" t="s">
        <v>425</v>
      </c>
      <c r="G74" s="482">
        <v>3952010</v>
      </c>
      <c r="H74" s="482">
        <v>1800025</v>
      </c>
      <c r="I74" s="482" t="s">
        <v>425</v>
      </c>
      <c r="J74" s="508" t="b">
        <v>1</v>
      </c>
      <c r="K74" s="486">
        <v>-23660.79000000019</v>
      </c>
      <c r="L74" s="484">
        <v>11249.069999999832</v>
      </c>
      <c r="M74" s="484">
        <v>0</v>
      </c>
      <c r="N74" s="484">
        <v>0</v>
      </c>
      <c r="O74" s="484">
        <v>0</v>
      </c>
      <c r="P74" s="485">
        <v>0</v>
      </c>
      <c r="Q74" s="485">
        <v>0</v>
      </c>
      <c r="R74" s="486">
        <v>-118.13000000000102</v>
      </c>
      <c r="S74" s="486">
        <v>-31513.210000000021</v>
      </c>
      <c r="T74" s="484">
        <v>0</v>
      </c>
      <c r="U74" s="486">
        <v>-3278.5200000000004</v>
      </c>
      <c r="V74" s="486">
        <v>0</v>
      </c>
      <c r="W74" s="486">
        <v>0</v>
      </c>
      <c r="X74" s="486">
        <v>0</v>
      </c>
      <c r="Y74" s="486">
        <v>0</v>
      </c>
      <c r="Z74" s="488"/>
      <c r="AA74" s="488"/>
      <c r="AB74" s="488"/>
      <c r="AC74" s="488"/>
      <c r="AD74" s="488"/>
    </row>
    <row r="75" spans="1:30" x14ac:dyDescent="0.2">
      <c r="A75" s="491"/>
      <c r="B75" s="481" t="s">
        <v>223</v>
      </c>
      <c r="C75" s="477"/>
      <c r="D75" s="482" t="s">
        <v>295</v>
      </c>
      <c r="E75" s="482">
        <v>6171090</v>
      </c>
      <c r="F75" s="482" t="s">
        <v>425</v>
      </c>
      <c r="G75" s="482">
        <v>3952010</v>
      </c>
      <c r="H75" s="482">
        <v>18000201</v>
      </c>
      <c r="I75" s="482" t="s">
        <v>425</v>
      </c>
      <c r="J75" s="508" t="b">
        <v>1</v>
      </c>
      <c r="K75" s="486">
        <v>1527942.7700000014</v>
      </c>
      <c r="L75" s="484">
        <v>1527942.7700000014</v>
      </c>
      <c r="M75" s="484">
        <v>0</v>
      </c>
      <c r="N75" s="484">
        <v>0</v>
      </c>
      <c r="O75" s="484">
        <v>0</v>
      </c>
      <c r="P75" s="485">
        <v>0</v>
      </c>
      <c r="Q75" s="485">
        <v>0</v>
      </c>
      <c r="R75" s="486">
        <v>0</v>
      </c>
      <c r="S75" s="486">
        <v>0</v>
      </c>
      <c r="T75" s="484">
        <v>0</v>
      </c>
      <c r="U75" s="486">
        <v>0</v>
      </c>
      <c r="V75" s="486">
        <v>0</v>
      </c>
      <c r="W75" s="486">
        <v>0</v>
      </c>
      <c r="X75" s="486">
        <v>0</v>
      </c>
      <c r="Y75" s="486">
        <v>0</v>
      </c>
      <c r="Z75" s="488"/>
      <c r="AA75" s="488"/>
      <c r="AB75" s="488"/>
      <c r="AC75" s="488"/>
      <c r="AD75" s="488"/>
    </row>
    <row r="76" spans="1:30" x14ac:dyDescent="0.2">
      <c r="A76" s="491"/>
      <c r="B76" s="481" t="s">
        <v>502</v>
      </c>
      <c r="C76" s="477"/>
      <c r="D76" s="482" t="s">
        <v>318</v>
      </c>
      <c r="E76" s="482">
        <v>61300701</v>
      </c>
      <c r="F76" s="482" t="s">
        <v>425</v>
      </c>
      <c r="G76" s="482">
        <v>3952010</v>
      </c>
      <c r="H76" s="482">
        <v>1800020</v>
      </c>
      <c r="I76" s="482" t="s">
        <v>425</v>
      </c>
      <c r="J76" s="508" t="b">
        <v>1</v>
      </c>
      <c r="K76" s="486">
        <v>0</v>
      </c>
      <c r="L76" s="484">
        <v>0</v>
      </c>
      <c r="M76" s="484">
        <v>0</v>
      </c>
      <c r="N76" s="484">
        <v>0</v>
      </c>
      <c r="O76" s="484">
        <v>0</v>
      </c>
      <c r="P76" s="485">
        <v>0</v>
      </c>
      <c r="Q76" s="485">
        <v>0</v>
      </c>
      <c r="R76" s="486">
        <v>0</v>
      </c>
      <c r="S76" s="486">
        <v>0</v>
      </c>
      <c r="T76" s="484">
        <v>0</v>
      </c>
      <c r="U76" s="486">
        <v>0</v>
      </c>
      <c r="V76" s="486">
        <v>0</v>
      </c>
      <c r="W76" s="486">
        <v>0</v>
      </c>
      <c r="X76" s="486">
        <v>0</v>
      </c>
      <c r="Y76" s="486">
        <v>0</v>
      </c>
      <c r="Z76" s="488"/>
      <c r="AA76" s="488"/>
      <c r="AB76" s="488"/>
      <c r="AC76" s="488"/>
      <c r="AD76" s="488"/>
    </row>
    <row r="77" spans="1:30" x14ac:dyDescent="0.2">
      <c r="A77" s="491"/>
      <c r="B77" s="481" t="s">
        <v>503</v>
      </c>
      <c r="C77" s="477"/>
      <c r="D77" s="482" t="s">
        <v>319</v>
      </c>
      <c r="E77" s="482">
        <v>61300702</v>
      </c>
      <c r="F77" s="482" t="s">
        <v>425</v>
      </c>
      <c r="G77" s="482">
        <v>3952010</v>
      </c>
      <c r="H77" s="482">
        <v>18000205</v>
      </c>
      <c r="I77" s="482" t="s">
        <v>425</v>
      </c>
      <c r="J77" s="508" t="b">
        <v>1</v>
      </c>
      <c r="K77" s="486">
        <v>0</v>
      </c>
      <c r="L77" s="484">
        <v>0</v>
      </c>
      <c r="M77" s="484">
        <v>0</v>
      </c>
      <c r="N77" s="484">
        <v>0</v>
      </c>
      <c r="O77" s="484">
        <v>0</v>
      </c>
      <c r="P77" s="485">
        <v>0</v>
      </c>
      <c r="Q77" s="485">
        <v>0</v>
      </c>
      <c r="R77" s="486">
        <v>0</v>
      </c>
      <c r="S77" s="486">
        <v>0</v>
      </c>
      <c r="T77" s="484">
        <v>0</v>
      </c>
      <c r="U77" s="486">
        <v>0</v>
      </c>
      <c r="V77" s="486">
        <v>0</v>
      </c>
      <c r="W77" s="486">
        <v>0</v>
      </c>
      <c r="X77" s="486">
        <v>0</v>
      </c>
      <c r="Y77" s="486">
        <v>0</v>
      </c>
      <c r="Z77" s="488"/>
      <c r="AA77" s="488"/>
      <c r="AB77" s="488"/>
      <c r="AC77" s="488"/>
      <c r="AD77" s="488"/>
    </row>
    <row r="78" spans="1:30" x14ac:dyDescent="0.2">
      <c r="A78" s="491"/>
      <c r="B78" s="481" t="s">
        <v>504</v>
      </c>
      <c r="C78" s="477"/>
      <c r="D78" s="482" t="s">
        <v>320</v>
      </c>
      <c r="E78" s="482" t="s">
        <v>428</v>
      </c>
      <c r="F78" s="482" t="s">
        <v>425</v>
      </c>
      <c r="G78" s="482">
        <v>3952010</v>
      </c>
      <c r="H78" s="482" t="s">
        <v>505</v>
      </c>
      <c r="I78" s="482" t="s">
        <v>425</v>
      </c>
      <c r="J78" s="508" t="b">
        <v>1</v>
      </c>
      <c r="K78" s="486">
        <v>0</v>
      </c>
      <c r="L78" s="484">
        <v>0</v>
      </c>
      <c r="M78" s="484">
        <v>0</v>
      </c>
      <c r="N78" s="484">
        <v>0</v>
      </c>
      <c r="O78" s="484">
        <v>0</v>
      </c>
      <c r="P78" s="485">
        <v>0</v>
      </c>
      <c r="Q78" s="485">
        <v>0</v>
      </c>
      <c r="R78" s="486">
        <v>0</v>
      </c>
      <c r="S78" s="486">
        <v>0</v>
      </c>
      <c r="T78" s="484">
        <v>0</v>
      </c>
      <c r="U78" s="486">
        <v>0</v>
      </c>
      <c r="V78" s="486">
        <v>0</v>
      </c>
      <c r="W78" s="486">
        <v>0</v>
      </c>
      <c r="X78" s="486">
        <v>0</v>
      </c>
      <c r="Y78" s="486">
        <v>0</v>
      </c>
      <c r="Z78" s="488"/>
      <c r="AA78" s="488"/>
      <c r="AB78" s="488"/>
      <c r="AC78" s="488"/>
      <c r="AD78" s="488"/>
    </row>
    <row r="79" spans="1:30" x14ac:dyDescent="0.2">
      <c r="A79" s="491"/>
      <c r="B79" s="481" t="s">
        <v>506</v>
      </c>
      <c r="C79" s="477"/>
      <c r="D79" s="482" t="s">
        <v>321</v>
      </c>
      <c r="E79" s="482">
        <v>6026090</v>
      </c>
      <c r="F79" s="482" t="s">
        <v>425</v>
      </c>
      <c r="G79" s="482">
        <v>3952010</v>
      </c>
      <c r="H79" s="482">
        <v>18000204</v>
      </c>
      <c r="I79" s="482" t="s">
        <v>425</v>
      </c>
      <c r="J79" s="508" t="b">
        <v>1</v>
      </c>
      <c r="K79" s="486">
        <v>0</v>
      </c>
      <c r="L79" s="484">
        <v>0</v>
      </c>
      <c r="M79" s="484">
        <v>0</v>
      </c>
      <c r="N79" s="484">
        <v>0</v>
      </c>
      <c r="O79" s="484">
        <v>0</v>
      </c>
      <c r="P79" s="485">
        <v>0</v>
      </c>
      <c r="Q79" s="485">
        <v>0</v>
      </c>
      <c r="R79" s="486">
        <v>0</v>
      </c>
      <c r="S79" s="486">
        <v>0</v>
      </c>
      <c r="T79" s="484">
        <v>0</v>
      </c>
      <c r="U79" s="486">
        <v>0</v>
      </c>
      <c r="V79" s="486">
        <v>0</v>
      </c>
      <c r="W79" s="486">
        <v>0</v>
      </c>
      <c r="X79" s="486">
        <v>0</v>
      </c>
      <c r="Y79" s="486">
        <v>0</v>
      </c>
      <c r="Z79" s="488"/>
      <c r="AA79" s="488"/>
      <c r="AB79" s="488"/>
      <c r="AC79" s="488"/>
      <c r="AD79" s="488"/>
    </row>
    <row r="80" spans="1:30" x14ac:dyDescent="0.2">
      <c r="A80" s="491"/>
      <c r="B80" s="481" t="s">
        <v>196</v>
      </c>
      <c r="C80" s="477"/>
      <c r="D80" s="482" t="s">
        <v>328</v>
      </c>
      <c r="E80" s="482" t="s">
        <v>507</v>
      </c>
      <c r="F80" s="482" t="s">
        <v>425</v>
      </c>
      <c r="G80" s="482">
        <v>3952010</v>
      </c>
      <c r="H80" s="482" t="s">
        <v>508</v>
      </c>
      <c r="I80" s="482" t="s">
        <v>425</v>
      </c>
      <c r="J80" s="508" t="b">
        <v>1</v>
      </c>
      <c r="K80" s="486">
        <v>-2500000</v>
      </c>
      <c r="L80" s="484">
        <v>-2500000</v>
      </c>
      <c r="M80" s="484">
        <v>0</v>
      </c>
      <c r="N80" s="484">
        <v>0</v>
      </c>
      <c r="O80" s="484">
        <v>0</v>
      </c>
      <c r="P80" s="485">
        <v>0</v>
      </c>
      <c r="Q80" s="485">
        <v>0</v>
      </c>
      <c r="R80" s="486">
        <v>0</v>
      </c>
      <c r="S80" s="486">
        <v>0</v>
      </c>
      <c r="T80" s="484">
        <v>0</v>
      </c>
      <c r="U80" s="486">
        <v>0</v>
      </c>
      <c r="V80" s="486">
        <v>0</v>
      </c>
      <c r="W80" s="486">
        <v>0</v>
      </c>
      <c r="X80" s="486">
        <v>0</v>
      </c>
      <c r="Y80" s="486">
        <v>0</v>
      </c>
      <c r="Z80" s="488"/>
      <c r="AA80" s="488"/>
      <c r="AB80" s="488"/>
      <c r="AC80" s="488"/>
      <c r="AD80" s="488"/>
    </row>
    <row r="81" spans="1:30" x14ac:dyDescent="0.2">
      <c r="A81" s="491"/>
      <c r="B81" s="481"/>
      <c r="C81" s="477"/>
      <c r="D81" s="482"/>
      <c r="E81" s="482"/>
      <c r="F81" s="482"/>
      <c r="G81" s="482"/>
      <c r="H81" s="482"/>
      <c r="I81" s="482"/>
      <c r="J81" s="508"/>
      <c r="K81" s="486">
        <v>0</v>
      </c>
      <c r="L81" s="484">
        <v>0</v>
      </c>
      <c r="M81" s="484">
        <v>0</v>
      </c>
      <c r="N81" s="484">
        <v>0</v>
      </c>
      <c r="O81" s="484">
        <v>0</v>
      </c>
      <c r="P81" s="485">
        <v>0</v>
      </c>
      <c r="Q81" s="485">
        <v>0</v>
      </c>
      <c r="R81" s="486">
        <v>0</v>
      </c>
      <c r="S81" s="486">
        <v>0</v>
      </c>
      <c r="T81" s="484">
        <v>0</v>
      </c>
      <c r="U81" s="486">
        <v>0</v>
      </c>
      <c r="V81" s="485">
        <v>0</v>
      </c>
      <c r="W81" s="486">
        <v>0</v>
      </c>
      <c r="X81" s="486">
        <v>0</v>
      </c>
      <c r="Y81" s="486">
        <v>0</v>
      </c>
      <c r="Z81" s="488"/>
      <c r="AA81" s="488"/>
      <c r="AB81" s="488"/>
      <c r="AC81" s="488"/>
      <c r="AD81" s="488"/>
    </row>
    <row r="82" spans="1:30" x14ac:dyDescent="0.2">
      <c r="A82" s="491"/>
      <c r="B82" s="510"/>
      <c r="C82" s="511"/>
      <c r="D82" s="482"/>
      <c r="E82" s="482"/>
      <c r="F82" s="482"/>
      <c r="G82" s="482"/>
      <c r="H82" s="482"/>
      <c r="I82" s="482"/>
      <c r="J82" s="508"/>
      <c r="K82" s="512">
        <v>0</v>
      </c>
      <c r="L82" s="513">
        <v>0</v>
      </c>
      <c r="M82" s="513">
        <v>0</v>
      </c>
      <c r="N82" s="513">
        <v>0</v>
      </c>
      <c r="O82" s="513">
        <v>0</v>
      </c>
      <c r="P82" s="514">
        <v>0</v>
      </c>
      <c r="Q82" s="514">
        <v>0</v>
      </c>
      <c r="R82" s="515">
        <v>0</v>
      </c>
      <c r="S82" s="513">
        <v>0</v>
      </c>
      <c r="T82" s="515">
        <v>0</v>
      </c>
      <c r="U82" s="513">
        <v>0</v>
      </c>
      <c r="V82" s="516">
        <v>0</v>
      </c>
      <c r="W82" s="515">
        <v>0</v>
      </c>
      <c r="X82" s="515">
        <v>0</v>
      </c>
      <c r="Y82" s="515">
        <v>0</v>
      </c>
      <c r="Z82" s="517"/>
      <c r="AA82" s="517"/>
      <c r="AB82" s="517"/>
      <c r="AC82" s="488"/>
      <c r="AD82" s="488"/>
    </row>
    <row r="83" spans="1:30" x14ac:dyDescent="0.2">
      <c r="A83" s="491"/>
      <c r="B83" s="510"/>
      <c r="C83" s="511"/>
      <c r="D83" s="482"/>
      <c r="E83" s="482"/>
      <c r="F83" s="482"/>
      <c r="G83" s="482"/>
      <c r="H83" s="482"/>
      <c r="I83" s="482"/>
      <c r="J83" s="508"/>
      <c r="K83" s="512">
        <v>0</v>
      </c>
      <c r="L83" s="513">
        <v>0</v>
      </c>
      <c r="M83" s="513">
        <v>0</v>
      </c>
      <c r="N83" s="513">
        <v>0</v>
      </c>
      <c r="O83" s="513">
        <v>0</v>
      </c>
      <c r="P83" s="514">
        <v>0</v>
      </c>
      <c r="Q83" s="514">
        <v>0</v>
      </c>
      <c r="R83" s="515">
        <v>0</v>
      </c>
      <c r="S83" s="513">
        <v>0</v>
      </c>
      <c r="T83" s="515">
        <v>0</v>
      </c>
      <c r="U83" s="513">
        <v>0</v>
      </c>
      <c r="V83" s="516">
        <v>0</v>
      </c>
      <c r="W83" s="515">
        <v>0</v>
      </c>
      <c r="X83" s="515">
        <v>0</v>
      </c>
      <c r="Y83" s="515">
        <v>0</v>
      </c>
      <c r="Z83" s="517"/>
      <c r="AA83" s="517"/>
      <c r="AB83" s="517"/>
      <c r="AC83" s="488"/>
      <c r="AD83" s="488"/>
    </row>
    <row r="84" spans="1:30" x14ac:dyDescent="0.2">
      <c r="A84" s="518"/>
      <c r="B84" s="519" t="s">
        <v>510</v>
      </c>
      <c r="C84" s="520"/>
      <c r="D84" s="482"/>
      <c r="E84" s="482"/>
      <c r="F84" s="482"/>
      <c r="G84" s="482"/>
      <c r="H84" s="482"/>
      <c r="I84" s="482"/>
      <c r="J84" s="508"/>
      <c r="K84" s="512">
        <v>0</v>
      </c>
      <c r="L84" s="513">
        <v>0</v>
      </c>
      <c r="M84" s="513">
        <v>0</v>
      </c>
      <c r="N84" s="513">
        <v>0</v>
      </c>
      <c r="O84" s="513">
        <v>0</v>
      </c>
      <c r="P84" s="514">
        <v>0</v>
      </c>
      <c r="Q84" s="514">
        <v>0</v>
      </c>
      <c r="R84" s="515">
        <v>0</v>
      </c>
      <c r="S84" s="513">
        <v>0</v>
      </c>
      <c r="T84" s="515">
        <v>0</v>
      </c>
      <c r="U84" s="513">
        <v>0</v>
      </c>
      <c r="V84" s="516">
        <v>0</v>
      </c>
      <c r="W84" s="515">
        <v>0</v>
      </c>
      <c r="X84" s="515">
        <v>0</v>
      </c>
      <c r="Y84" s="515">
        <v>0</v>
      </c>
      <c r="Z84" s="517"/>
      <c r="AA84" s="517"/>
      <c r="AB84" s="517"/>
      <c r="AC84" s="517"/>
      <c r="AD84" s="521"/>
    </row>
    <row r="85" spans="1:30" x14ac:dyDescent="0.2">
      <c r="A85" s="518"/>
      <c r="B85" s="522" t="s">
        <v>387</v>
      </c>
      <c r="C85" s="523"/>
      <c r="D85" s="482" t="s">
        <v>323</v>
      </c>
      <c r="E85" s="482" t="s">
        <v>511</v>
      </c>
      <c r="F85" s="482" t="s">
        <v>425</v>
      </c>
      <c r="G85" s="482">
        <v>3952010</v>
      </c>
      <c r="H85" s="482">
        <v>1950025</v>
      </c>
      <c r="I85" s="482" t="s">
        <v>425</v>
      </c>
      <c r="J85" s="508" t="b">
        <v>1</v>
      </c>
      <c r="K85" s="486">
        <v>-9600000</v>
      </c>
      <c r="L85" s="524"/>
      <c r="M85" s="524"/>
      <c r="N85" s="524"/>
      <c r="O85" s="524"/>
      <c r="P85" s="485">
        <v>-9600000</v>
      </c>
      <c r="Q85" s="485">
        <v>0</v>
      </c>
      <c r="R85" s="487"/>
      <c r="S85" s="524"/>
      <c r="T85" s="487"/>
      <c r="U85" s="524"/>
      <c r="V85" s="525"/>
      <c r="W85" s="487"/>
      <c r="X85" s="487"/>
      <c r="Y85" s="487"/>
      <c r="Z85" s="517"/>
      <c r="AA85" s="517"/>
      <c r="AB85" s="517"/>
      <c r="AC85" s="517"/>
      <c r="AD85" s="521"/>
    </row>
    <row r="86" spans="1:30" x14ac:dyDescent="0.2">
      <c r="A86" s="491"/>
      <c r="B86" s="481" t="s">
        <v>512</v>
      </c>
      <c r="C86" s="477"/>
      <c r="D86" s="482" t="s">
        <v>325</v>
      </c>
      <c r="E86" s="482" t="s">
        <v>513</v>
      </c>
      <c r="F86" s="482" t="s">
        <v>414</v>
      </c>
      <c r="G86" s="482">
        <v>3952010</v>
      </c>
      <c r="H86" s="482">
        <v>1950025</v>
      </c>
      <c r="I86" s="482" t="s">
        <v>425</v>
      </c>
      <c r="J86" s="508" t="b">
        <v>0</v>
      </c>
      <c r="K86" s="486">
        <v>0</v>
      </c>
      <c r="L86" s="484">
        <v>-12840602.907884303</v>
      </c>
      <c r="M86" s="484">
        <v>0</v>
      </c>
      <c r="N86" s="484">
        <v>0</v>
      </c>
      <c r="O86" s="484">
        <v>0</v>
      </c>
      <c r="P86" s="485">
        <v>0</v>
      </c>
      <c r="Q86" s="485">
        <v>12840602.907884303</v>
      </c>
      <c r="R86" s="486">
        <v>0</v>
      </c>
      <c r="S86" s="484">
        <v>0</v>
      </c>
      <c r="T86" s="486">
        <v>0</v>
      </c>
      <c r="U86" s="484">
        <v>0</v>
      </c>
      <c r="V86" s="486">
        <v>0</v>
      </c>
      <c r="W86" s="486">
        <v>0</v>
      </c>
      <c r="X86" s="486">
        <v>0</v>
      </c>
      <c r="Y86" s="486">
        <v>0</v>
      </c>
      <c r="Z86" s="488"/>
      <c r="AA86" s="488"/>
      <c r="AB86" s="488"/>
      <c r="AC86" s="488"/>
      <c r="AD86" s="488"/>
    </row>
    <row r="87" spans="1:30" x14ac:dyDescent="0.2">
      <c r="A87" s="491"/>
      <c r="B87" s="522" t="s">
        <v>388</v>
      </c>
      <c r="C87" s="526"/>
      <c r="D87" s="482"/>
      <c r="E87" s="482"/>
      <c r="F87" s="482"/>
      <c r="G87" s="482"/>
      <c r="H87" s="482"/>
      <c r="I87" s="482"/>
      <c r="J87" s="508"/>
      <c r="K87" s="486">
        <v>0</v>
      </c>
      <c r="L87" s="484">
        <v>0</v>
      </c>
      <c r="M87" s="484">
        <v>0</v>
      </c>
      <c r="N87" s="484">
        <v>0</v>
      </c>
      <c r="O87" s="484">
        <v>0</v>
      </c>
      <c r="P87" s="485">
        <v>0</v>
      </c>
      <c r="Q87" s="485">
        <v>0</v>
      </c>
      <c r="R87" s="486">
        <v>0</v>
      </c>
      <c r="S87" s="484">
        <v>0</v>
      </c>
      <c r="T87" s="486">
        <v>0</v>
      </c>
      <c r="U87" s="484">
        <v>0</v>
      </c>
      <c r="V87" s="486">
        <v>0</v>
      </c>
      <c r="W87" s="486">
        <v>0</v>
      </c>
      <c r="X87" s="486">
        <v>0</v>
      </c>
      <c r="Y87" s="486">
        <v>0</v>
      </c>
      <c r="Z87" s="488"/>
      <c r="AA87" s="488"/>
      <c r="AB87" s="488"/>
      <c r="AC87" s="488"/>
      <c r="AD87" s="488"/>
    </row>
    <row r="88" spans="1:30" x14ac:dyDescent="0.2">
      <c r="A88" s="491"/>
      <c r="B88" s="522" t="s">
        <v>514</v>
      </c>
      <c r="C88" s="526"/>
      <c r="D88" s="482"/>
      <c r="E88" s="482"/>
      <c r="F88" s="482"/>
      <c r="G88" s="482"/>
      <c r="H88" s="482"/>
      <c r="I88" s="482"/>
      <c r="J88" s="508"/>
      <c r="K88" s="486">
        <v>0</v>
      </c>
      <c r="L88" s="484">
        <v>0</v>
      </c>
      <c r="M88" s="484">
        <v>0</v>
      </c>
      <c r="N88" s="484">
        <v>0</v>
      </c>
      <c r="O88" s="484">
        <v>0</v>
      </c>
      <c r="P88" s="485">
        <v>0</v>
      </c>
      <c r="Q88" s="485">
        <v>0</v>
      </c>
      <c r="R88" s="486">
        <v>0</v>
      </c>
      <c r="S88" s="484">
        <v>0</v>
      </c>
      <c r="T88" s="486">
        <v>0</v>
      </c>
      <c r="U88" s="484">
        <v>0</v>
      </c>
      <c r="V88" s="486">
        <v>0</v>
      </c>
      <c r="W88" s="486">
        <v>0</v>
      </c>
      <c r="X88" s="486">
        <v>0</v>
      </c>
      <c r="Y88" s="486">
        <v>0</v>
      </c>
      <c r="Z88" s="488"/>
      <c r="AA88" s="488"/>
      <c r="AB88" s="488"/>
      <c r="AC88" s="488"/>
      <c r="AD88" s="488"/>
    </row>
    <row r="89" spans="1:30" x14ac:dyDescent="0.2">
      <c r="A89" s="491"/>
      <c r="B89" s="522" t="s">
        <v>515</v>
      </c>
      <c r="C89" s="527"/>
      <c r="D89" s="482" t="s">
        <v>327</v>
      </c>
      <c r="E89" s="482" t="s">
        <v>513</v>
      </c>
      <c r="F89" s="482" t="s">
        <v>414</v>
      </c>
      <c r="G89" s="482">
        <v>3952010</v>
      </c>
      <c r="H89" s="482">
        <v>1950025</v>
      </c>
      <c r="I89" s="482" t="s">
        <v>425</v>
      </c>
      <c r="J89" s="508" t="b">
        <v>0</v>
      </c>
      <c r="K89" s="486">
        <v>0</v>
      </c>
      <c r="L89" s="484">
        <v>0</v>
      </c>
      <c r="M89" s="484">
        <v>0</v>
      </c>
      <c r="N89" s="484">
        <v>0</v>
      </c>
      <c r="O89" s="484">
        <v>0</v>
      </c>
      <c r="P89" s="485">
        <v>0</v>
      </c>
      <c r="Q89" s="485">
        <v>0</v>
      </c>
      <c r="R89" s="486">
        <v>0</v>
      </c>
      <c r="S89" s="484">
        <v>0</v>
      </c>
      <c r="T89" s="486">
        <v>0</v>
      </c>
      <c r="U89" s="484">
        <v>0</v>
      </c>
      <c r="V89" s="486">
        <v>0</v>
      </c>
      <c r="W89" s="486">
        <v>0</v>
      </c>
      <c r="X89" s="486">
        <v>0</v>
      </c>
      <c r="Y89" s="486">
        <v>0</v>
      </c>
      <c r="Z89" s="488"/>
      <c r="AA89" s="488"/>
      <c r="AB89" s="488"/>
      <c r="AC89" s="488"/>
      <c r="AD89" s="488"/>
    </row>
    <row r="90" spans="1:30" x14ac:dyDescent="0.2">
      <c r="A90" s="491"/>
      <c r="B90" s="522" t="s">
        <v>647</v>
      </c>
      <c r="C90" s="528"/>
      <c r="D90" s="482" t="s">
        <v>569</v>
      </c>
      <c r="E90" s="482" t="s">
        <v>513</v>
      </c>
      <c r="F90" s="482" t="s">
        <v>414</v>
      </c>
      <c r="G90" s="482">
        <v>3952010</v>
      </c>
      <c r="H90" s="482">
        <v>1950025</v>
      </c>
      <c r="I90" s="482" t="s">
        <v>425</v>
      </c>
      <c r="J90" s="508" t="b">
        <v>0</v>
      </c>
      <c r="K90" s="486">
        <v>0</v>
      </c>
      <c r="L90" s="484">
        <v>0</v>
      </c>
      <c r="M90" s="484">
        <v>0</v>
      </c>
      <c r="N90" s="484">
        <v>0</v>
      </c>
      <c r="O90" s="484">
        <v>0</v>
      </c>
      <c r="P90" s="485">
        <v>0</v>
      </c>
      <c r="Q90" s="485">
        <v>0</v>
      </c>
      <c r="R90" s="486">
        <v>0</v>
      </c>
      <c r="S90" s="484">
        <v>0</v>
      </c>
      <c r="T90" s="486">
        <v>0</v>
      </c>
      <c r="U90" s="484">
        <v>0</v>
      </c>
      <c r="V90" s="486">
        <v>0</v>
      </c>
      <c r="W90" s="486">
        <v>0</v>
      </c>
      <c r="X90" s="486">
        <v>0</v>
      </c>
      <c r="Y90" s="486">
        <v>0</v>
      </c>
      <c r="Z90" s="488"/>
      <c r="AA90" s="488"/>
      <c r="AB90" s="488"/>
      <c r="AC90" s="488"/>
      <c r="AD90" s="488"/>
    </row>
    <row r="91" spans="1:30" x14ac:dyDescent="0.2">
      <c r="A91" s="491"/>
      <c r="B91" s="522" t="s">
        <v>516</v>
      </c>
      <c r="C91" s="528"/>
      <c r="D91" s="482"/>
      <c r="E91" s="482"/>
      <c r="F91" s="482"/>
      <c r="G91" s="482"/>
      <c r="H91" s="482"/>
      <c r="I91" s="482"/>
      <c r="J91" s="508"/>
      <c r="K91" s="486">
        <v>0</v>
      </c>
      <c r="L91" s="484">
        <v>0</v>
      </c>
      <c r="M91" s="484">
        <v>0</v>
      </c>
      <c r="N91" s="484">
        <v>0</v>
      </c>
      <c r="O91" s="484">
        <v>0</v>
      </c>
      <c r="P91" s="485">
        <v>0</v>
      </c>
      <c r="Q91" s="485">
        <v>0</v>
      </c>
      <c r="R91" s="486">
        <v>0</v>
      </c>
      <c r="S91" s="484">
        <v>0</v>
      </c>
      <c r="T91" s="486">
        <v>0</v>
      </c>
      <c r="U91" s="484">
        <v>0</v>
      </c>
      <c r="V91" s="486">
        <v>0</v>
      </c>
      <c r="W91" s="486">
        <v>0</v>
      </c>
      <c r="X91" s="486">
        <v>0</v>
      </c>
      <c r="Y91" s="486">
        <v>0</v>
      </c>
      <c r="Z91" s="488"/>
      <c r="AA91" s="488"/>
      <c r="AB91" s="488"/>
      <c r="AC91" s="488"/>
      <c r="AD91" s="488"/>
    </row>
    <row r="92" spans="1:30" x14ac:dyDescent="0.2">
      <c r="A92" s="491"/>
      <c r="B92" s="522" t="s">
        <v>517</v>
      </c>
      <c r="C92" s="528"/>
      <c r="D92" s="482"/>
      <c r="E92" s="482"/>
      <c r="F92" s="482"/>
      <c r="G92" s="482"/>
      <c r="H92" s="482"/>
      <c r="I92" s="482"/>
      <c r="J92" s="508"/>
      <c r="K92" s="486">
        <v>0</v>
      </c>
      <c r="L92" s="484"/>
      <c r="M92" s="484">
        <v>0</v>
      </c>
      <c r="N92" s="484">
        <v>0</v>
      </c>
      <c r="O92" s="484">
        <v>0</v>
      </c>
      <c r="P92" s="485">
        <v>0</v>
      </c>
      <c r="Q92" s="485">
        <v>0</v>
      </c>
      <c r="R92" s="486">
        <v>0</v>
      </c>
      <c r="S92" s="484">
        <v>0</v>
      </c>
      <c r="T92" s="486">
        <v>0</v>
      </c>
      <c r="U92" s="484">
        <v>0</v>
      </c>
      <c r="V92" s="486">
        <v>0</v>
      </c>
      <c r="W92" s="486">
        <v>0</v>
      </c>
      <c r="X92" s="486">
        <v>0</v>
      </c>
      <c r="Y92" s="486">
        <v>0</v>
      </c>
      <c r="Z92" s="488"/>
      <c r="AA92" s="488"/>
      <c r="AB92" s="488"/>
      <c r="AC92" s="488"/>
      <c r="AD92" s="488"/>
    </row>
    <row r="93" spans="1:30" x14ac:dyDescent="0.2">
      <c r="A93" s="491"/>
      <c r="B93" s="528" t="s">
        <v>518</v>
      </c>
      <c r="C93" s="477"/>
      <c r="D93" s="482" t="s">
        <v>327</v>
      </c>
      <c r="E93" s="482" t="s">
        <v>513</v>
      </c>
      <c r="F93" s="482" t="s">
        <v>414</v>
      </c>
      <c r="G93" s="482">
        <v>3952010</v>
      </c>
      <c r="H93" s="482">
        <v>1950025</v>
      </c>
      <c r="I93" s="482" t="s">
        <v>425</v>
      </c>
      <c r="J93" s="508" t="b">
        <v>0</v>
      </c>
      <c r="K93" s="486">
        <v>0</v>
      </c>
      <c r="L93" s="484">
        <v>0</v>
      </c>
      <c r="M93" s="484">
        <v>0</v>
      </c>
      <c r="N93" s="484">
        <v>0</v>
      </c>
      <c r="O93" s="484">
        <v>0</v>
      </c>
      <c r="P93" s="485">
        <v>0</v>
      </c>
      <c r="Q93" s="485">
        <v>0</v>
      </c>
      <c r="R93" s="486">
        <v>0</v>
      </c>
      <c r="S93" s="484">
        <v>0</v>
      </c>
      <c r="T93" s="486">
        <v>0</v>
      </c>
      <c r="U93" s="484">
        <v>0</v>
      </c>
      <c r="V93" s="486">
        <v>0</v>
      </c>
      <c r="W93" s="486">
        <v>0</v>
      </c>
      <c r="X93" s="486">
        <v>0</v>
      </c>
      <c r="Y93" s="486">
        <v>0</v>
      </c>
      <c r="Z93" s="488"/>
      <c r="AA93" s="488"/>
      <c r="AB93" s="488"/>
      <c r="AC93" s="488"/>
      <c r="AD93" s="488"/>
    </row>
    <row r="94" spans="1:30" x14ac:dyDescent="0.2">
      <c r="A94" s="491"/>
      <c r="B94" s="528" t="s">
        <v>519</v>
      </c>
      <c r="C94" s="477"/>
      <c r="D94" s="482"/>
      <c r="E94" s="482"/>
      <c r="F94" s="482"/>
      <c r="G94" s="482"/>
      <c r="H94" s="482"/>
      <c r="I94" s="482"/>
      <c r="J94" s="482"/>
      <c r="K94" s="486">
        <v>0</v>
      </c>
      <c r="L94" s="484">
        <v>0</v>
      </c>
      <c r="M94" s="484">
        <v>0</v>
      </c>
      <c r="N94" s="484">
        <v>0</v>
      </c>
      <c r="O94" s="484">
        <v>0</v>
      </c>
      <c r="P94" s="485">
        <v>0</v>
      </c>
      <c r="Q94" s="485">
        <v>0</v>
      </c>
      <c r="R94" s="486">
        <v>0</v>
      </c>
      <c r="S94" s="484">
        <v>0</v>
      </c>
      <c r="T94" s="486">
        <v>0</v>
      </c>
      <c r="U94" s="484">
        <v>0</v>
      </c>
      <c r="V94" s="486">
        <v>0</v>
      </c>
      <c r="W94" s="486">
        <v>0</v>
      </c>
      <c r="X94" s="486">
        <v>0</v>
      </c>
      <c r="Y94" s="486">
        <v>0</v>
      </c>
      <c r="Z94" s="488"/>
      <c r="AA94" s="488"/>
      <c r="AB94" s="488"/>
      <c r="AC94" s="488"/>
      <c r="AD94" s="488"/>
    </row>
    <row r="95" spans="1:30" x14ac:dyDescent="0.2">
      <c r="A95" s="491"/>
      <c r="B95" s="528" t="s">
        <v>520</v>
      </c>
      <c r="C95" s="477"/>
      <c r="D95" s="482"/>
      <c r="E95" s="482"/>
      <c r="F95" s="482"/>
      <c r="G95" s="482"/>
      <c r="H95" s="482"/>
      <c r="I95" s="482"/>
      <c r="J95" s="482"/>
      <c r="K95" s="486">
        <v>0</v>
      </c>
      <c r="L95" s="484">
        <v>0</v>
      </c>
      <c r="M95" s="484">
        <v>0</v>
      </c>
      <c r="N95" s="484">
        <v>0</v>
      </c>
      <c r="O95" s="484">
        <v>0</v>
      </c>
      <c r="P95" s="485">
        <v>0</v>
      </c>
      <c r="Q95" s="485">
        <v>0</v>
      </c>
      <c r="R95" s="486">
        <v>0</v>
      </c>
      <c r="S95" s="484">
        <v>0</v>
      </c>
      <c r="T95" s="486">
        <v>0</v>
      </c>
      <c r="U95" s="484">
        <v>0</v>
      </c>
      <c r="V95" s="486">
        <v>0</v>
      </c>
      <c r="W95" s="486">
        <v>0</v>
      </c>
      <c r="X95" s="486">
        <v>0</v>
      </c>
      <c r="Y95" s="486">
        <v>0</v>
      </c>
      <c r="Z95" s="488"/>
      <c r="AA95" s="488"/>
      <c r="AB95" s="488"/>
      <c r="AC95" s="488"/>
      <c r="AD95" s="488"/>
    </row>
    <row r="96" spans="1:30" x14ac:dyDescent="0.2">
      <c r="A96" s="491"/>
      <c r="B96" s="528" t="s">
        <v>521</v>
      </c>
      <c r="C96" s="477"/>
      <c r="D96" s="482"/>
      <c r="E96" s="482"/>
      <c r="F96" s="482"/>
      <c r="G96" s="482"/>
      <c r="H96" s="482"/>
      <c r="I96" s="482"/>
      <c r="J96" s="482"/>
      <c r="K96" s="486">
        <v>0</v>
      </c>
      <c r="L96" s="484">
        <v>0</v>
      </c>
      <c r="M96" s="484">
        <v>0</v>
      </c>
      <c r="N96" s="484">
        <v>0</v>
      </c>
      <c r="O96" s="484">
        <v>0</v>
      </c>
      <c r="P96" s="485">
        <v>0</v>
      </c>
      <c r="Q96" s="485">
        <v>0</v>
      </c>
      <c r="R96" s="486">
        <v>0</v>
      </c>
      <c r="S96" s="484">
        <v>0</v>
      </c>
      <c r="T96" s="486">
        <v>0</v>
      </c>
      <c r="U96" s="484">
        <v>0</v>
      </c>
      <c r="V96" s="486">
        <v>0</v>
      </c>
      <c r="W96" s="486">
        <v>0</v>
      </c>
      <c r="X96" s="486">
        <v>0</v>
      </c>
      <c r="Y96" s="486">
        <v>0</v>
      </c>
      <c r="Z96" s="488"/>
      <c r="AA96" s="488"/>
      <c r="AB96" s="488"/>
      <c r="AC96" s="488"/>
      <c r="AD96" s="488"/>
    </row>
    <row r="97" spans="1:30" x14ac:dyDescent="0.2">
      <c r="A97" s="491"/>
      <c r="B97" s="528" t="s">
        <v>522</v>
      </c>
      <c r="C97" s="477"/>
      <c r="D97" s="482"/>
      <c r="E97" s="482"/>
      <c r="F97" s="482"/>
      <c r="G97" s="482"/>
      <c r="H97" s="482"/>
      <c r="I97" s="482"/>
      <c r="J97" s="482"/>
      <c r="K97" s="486">
        <v>0</v>
      </c>
      <c r="L97" s="484">
        <v>0</v>
      </c>
      <c r="M97" s="484">
        <v>0</v>
      </c>
      <c r="N97" s="484">
        <v>0</v>
      </c>
      <c r="O97" s="484">
        <v>0</v>
      </c>
      <c r="P97" s="485">
        <v>0</v>
      </c>
      <c r="Q97" s="485">
        <v>0</v>
      </c>
      <c r="R97" s="486">
        <v>0</v>
      </c>
      <c r="S97" s="484">
        <v>0</v>
      </c>
      <c r="T97" s="486">
        <v>0</v>
      </c>
      <c r="U97" s="484">
        <v>0</v>
      </c>
      <c r="V97" s="486">
        <v>0</v>
      </c>
      <c r="W97" s="486">
        <v>0</v>
      </c>
      <c r="X97" s="486">
        <v>0</v>
      </c>
      <c r="Y97" s="486">
        <v>0</v>
      </c>
      <c r="Z97" s="488"/>
      <c r="AA97" s="488"/>
      <c r="AB97" s="488"/>
      <c r="AC97" s="488"/>
      <c r="AD97" s="488"/>
    </row>
    <row r="98" spans="1:30" x14ac:dyDescent="0.2">
      <c r="A98" s="491"/>
      <c r="B98" s="528" t="s">
        <v>523</v>
      </c>
      <c r="C98" s="477"/>
      <c r="D98" s="482"/>
      <c r="E98" s="482"/>
      <c r="F98" s="482"/>
      <c r="G98" s="482"/>
      <c r="H98" s="482"/>
      <c r="I98" s="482"/>
      <c r="J98" s="482"/>
      <c r="K98" s="486">
        <v>0</v>
      </c>
      <c r="L98" s="484">
        <v>0</v>
      </c>
      <c r="M98" s="484">
        <v>0</v>
      </c>
      <c r="N98" s="484">
        <v>0</v>
      </c>
      <c r="O98" s="484">
        <v>0</v>
      </c>
      <c r="P98" s="485">
        <v>0</v>
      </c>
      <c r="Q98" s="485">
        <v>0</v>
      </c>
      <c r="R98" s="486">
        <v>0</v>
      </c>
      <c r="S98" s="486">
        <v>0</v>
      </c>
      <c r="T98" s="486">
        <v>0</v>
      </c>
      <c r="U98" s="484">
        <v>0</v>
      </c>
      <c r="V98" s="497">
        <v>0</v>
      </c>
      <c r="W98" s="486">
        <v>0</v>
      </c>
      <c r="X98" s="486">
        <v>0</v>
      </c>
      <c r="Y98" s="486">
        <v>0</v>
      </c>
      <c r="Z98" s="488"/>
      <c r="AA98" s="488"/>
      <c r="AB98" s="488"/>
      <c r="AC98" s="488"/>
      <c r="AD98" s="488"/>
    </row>
    <row r="99" spans="1:30" x14ac:dyDescent="0.2">
      <c r="A99" s="476"/>
      <c r="B99" s="529" t="s">
        <v>524</v>
      </c>
      <c r="C99" s="477"/>
      <c r="D99" s="482"/>
      <c r="E99" s="482"/>
      <c r="F99" s="482"/>
      <c r="G99" s="482"/>
      <c r="H99" s="482"/>
      <c r="I99" s="482"/>
      <c r="J99" s="482"/>
      <c r="K99" s="530">
        <v>-7050035.9690797152</v>
      </c>
      <c r="L99" s="531">
        <v>-10125171.369677365</v>
      </c>
      <c r="M99" s="531">
        <v>0</v>
      </c>
      <c r="N99" s="531">
        <v>0</v>
      </c>
      <c r="O99" s="531">
        <v>0</v>
      </c>
      <c r="P99" s="532">
        <v>-9600000</v>
      </c>
      <c r="Q99" s="532">
        <v>12840602.907884303</v>
      </c>
      <c r="R99" s="530">
        <v>-118.13000000000102</v>
      </c>
      <c r="S99" s="531">
        <v>-31513.210000000021</v>
      </c>
      <c r="T99" s="530">
        <v>0</v>
      </c>
      <c r="U99" s="531">
        <v>-133836.16728665284</v>
      </c>
      <c r="V99" s="533">
        <v>0</v>
      </c>
      <c r="W99" s="532">
        <v>0</v>
      </c>
      <c r="X99" s="532">
        <v>0</v>
      </c>
      <c r="Y99" s="532">
        <v>0</v>
      </c>
      <c r="Z99" s="476"/>
      <c r="AA99" s="488"/>
      <c r="AB99" s="488"/>
      <c r="AC99" s="488"/>
      <c r="AD99" s="488"/>
    </row>
    <row r="100" spans="1:30" x14ac:dyDescent="0.2">
      <c r="A100" s="476"/>
      <c r="B100" s="476"/>
      <c r="C100" s="501" t="s">
        <v>525</v>
      </c>
      <c r="D100" s="482"/>
      <c r="E100" s="482"/>
      <c r="F100" s="482"/>
      <c r="G100" s="482"/>
      <c r="H100" s="482"/>
      <c r="I100" s="482"/>
      <c r="J100" s="482"/>
      <c r="K100" s="492">
        <v>-4950352.9690797152</v>
      </c>
      <c r="L100" s="503">
        <v>-15350411.369677365</v>
      </c>
      <c r="M100" s="503">
        <v>-3738</v>
      </c>
      <c r="N100" s="503">
        <v>0</v>
      </c>
      <c r="O100" s="503">
        <v>1129495</v>
      </c>
      <c r="P100" s="504">
        <v>-9600000</v>
      </c>
      <c r="Q100" s="504">
        <v>12840602.907884303</v>
      </c>
      <c r="R100" s="492">
        <v>-118.13000000000102</v>
      </c>
      <c r="S100" s="503">
        <v>6261731.79</v>
      </c>
      <c r="T100" s="492">
        <v>0</v>
      </c>
      <c r="U100" s="503">
        <v>-131883.16728665284</v>
      </c>
      <c r="V100" s="492">
        <v>-96032</v>
      </c>
      <c r="W100" s="504">
        <v>-96032</v>
      </c>
      <c r="X100" s="504">
        <v>0</v>
      </c>
      <c r="Y100" s="504">
        <v>0</v>
      </c>
      <c r="Z100" s="476"/>
      <c r="AA100" s="488"/>
      <c r="AB100" s="488"/>
      <c r="AC100" s="488"/>
      <c r="AD100" s="488"/>
    </row>
    <row r="101" spans="1:30" x14ac:dyDescent="0.2">
      <c r="A101" s="534"/>
      <c r="B101" s="534"/>
      <c r="C101" s="535" t="s">
        <v>526</v>
      </c>
      <c r="D101" s="482"/>
      <c r="E101" s="482"/>
      <c r="F101" s="482"/>
      <c r="G101" s="482"/>
      <c r="H101" s="482"/>
      <c r="I101" s="482"/>
      <c r="J101" s="482"/>
      <c r="K101" s="486">
        <v>6144215.1070939321</v>
      </c>
      <c r="L101" s="484">
        <v>6457225.3050734838</v>
      </c>
      <c r="M101" s="484">
        <v>48778.592589762506</v>
      </c>
      <c r="N101" s="484">
        <v>-1.6132353507181425E-11</v>
      </c>
      <c r="O101" s="484">
        <v>890570.33318617078</v>
      </c>
      <c r="P101" s="485">
        <v>-224534.66977528928</v>
      </c>
      <c r="Q101" s="485">
        <v>0</v>
      </c>
      <c r="R101" s="486">
        <v>-11707.736580685503</v>
      </c>
      <c r="S101" s="486">
        <v>-1045365.3375176463</v>
      </c>
      <c r="T101" s="486">
        <v>-444.54543404029891</v>
      </c>
      <c r="U101" s="484">
        <v>18706.500441299009</v>
      </c>
      <c r="V101" s="486">
        <v>7955.3181418401664</v>
      </c>
      <c r="W101" s="498">
        <v>7955.3181418401664</v>
      </c>
      <c r="X101" s="498">
        <v>-433.0495670053445</v>
      </c>
      <c r="Y101" s="498">
        <v>3464.396536042756</v>
      </c>
      <c r="Z101" s="476"/>
      <c r="AA101" s="488"/>
      <c r="AB101" s="488"/>
      <c r="AC101" s="488"/>
      <c r="AD101" s="488"/>
    </row>
    <row r="102" spans="1:30" ht="18" customHeight="1" thickBot="1" x14ac:dyDescent="0.25">
      <c r="A102" s="536"/>
      <c r="B102" s="537"/>
      <c r="C102" s="538" t="s">
        <v>527</v>
      </c>
      <c r="D102" s="482"/>
      <c r="E102" s="482"/>
      <c r="F102" s="482"/>
      <c r="G102" s="482"/>
      <c r="H102" s="482"/>
      <c r="I102" s="482"/>
      <c r="J102" s="482"/>
      <c r="K102" s="539">
        <v>-90817549.635463998</v>
      </c>
      <c r="L102" s="540">
        <v>-89738106.883247912</v>
      </c>
      <c r="M102" s="540">
        <v>-664268.81062825327</v>
      </c>
      <c r="N102" s="540">
        <v>2.166982901466882E-10</v>
      </c>
      <c r="O102" s="540">
        <v>-11993181.934040159</v>
      </c>
      <c r="P102" s="541">
        <v>3756068.238109014</v>
      </c>
      <c r="Q102" s="541">
        <v>0</v>
      </c>
      <c r="R102" s="542">
        <v>157264.49940444209</v>
      </c>
      <c r="S102" s="540">
        <v>8057558.1635565581</v>
      </c>
      <c r="T102" s="542">
        <v>5971.3689887943001</v>
      </c>
      <c r="U102" s="540">
        <v>-251275.59090824827</v>
      </c>
      <c r="V102" s="543">
        <v>-106860.03366726903</v>
      </c>
      <c r="W102" s="540">
        <v>-106860.03366726903</v>
      </c>
      <c r="X102" s="540">
        <v>5816.9504329946558</v>
      </c>
      <c r="Y102" s="540">
        <v>-46535.603463957246</v>
      </c>
      <c r="Z102" s="476"/>
      <c r="AA102" s="488"/>
      <c r="AB102" s="488"/>
      <c r="AC102" s="488"/>
      <c r="AD102" s="488"/>
    </row>
    <row r="103" spans="1:30" ht="13.5" thickTop="1" x14ac:dyDescent="0.2">
      <c r="A103" s="534"/>
      <c r="B103" s="534"/>
      <c r="C103" s="544"/>
      <c r="D103" s="482"/>
      <c r="E103" s="482"/>
      <c r="F103" s="482"/>
      <c r="G103" s="482"/>
      <c r="H103" s="482"/>
      <c r="I103" s="482"/>
      <c r="J103" s="482"/>
      <c r="K103" s="499"/>
      <c r="L103" s="499"/>
      <c r="M103" s="499"/>
      <c r="N103" s="499"/>
      <c r="O103" s="499"/>
      <c r="P103" s="498"/>
      <c r="Q103" s="498"/>
      <c r="R103" s="497"/>
      <c r="S103" s="499"/>
      <c r="T103" s="497"/>
      <c r="U103" s="499"/>
      <c r="V103" s="499"/>
      <c r="W103" s="499">
        <v>0</v>
      </c>
      <c r="X103" s="499">
        <v>0</v>
      </c>
      <c r="Y103" s="499">
        <v>0</v>
      </c>
      <c r="Z103" s="476"/>
      <c r="AA103" s="488"/>
      <c r="AB103" s="488"/>
      <c r="AC103" s="488"/>
      <c r="AD103" s="488"/>
    </row>
    <row r="104" spans="1:30" ht="13.5" thickBot="1" x14ac:dyDescent="0.25">
      <c r="A104" s="545" t="s">
        <v>528</v>
      </c>
      <c r="B104" s="545"/>
      <c r="C104" s="477"/>
      <c r="D104" s="482"/>
      <c r="E104" s="482"/>
      <c r="F104" s="482"/>
      <c r="G104" s="482"/>
      <c r="H104" s="482"/>
      <c r="I104" s="482"/>
      <c r="J104" s="482"/>
      <c r="K104" s="492">
        <v>19071685.423447434</v>
      </c>
      <c r="L104" s="503">
        <v>18845002.44548206</v>
      </c>
      <c r="M104" s="503">
        <v>139496.45023193318</v>
      </c>
      <c r="N104" s="503">
        <v>-4.5506640930804519E-11</v>
      </c>
      <c r="O104" s="503">
        <v>2518568.2061484335</v>
      </c>
      <c r="P104" s="504">
        <v>-788774.33000289288</v>
      </c>
      <c r="Q104" s="504">
        <v>0</v>
      </c>
      <c r="R104" s="492">
        <v>-33025.544874932835</v>
      </c>
      <c r="S104" s="503">
        <v>-1692087.2143468771</v>
      </c>
      <c r="T104" s="492">
        <v>-1253.9874876468029</v>
      </c>
      <c r="U104" s="503">
        <v>52767.874090732133</v>
      </c>
      <c r="V104" s="492">
        <v>22440.607070126494</v>
      </c>
      <c r="W104" s="546">
        <v>22440.607070126494</v>
      </c>
      <c r="X104" s="546">
        <v>-1221.5595909288777</v>
      </c>
      <c r="Y104" s="546">
        <v>9772.4767274310216</v>
      </c>
      <c r="Z104" s="476"/>
      <c r="AA104" s="488"/>
      <c r="AB104" s="488"/>
      <c r="AC104" s="488"/>
      <c r="AD104" s="488"/>
    </row>
    <row r="105" spans="1:30" ht="13.5" thickBot="1" x14ac:dyDescent="0.25">
      <c r="A105" s="545" t="s">
        <v>529</v>
      </c>
      <c r="B105" s="545"/>
      <c r="C105" s="477"/>
      <c r="D105" s="482"/>
      <c r="E105" s="482"/>
      <c r="F105" s="482"/>
      <c r="G105" s="482"/>
      <c r="H105" s="482"/>
      <c r="I105" s="482"/>
      <c r="J105" s="482"/>
      <c r="K105" s="547">
        <v>0</v>
      </c>
      <c r="L105" s="548">
        <v>0</v>
      </c>
      <c r="M105" s="549"/>
      <c r="N105" s="549"/>
      <c r="O105" s="549"/>
      <c r="P105" s="550">
        <v>0</v>
      </c>
      <c r="Q105" s="486"/>
      <c r="R105" s="486"/>
      <c r="S105" s="484"/>
      <c r="T105" s="486"/>
      <c r="U105" s="484"/>
      <c r="V105" s="492">
        <v>0</v>
      </c>
      <c r="W105" s="484"/>
      <c r="X105" s="484"/>
      <c r="Y105" s="484"/>
      <c r="Z105" s="476"/>
      <c r="AA105" s="488"/>
      <c r="AB105" s="488"/>
      <c r="AC105" s="488"/>
      <c r="AD105" s="488"/>
    </row>
    <row r="106" spans="1:30" x14ac:dyDescent="0.2">
      <c r="A106" s="545" t="s">
        <v>530</v>
      </c>
      <c r="B106" s="545"/>
      <c r="C106" s="477"/>
      <c r="D106" s="482"/>
      <c r="E106" s="482"/>
      <c r="F106" s="482"/>
      <c r="G106" s="482"/>
      <c r="H106" s="482"/>
      <c r="I106" s="482"/>
      <c r="J106" s="482"/>
      <c r="K106" s="492">
        <v>0</v>
      </c>
      <c r="L106" s="484">
        <v>0</v>
      </c>
      <c r="M106" s="549"/>
      <c r="N106" s="549"/>
      <c r="O106" s="549"/>
      <c r="P106" s="485"/>
      <c r="Q106" s="485"/>
      <c r="R106" s="486"/>
      <c r="S106" s="484"/>
      <c r="T106" s="486"/>
      <c r="U106" s="484"/>
      <c r="V106" s="492"/>
      <c r="W106" s="484"/>
      <c r="X106" s="484"/>
      <c r="Y106" s="484"/>
      <c r="Z106" s="476"/>
      <c r="AA106" s="488"/>
      <c r="AB106" s="488"/>
      <c r="AC106" s="488"/>
      <c r="AD106" s="488"/>
    </row>
    <row r="107" spans="1:30" x14ac:dyDescent="0.2">
      <c r="A107" s="545" t="s">
        <v>531</v>
      </c>
      <c r="B107" s="545"/>
      <c r="C107" s="477"/>
      <c r="D107" s="482"/>
      <c r="E107" s="482"/>
      <c r="F107" s="482"/>
      <c r="G107" s="482"/>
      <c r="H107" s="482"/>
      <c r="I107" s="482"/>
      <c r="J107" s="482"/>
      <c r="K107" s="492">
        <v>0</v>
      </c>
      <c r="L107" s="549"/>
      <c r="M107" s="549"/>
      <c r="N107" s="549"/>
      <c r="O107" s="549"/>
      <c r="P107" s="551"/>
      <c r="Q107" s="551"/>
      <c r="R107" s="486"/>
      <c r="S107" s="484"/>
      <c r="T107" s="486"/>
      <c r="U107" s="484"/>
      <c r="V107" s="492"/>
      <c r="W107" s="484"/>
      <c r="X107" s="484"/>
      <c r="Y107" s="484"/>
      <c r="Z107" s="476"/>
      <c r="AA107" s="488"/>
      <c r="AB107" s="488"/>
      <c r="AC107" s="488"/>
      <c r="AD107" s="488"/>
    </row>
    <row r="108" spans="1:30" x14ac:dyDescent="0.2">
      <c r="A108" s="545" t="s">
        <v>532</v>
      </c>
      <c r="B108" s="545"/>
      <c r="C108" s="477"/>
      <c r="D108" s="482"/>
      <c r="E108" s="482"/>
      <c r="F108" s="482"/>
      <c r="G108" s="482"/>
      <c r="H108" s="482"/>
      <c r="I108" s="482"/>
      <c r="J108" s="482"/>
      <c r="K108" s="552">
        <v>0.2</v>
      </c>
      <c r="L108" s="549"/>
      <c r="M108" s="549"/>
      <c r="N108" s="549"/>
      <c r="O108" s="549"/>
      <c r="P108" s="551"/>
      <c r="Q108" s="551"/>
      <c r="R108" s="486"/>
      <c r="S108" s="484"/>
      <c r="T108" s="486"/>
      <c r="U108" s="484"/>
      <c r="V108" s="492"/>
      <c r="W108" s="484"/>
      <c r="X108" s="484"/>
      <c r="Y108" s="484"/>
      <c r="Z108" s="476"/>
      <c r="AA108" s="488"/>
      <c r="AB108" s="488"/>
      <c r="AC108" s="488"/>
      <c r="AD108" s="488"/>
    </row>
    <row r="109" spans="1:30" x14ac:dyDescent="0.2">
      <c r="A109" s="545" t="s">
        <v>533</v>
      </c>
      <c r="B109" s="545"/>
      <c r="C109" s="477"/>
      <c r="D109" s="482"/>
      <c r="E109" s="482"/>
      <c r="F109" s="482"/>
      <c r="G109" s="482"/>
      <c r="H109" s="482"/>
      <c r="I109" s="482"/>
      <c r="J109" s="482"/>
      <c r="K109" s="492">
        <v>0</v>
      </c>
      <c r="L109" s="484">
        <v>0</v>
      </c>
      <c r="M109" s="549"/>
      <c r="N109" s="549"/>
      <c r="O109" s="549"/>
      <c r="P109" s="485"/>
      <c r="Q109" s="485"/>
      <c r="R109" s="486"/>
      <c r="S109" s="484"/>
      <c r="T109" s="486"/>
      <c r="U109" s="484"/>
      <c r="V109" s="492"/>
      <c r="W109" s="553"/>
      <c r="X109" s="553"/>
      <c r="Y109" s="553"/>
      <c r="Z109" s="488"/>
      <c r="AA109" s="488"/>
      <c r="AB109" s="488"/>
      <c r="AC109" s="488"/>
      <c r="AD109" s="488"/>
    </row>
    <row r="110" spans="1:30" x14ac:dyDescent="0.2">
      <c r="A110" s="554" t="s">
        <v>534</v>
      </c>
      <c r="B110" s="555"/>
      <c r="C110" s="556"/>
      <c r="D110" s="482"/>
      <c r="E110" s="482"/>
      <c r="F110" s="482"/>
      <c r="G110" s="482"/>
      <c r="H110" s="482"/>
      <c r="I110" s="482"/>
      <c r="J110" s="482"/>
      <c r="K110" s="492"/>
      <c r="L110" s="484"/>
      <c r="M110" s="484"/>
      <c r="N110" s="484"/>
      <c r="O110" s="484"/>
      <c r="P110" s="485"/>
      <c r="Q110" s="485"/>
      <c r="R110" s="486"/>
      <c r="S110" s="484"/>
      <c r="T110" s="486"/>
      <c r="U110" s="484"/>
      <c r="V110" s="492"/>
      <c r="W110" s="486"/>
      <c r="X110" s="486"/>
      <c r="Y110" s="486"/>
      <c r="Z110" s="488"/>
      <c r="AA110" s="488"/>
      <c r="AB110" s="488"/>
      <c r="AC110" s="488"/>
      <c r="AD110" s="488"/>
    </row>
    <row r="111" spans="1:30" ht="11.1" customHeight="1" x14ac:dyDescent="0.2">
      <c r="A111" s="557"/>
      <c r="B111" s="545" t="s">
        <v>535</v>
      </c>
      <c r="C111" s="477"/>
      <c r="D111" s="482"/>
      <c r="E111" s="482"/>
      <c r="F111" s="482"/>
      <c r="G111" s="482"/>
      <c r="H111" s="482"/>
      <c r="I111" s="482"/>
      <c r="J111" s="482"/>
      <c r="K111" s="492">
        <v>0</v>
      </c>
      <c r="L111" s="484">
        <v>0</v>
      </c>
      <c r="M111" s="484">
        <v>0</v>
      </c>
      <c r="N111" s="484">
        <v>0</v>
      </c>
      <c r="O111" s="484">
        <v>0</v>
      </c>
      <c r="P111" s="485">
        <v>0</v>
      </c>
      <c r="Q111" s="485">
        <v>0</v>
      </c>
      <c r="R111" s="486">
        <v>0</v>
      </c>
      <c r="S111" s="486">
        <v>0</v>
      </c>
      <c r="T111" s="486">
        <v>0</v>
      </c>
      <c r="U111" s="489">
        <v>0</v>
      </c>
      <c r="V111" s="492">
        <v>0</v>
      </c>
      <c r="W111" s="486">
        <v>0</v>
      </c>
      <c r="X111" s="486">
        <v>0</v>
      </c>
      <c r="Y111" s="486">
        <v>0</v>
      </c>
      <c r="Z111" s="488"/>
      <c r="AA111" s="488"/>
      <c r="AB111" s="488"/>
      <c r="AC111" s="488"/>
      <c r="AD111" s="488"/>
    </row>
    <row r="112" spans="1:30" ht="11.1" customHeight="1" x14ac:dyDescent="0.2">
      <c r="A112" s="495"/>
      <c r="B112" s="545" t="s">
        <v>536</v>
      </c>
      <c r="C112" s="477"/>
      <c r="D112" s="482"/>
      <c r="E112" s="482"/>
      <c r="F112" s="482"/>
      <c r="G112" s="482"/>
      <c r="H112" s="482"/>
      <c r="I112" s="482"/>
      <c r="J112" s="482"/>
      <c r="K112" s="492">
        <v>0</v>
      </c>
      <c r="L112" s="484">
        <v>0</v>
      </c>
      <c r="M112" s="484">
        <v>0</v>
      </c>
      <c r="N112" s="484">
        <v>0</v>
      </c>
      <c r="O112" s="484">
        <v>0</v>
      </c>
      <c r="P112" s="485">
        <v>0</v>
      </c>
      <c r="Q112" s="485">
        <v>0</v>
      </c>
      <c r="R112" s="486">
        <v>0</v>
      </c>
      <c r="S112" s="486">
        <v>0</v>
      </c>
      <c r="T112" s="486">
        <v>0</v>
      </c>
      <c r="U112" s="489">
        <v>0</v>
      </c>
      <c r="V112" s="492">
        <v>0</v>
      </c>
      <c r="W112" s="486">
        <v>0</v>
      </c>
      <c r="X112" s="486">
        <v>0</v>
      </c>
      <c r="Y112" s="486">
        <v>0</v>
      </c>
      <c r="Z112" s="488"/>
      <c r="AA112" s="488"/>
      <c r="AB112" s="488"/>
      <c r="AC112" s="488"/>
      <c r="AD112" s="488"/>
    </row>
    <row r="113" spans="1:30" ht="11.1" customHeight="1" x14ac:dyDescent="0.2">
      <c r="A113" s="557"/>
      <c r="B113" s="545" t="s">
        <v>537</v>
      </c>
      <c r="C113" s="477"/>
      <c r="D113" s="482"/>
      <c r="E113" s="482"/>
      <c r="F113" s="482"/>
      <c r="G113" s="482"/>
      <c r="H113" s="482"/>
      <c r="I113" s="482"/>
      <c r="J113" s="482"/>
      <c r="K113" s="492">
        <v>-91680</v>
      </c>
      <c r="L113" s="484">
        <v>-91680</v>
      </c>
      <c r="M113" s="484">
        <v>0</v>
      </c>
      <c r="N113" s="484">
        <v>0</v>
      </c>
      <c r="O113" s="484">
        <v>0</v>
      </c>
      <c r="P113" s="485">
        <v>0</v>
      </c>
      <c r="Q113" s="485">
        <v>0</v>
      </c>
      <c r="R113" s="486">
        <v>0</v>
      </c>
      <c r="S113" s="486">
        <v>0</v>
      </c>
      <c r="T113" s="486">
        <v>0</v>
      </c>
      <c r="U113" s="489">
        <v>0</v>
      </c>
      <c r="V113" s="492">
        <v>0</v>
      </c>
      <c r="W113" s="486">
        <v>0</v>
      </c>
      <c r="X113" s="486">
        <v>0</v>
      </c>
      <c r="Y113" s="486">
        <v>0</v>
      </c>
      <c r="Z113" s="488"/>
      <c r="AA113" s="488"/>
      <c r="AB113" s="488"/>
      <c r="AC113" s="488"/>
      <c r="AD113" s="488"/>
    </row>
    <row r="114" spans="1:30" ht="11.1" customHeight="1" x14ac:dyDescent="0.2">
      <c r="A114" s="557"/>
      <c r="B114" s="545" t="s">
        <v>538</v>
      </c>
      <c r="C114" s="477"/>
      <c r="D114" s="482"/>
      <c r="E114" s="482"/>
      <c r="F114" s="482"/>
      <c r="G114" s="482"/>
      <c r="H114" s="482"/>
      <c r="I114" s="482"/>
      <c r="J114" s="482"/>
      <c r="K114" s="492">
        <v>0</v>
      </c>
      <c r="L114" s="484">
        <v>0</v>
      </c>
      <c r="M114" s="484">
        <v>0</v>
      </c>
      <c r="N114" s="484">
        <v>0</v>
      </c>
      <c r="O114" s="484">
        <v>0</v>
      </c>
      <c r="P114" s="485">
        <v>0</v>
      </c>
      <c r="Q114" s="485">
        <v>0</v>
      </c>
      <c r="R114" s="486">
        <v>0</v>
      </c>
      <c r="S114" s="486">
        <v>0</v>
      </c>
      <c r="T114" s="486">
        <v>0</v>
      </c>
      <c r="U114" s="489">
        <v>0</v>
      </c>
      <c r="V114" s="492">
        <v>0</v>
      </c>
      <c r="W114" s="486">
        <v>0</v>
      </c>
      <c r="X114" s="486">
        <v>0</v>
      </c>
      <c r="Y114" s="486">
        <v>0</v>
      </c>
      <c r="Z114" s="488"/>
      <c r="AA114" s="488"/>
      <c r="AB114" s="488"/>
      <c r="AC114" s="488"/>
      <c r="AD114" s="488"/>
    </row>
    <row r="115" spans="1:30" x14ac:dyDescent="0.2">
      <c r="A115" s="558" t="s">
        <v>539</v>
      </c>
      <c r="B115" s="559"/>
      <c r="C115" s="560"/>
      <c r="D115" s="482"/>
      <c r="E115" s="482"/>
      <c r="F115" s="482"/>
      <c r="G115" s="482"/>
      <c r="H115" s="482"/>
      <c r="I115" s="482"/>
      <c r="J115" s="482"/>
      <c r="K115" s="486"/>
      <c r="L115" s="484"/>
      <c r="M115" s="484"/>
      <c r="N115" s="484"/>
      <c r="O115" s="484"/>
      <c r="P115" s="485"/>
      <c r="Q115" s="485"/>
      <c r="R115" s="486"/>
      <c r="S115" s="484"/>
      <c r="T115" s="486"/>
      <c r="U115" s="484"/>
      <c r="V115" s="486"/>
      <c r="W115" s="486"/>
      <c r="X115" s="486"/>
      <c r="Y115" s="486"/>
      <c r="Z115" s="488"/>
      <c r="AA115" s="488"/>
      <c r="AB115" s="488"/>
      <c r="AC115" s="488"/>
      <c r="AD115" s="488"/>
    </row>
    <row r="116" spans="1:30" ht="11.1" customHeight="1" x14ac:dyDescent="0.2">
      <c r="A116" s="557"/>
      <c r="B116" s="545" t="s">
        <v>540</v>
      </c>
      <c r="C116" s="477"/>
      <c r="D116" s="482"/>
      <c r="E116" s="482"/>
      <c r="F116" s="482"/>
      <c r="G116" s="482"/>
      <c r="H116" s="482"/>
      <c r="I116" s="482"/>
      <c r="J116" s="482"/>
      <c r="K116" s="492">
        <v>415875.76203817065</v>
      </c>
      <c r="L116" s="503">
        <v>-928125.5925053556</v>
      </c>
      <c r="M116" s="503">
        <v>-862.25752201227681</v>
      </c>
      <c r="N116" s="503">
        <v>0</v>
      </c>
      <c r="O116" s="503">
        <v>220314.44974567991</v>
      </c>
      <c r="P116" s="504">
        <v>0</v>
      </c>
      <c r="Q116" s="504">
        <v>0</v>
      </c>
      <c r="R116" s="492">
        <v>0</v>
      </c>
      <c r="S116" s="503">
        <v>1142936.8590806583</v>
      </c>
      <c r="T116" s="492">
        <v>0</v>
      </c>
      <c r="U116" s="503">
        <v>381.71294097345566</v>
      </c>
      <c r="V116" s="492">
        <v>-18769.409701773115</v>
      </c>
      <c r="W116" s="492">
        <v>-18769.409701773115</v>
      </c>
      <c r="X116" s="492">
        <v>0</v>
      </c>
      <c r="Y116" s="492">
        <v>0</v>
      </c>
      <c r="Z116" s="488"/>
      <c r="AA116" s="488"/>
      <c r="AB116" s="488"/>
      <c r="AC116" s="488"/>
      <c r="AD116" s="488"/>
    </row>
    <row r="117" spans="1:30" ht="11.1" customHeight="1" x14ac:dyDescent="0.2">
      <c r="A117" s="557"/>
      <c r="B117" s="545" t="s">
        <v>541</v>
      </c>
      <c r="C117" s="477"/>
      <c r="D117" s="482"/>
      <c r="E117" s="482"/>
      <c r="F117" s="482"/>
      <c r="G117" s="482"/>
      <c r="H117" s="482"/>
      <c r="I117" s="482"/>
      <c r="J117" s="482"/>
      <c r="K117" s="492">
        <v>-136814.67418403429</v>
      </c>
      <c r="L117" s="503">
        <v>-136814.67418403429</v>
      </c>
      <c r="M117" s="503">
        <v>0</v>
      </c>
      <c r="N117" s="503">
        <v>0</v>
      </c>
      <c r="O117" s="503">
        <v>0</v>
      </c>
      <c r="P117" s="504">
        <v>0</v>
      </c>
      <c r="Q117" s="504">
        <v>0</v>
      </c>
      <c r="R117" s="492">
        <v>0</v>
      </c>
      <c r="S117" s="503">
        <v>0</v>
      </c>
      <c r="T117" s="492">
        <v>0</v>
      </c>
      <c r="U117" s="503">
        <v>0</v>
      </c>
      <c r="V117" s="492">
        <v>0</v>
      </c>
      <c r="W117" s="492">
        <v>0</v>
      </c>
      <c r="X117" s="492">
        <v>0</v>
      </c>
      <c r="Y117" s="492">
        <v>0</v>
      </c>
      <c r="Z117" s="488"/>
      <c r="AA117" s="488"/>
      <c r="AB117" s="488"/>
      <c r="AC117" s="488"/>
      <c r="AD117" s="488"/>
    </row>
    <row r="118" spans="1:30" ht="11.1" customHeight="1" x14ac:dyDescent="0.2">
      <c r="A118" s="557"/>
      <c r="B118" s="545" t="s">
        <v>384</v>
      </c>
      <c r="C118" s="477"/>
      <c r="D118" s="482"/>
      <c r="E118" s="482"/>
      <c r="F118" s="482"/>
      <c r="G118" s="482"/>
      <c r="H118" s="482"/>
      <c r="I118" s="482"/>
      <c r="J118" s="482"/>
      <c r="K118" s="492">
        <v>-1377926.2487076616</v>
      </c>
      <c r="L118" s="503">
        <v>-1978960.0314284582</v>
      </c>
      <c r="M118" s="503">
        <v>0</v>
      </c>
      <c r="N118" s="503">
        <v>0</v>
      </c>
      <c r="O118" s="503">
        <v>0</v>
      </c>
      <c r="P118" s="504">
        <v>-1876315.5316667559</v>
      </c>
      <c r="Q118" s="504">
        <v>2509689.8616696489</v>
      </c>
      <c r="R118" s="492">
        <v>-23.088453516228729</v>
      </c>
      <c r="S118" s="503">
        <v>-6159.2422266329349</v>
      </c>
      <c r="T118" s="492">
        <v>0</v>
      </c>
      <c r="U118" s="503">
        <v>-26158.216601947595</v>
      </c>
      <c r="V118" s="492">
        <v>0</v>
      </c>
      <c r="W118" s="492">
        <v>0</v>
      </c>
      <c r="X118" s="492">
        <v>0</v>
      </c>
      <c r="Y118" s="492">
        <v>0</v>
      </c>
      <c r="Z118" s="488"/>
      <c r="AA118" s="488"/>
      <c r="AB118" s="488"/>
      <c r="AC118" s="488"/>
      <c r="AD118" s="488"/>
    </row>
    <row r="119" spans="1:30" x14ac:dyDescent="0.2">
      <c r="A119" s="554" t="s">
        <v>542</v>
      </c>
      <c r="B119" s="555"/>
      <c r="C119" s="556"/>
      <c r="D119" s="482"/>
      <c r="E119" s="482"/>
      <c r="F119" s="482"/>
      <c r="G119" s="482"/>
      <c r="H119" s="482"/>
      <c r="I119" s="482"/>
      <c r="J119" s="482"/>
      <c r="K119" s="486"/>
      <c r="L119" s="484"/>
      <c r="M119" s="484"/>
      <c r="N119" s="484"/>
      <c r="O119" s="484"/>
      <c r="P119" s="485"/>
      <c r="Q119" s="485"/>
      <c r="R119" s="486"/>
      <c r="S119" s="484"/>
      <c r="T119" s="486"/>
      <c r="U119" s="484"/>
      <c r="V119" s="486"/>
      <c r="W119" s="489"/>
      <c r="X119" s="489"/>
      <c r="Y119" s="489"/>
      <c r="Z119" s="488"/>
      <c r="AA119" s="488"/>
      <c r="AB119" s="488"/>
      <c r="AC119" s="488"/>
      <c r="AD119" s="488"/>
    </row>
    <row r="120" spans="1:30" ht="11.1" customHeight="1" x14ac:dyDescent="0.2">
      <c r="A120" s="557"/>
      <c r="B120" s="545" t="s">
        <v>543</v>
      </c>
      <c r="C120" s="477"/>
      <c r="D120" s="482"/>
      <c r="E120" s="482"/>
      <c r="F120" s="482"/>
      <c r="G120" s="482"/>
      <c r="H120" s="482"/>
      <c r="I120" s="482"/>
      <c r="J120" s="482"/>
      <c r="K120" s="492">
        <v>0</v>
      </c>
      <c r="L120" s="484">
        <v>0</v>
      </c>
      <c r="M120" s="484">
        <v>0</v>
      </c>
      <c r="N120" s="484">
        <v>0</v>
      </c>
      <c r="O120" s="484">
        <v>0</v>
      </c>
      <c r="P120" s="485">
        <v>0</v>
      </c>
      <c r="Q120" s="485">
        <v>0</v>
      </c>
      <c r="R120" s="492">
        <v>0</v>
      </c>
      <c r="S120" s="492">
        <v>0</v>
      </c>
      <c r="T120" s="492">
        <v>0</v>
      </c>
      <c r="U120" s="503">
        <v>0</v>
      </c>
      <c r="V120" s="492">
        <v>0</v>
      </c>
      <c r="W120" s="489">
        <v>0</v>
      </c>
      <c r="X120" s="489">
        <v>0</v>
      </c>
      <c r="Y120" s="489">
        <v>0</v>
      </c>
      <c r="Z120" s="488"/>
      <c r="AA120" s="488"/>
      <c r="AB120" s="488"/>
      <c r="AC120" s="488"/>
      <c r="AD120" s="488"/>
    </row>
    <row r="121" spans="1:30" ht="11.1" customHeight="1" x14ac:dyDescent="0.2">
      <c r="A121" s="557"/>
      <c r="B121" s="545" t="s">
        <v>537</v>
      </c>
      <c r="C121" s="477"/>
      <c r="D121" s="482"/>
      <c r="E121" s="482"/>
      <c r="F121" s="482"/>
      <c r="G121" s="482"/>
      <c r="H121" s="482"/>
      <c r="I121" s="482"/>
      <c r="J121" s="482"/>
      <c r="K121" s="492">
        <v>0</v>
      </c>
      <c r="L121" s="484">
        <v>0</v>
      </c>
      <c r="M121" s="484">
        <v>0</v>
      </c>
      <c r="N121" s="484">
        <v>0</v>
      </c>
      <c r="O121" s="484">
        <v>0</v>
      </c>
      <c r="P121" s="485">
        <v>0</v>
      </c>
      <c r="Q121" s="485">
        <v>0</v>
      </c>
      <c r="R121" s="486">
        <v>0</v>
      </c>
      <c r="S121" s="486">
        <v>0</v>
      </c>
      <c r="T121" s="486">
        <v>0</v>
      </c>
      <c r="U121" s="484">
        <v>0</v>
      </c>
      <c r="V121" s="492">
        <v>0</v>
      </c>
      <c r="W121" s="489">
        <v>0</v>
      </c>
      <c r="X121" s="489">
        <v>0</v>
      </c>
      <c r="Y121" s="489">
        <v>0</v>
      </c>
      <c r="Z121" s="488"/>
      <c r="AA121" s="488"/>
      <c r="AB121" s="488"/>
      <c r="AC121" s="488"/>
      <c r="AD121" s="488"/>
    </row>
    <row r="122" spans="1:30" ht="11.1" customHeight="1" thickBot="1" x14ac:dyDescent="0.25">
      <c r="A122" s="561"/>
      <c r="B122" s="562" t="s">
        <v>544</v>
      </c>
      <c r="C122" s="563"/>
      <c r="D122" s="482"/>
      <c r="E122" s="482"/>
      <c r="F122" s="482"/>
      <c r="G122" s="482"/>
      <c r="H122" s="482"/>
      <c r="I122" s="482"/>
      <c r="J122" s="482"/>
      <c r="K122" s="564">
        <v>0</v>
      </c>
      <c r="L122" s="565">
        <v>0</v>
      </c>
      <c r="M122" s="566">
        <v>0</v>
      </c>
      <c r="N122" s="566">
        <v>0</v>
      </c>
      <c r="O122" s="566">
        <v>0</v>
      </c>
      <c r="P122" s="565">
        <v>0</v>
      </c>
      <c r="Q122" s="565">
        <v>0</v>
      </c>
      <c r="R122" s="564">
        <v>0</v>
      </c>
      <c r="S122" s="564">
        <v>0</v>
      </c>
      <c r="T122" s="564">
        <v>0</v>
      </c>
      <c r="U122" s="567">
        <v>0</v>
      </c>
      <c r="V122" s="564">
        <v>0</v>
      </c>
      <c r="W122" s="568">
        <v>0</v>
      </c>
      <c r="X122" s="568">
        <v>0</v>
      </c>
      <c r="Y122" s="568">
        <v>0</v>
      </c>
      <c r="Z122" s="488"/>
      <c r="AA122" s="488"/>
      <c r="AB122" s="488"/>
      <c r="AC122" s="488"/>
      <c r="AD122" s="488"/>
    </row>
    <row r="123" spans="1:30" ht="13.5" thickTop="1" x14ac:dyDescent="0.2">
      <c r="A123" s="534"/>
      <c r="B123" s="534"/>
      <c r="C123" s="534"/>
      <c r="D123" s="482"/>
      <c r="E123" s="482"/>
      <c r="F123" s="482"/>
      <c r="G123" s="482"/>
      <c r="H123" s="482"/>
      <c r="I123" s="482"/>
      <c r="J123" s="482"/>
      <c r="K123" s="499"/>
      <c r="L123" s="499"/>
      <c r="M123" s="499"/>
      <c r="N123" s="499"/>
      <c r="O123" s="499"/>
      <c r="P123" s="498"/>
      <c r="Q123" s="498"/>
      <c r="R123" s="497"/>
      <c r="S123" s="499"/>
      <c r="T123" s="497"/>
      <c r="U123" s="499"/>
      <c r="V123" s="499"/>
      <c r="W123" s="500"/>
      <c r="X123" s="500"/>
      <c r="Y123" s="500"/>
      <c r="Z123" s="488"/>
      <c r="AA123" s="488"/>
      <c r="AB123" s="488"/>
      <c r="AC123" s="488"/>
      <c r="AD123" s="488"/>
    </row>
    <row r="124" spans="1:30" x14ac:dyDescent="0.2">
      <c r="A124" s="554" t="s">
        <v>545</v>
      </c>
      <c r="B124" s="555"/>
      <c r="C124" s="556"/>
      <c r="D124" s="482"/>
      <c r="E124" s="482"/>
      <c r="F124" s="482"/>
      <c r="G124" s="482"/>
      <c r="H124" s="482"/>
      <c r="I124" s="482"/>
      <c r="J124" s="482"/>
      <c r="K124" s="486"/>
      <c r="L124" s="484"/>
      <c r="M124" s="484"/>
      <c r="N124" s="484"/>
      <c r="O124" s="484"/>
      <c r="P124" s="485"/>
      <c r="Q124" s="485"/>
      <c r="R124" s="486"/>
      <c r="S124" s="484"/>
      <c r="T124" s="486"/>
      <c r="U124" s="484"/>
      <c r="V124" s="486"/>
      <c r="W124" s="489"/>
      <c r="X124" s="489"/>
      <c r="Y124" s="489"/>
      <c r="Z124" s="488"/>
      <c r="AA124" s="488"/>
      <c r="AB124" s="488"/>
      <c r="AC124" s="488"/>
      <c r="AD124" s="488"/>
    </row>
    <row r="125" spans="1:30" x14ac:dyDescent="0.2">
      <c r="A125" s="557"/>
      <c r="B125" s="545" t="s">
        <v>546</v>
      </c>
      <c r="C125" s="477"/>
      <c r="D125" s="482"/>
      <c r="E125" s="482"/>
      <c r="F125" s="482"/>
      <c r="G125" s="482"/>
      <c r="H125" s="482"/>
      <c r="I125" s="482"/>
      <c r="J125" s="482"/>
      <c r="K125" s="502">
        <v>18980005.423447434</v>
      </c>
      <c r="L125" s="503">
        <v>18753322.44548206</v>
      </c>
      <c r="M125" s="503">
        <v>139496.45023193318</v>
      </c>
      <c r="N125" s="503">
        <v>-4.5506640930804519E-11</v>
      </c>
      <c r="O125" s="503">
        <v>2518568.2061484335</v>
      </c>
      <c r="P125" s="504">
        <v>-788774.33000289288</v>
      </c>
      <c r="Q125" s="504">
        <v>0</v>
      </c>
      <c r="R125" s="492">
        <v>-33025.544874932835</v>
      </c>
      <c r="S125" s="503">
        <v>-1692087.2143468771</v>
      </c>
      <c r="T125" s="492">
        <v>-1253.9874876468029</v>
      </c>
      <c r="U125" s="503">
        <v>52767.874090732133</v>
      </c>
      <c r="V125" s="502">
        <v>22440.607070126494</v>
      </c>
      <c r="W125" s="553">
        <v>22440.607070126494</v>
      </c>
      <c r="X125" s="553">
        <v>-1221.5595909288777</v>
      </c>
      <c r="Y125" s="553">
        <v>9772.4767274310216</v>
      </c>
      <c r="Z125" s="488"/>
      <c r="AA125" s="488"/>
      <c r="AB125" s="488"/>
      <c r="AC125" s="488"/>
      <c r="AD125" s="488"/>
    </row>
    <row r="126" spans="1:30" x14ac:dyDescent="0.2">
      <c r="A126" s="557"/>
      <c r="B126" s="545" t="s">
        <v>547</v>
      </c>
      <c r="C126" s="477"/>
      <c r="D126" s="482"/>
      <c r="E126" s="482"/>
      <c r="F126" s="482"/>
      <c r="G126" s="482"/>
      <c r="H126" s="482"/>
      <c r="I126" s="482"/>
      <c r="J126" s="482"/>
      <c r="K126" s="492">
        <v>-1098865.1608535261</v>
      </c>
      <c r="L126" s="503">
        <v>-3043900.2981178481</v>
      </c>
      <c r="M126" s="503">
        <v>-862.25752201227681</v>
      </c>
      <c r="N126" s="503">
        <v>0</v>
      </c>
      <c r="O126" s="503">
        <v>220314.44974567991</v>
      </c>
      <c r="P126" s="504">
        <v>-1876315.5316667559</v>
      </c>
      <c r="Q126" s="504">
        <v>2509689.8616696489</v>
      </c>
      <c r="R126" s="492">
        <v>-23.088453516228729</v>
      </c>
      <c r="S126" s="503">
        <v>1136777.6168540253</v>
      </c>
      <c r="T126" s="492">
        <v>0</v>
      </c>
      <c r="U126" s="503">
        <v>-25776.50366097414</v>
      </c>
      <c r="V126" s="492">
        <v>-18769.409701773115</v>
      </c>
      <c r="W126" s="553">
        <v>-18769.409701773115</v>
      </c>
      <c r="X126" s="553">
        <v>0</v>
      </c>
      <c r="Y126" s="553">
        <v>0</v>
      </c>
      <c r="Z126" s="488"/>
      <c r="AA126" s="488"/>
      <c r="AB126" s="488"/>
      <c r="AC126" s="488"/>
      <c r="AD126" s="488"/>
    </row>
    <row r="127" spans="1:30" x14ac:dyDescent="0.2">
      <c r="A127" s="557"/>
      <c r="B127" s="545" t="s">
        <v>548</v>
      </c>
      <c r="C127" s="477"/>
      <c r="D127" s="482"/>
      <c r="E127" s="482"/>
      <c r="F127" s="482"/>
      <c r="G127" s="482"/>
      <c r="H127" s="482"/>
      <c r="I127" s="482"/>
      <c r="J127" s="482"/>
      <c r="K127" s="492">
        <v>0</v>
      </c>
      <c r="L127" s="503">
        <v>0</v>
      </c>
      <c r="M127" s="503">
        <v>0</v>
      </c>
      <c r="N127" s="503">
        <v>0</v>
      </c>
      <c r="O127" s="503">
        <v>0</v>
      </c>
      <c r="P127" s="504">
        <v>0</v>
      </c>
      <c r="Q127" s="504">
        <v>0</v>
      </c>
      <c r="R127" s="492">
        <v>0</v>
      </c>
      <c r="S127" s="503">
        <v>0</v>
      </c>
      <c r="T127" s="492">
        <v>0</v>
      </c>
      <c r="U127" s="503">
        <v>0</v>
      </c>
      <c r="V127" s="492">
        <v>0</v>
      </c>
      <c r="W127" s="553">
        <v>0</v>
      </c>
      <c r="X127" s="553">
        <v>0</v>
      </c>
      <c r="Y127" s="553">
        <v>0</v>
      </c>
      <c r="Z127" s="488"/>
      <c r="AA127" s="488"/>
      <c r="AB127" s="488"/>
      <c r="AC127" s="488"/>
      <c r="AD127" s="488"/>
    </row>
    <row r="128" spans="1:30" x14ac:dyDescent="0.2">
      <c r="A128" s="554" t="s">
        <v>549</v>
      </c>
      <c r="B128" s="555"/>
      <c r="C128" s="556"/>
      <c r="D128" s="482"/>
      <c r="E128" s="482"/>
      <c r="F128" s="482"/>
      <c r="G128" s="482"/>
      <c r="H128" s="482"/>
      <c r="I128" s="482"/>
      <c r="J128" s="482"/>
      <c r="K128" s="492"/>
      <c r="L128" s="569"/>
      <c r="M128" s="484"/>
      <c r="N128" s="484"/>
      <c r="O128" s="484"/>
      <c r="P128" s="485"/>
      <c r="Q128" s="485"/>
      <c r="R128" s="486"/>
      <c r="S128" s="484"/>
      <c r="T128" s="486"/>
      <c r="U128" s="484"/>
      <c r="V128" s="492"/>
      <c r="W128" s="489"/>
      <c r="X128" s="489"/>
      <c r="Y128" s="489"/>
      <c r="Z128" s="488"/>
      <c r="AA128" s="488"/>
      <c r="AB128" s="488"/>
      <c r="AC128" s="488"/>
      <c r="AD128" s="488"/>
    </row>
    <row r="129" spans="1:30" x14ac:dyDescent="0.2">
      <c r="A129" s="557"/>
      <c r="B129" s="570" t="s">
        <v>550</v>
      </c>
      <c r="C129" s="477"/>
      <c r="D129" s="482"/>
      <c r="E129" s="482"/>
      <c r="F129" s="482"/>
      <c r="G129" s="482"/>
      <c r="H129" s="482"/>
      <c r="I129" s="482"/>
      <c r="J129" s="482"/>
      <c r="K129" s="492">
        <v>-120532</v>
      </c>
      <c r="L129" s="484">
        <v>-120532</v>
      </c>
      <c r="M129" s="484">
        <v>0</v>
      </c>
      <c r="N129" s="484">
        <v>0</v>
      </c>
      <c r="O129" s="484">
        <v>0</v>
      </c>
      <c r="P129" s="485">
        <v>0</v>
      </c>
      <c r="Q129" s="485">
        <v>0</v>
      </c>
      <c r="R129" s="486">
        <v>0</v>
      </c>
      <c r="S129" s="484">
        <v>0</v>
      </c>
      <c r="T129" s="486">
        <v>0</v>
      </c>
      <c r="U129" s="489">
        <v>0</v>
      </c>
      <c r="V129" s="492">
        <v>0</v>
      </c>
      <c r="W129" s="553">
        <v>0</v>
      </c>
      <c r="X129" s="553">
        <v>0</v>
      </c>
      <c r="Y129" s="553">
        <v>0</v>
      </c>
      <c r="Z129" s="488"/>
      <c r="AA129" s="488"/>
      <c r="AB129" s="488"/>
      <c r="AC129" s="488"/>
      <c r="AD129" s="488"/>
    </row>
    <row r="130" spans="1:30" x14ac:dyDescent="0.2">
      <c r="A130" s="557"/>
      <c r="B130" s="570" t="s">
        <v>551</v>
      </c>
      <c r="C130" s="477"/>
      <c r="D130" s="482"/>
      <c r="E130" s="482"/>
      <c r="F130" s="482"/>
      <c r="G130" s="482"/>
      <c r="H130" s="482"/>
      <c r="I130" s="482"/>
      <c r="J130" s="482"/>
      <c r="K130" s="492">
        <v>65446</v>
      </c>
      <c r="L130" s="484">
        <v>65446</v>
      </c>
      <c r="M130" s="484">
        <v>0</v>
      </c>
      <c r="N130" s="484">
        <v>0</v>
      </c>
      <c r="O130" s="484">
        <v>0</v>
      </c>
      <c r="P130" s="485">
        <v>0</v>
      </c>
      <c r="Q130" s="485">
        <v>0</v>
      </c>
      <c r="R130" s="486">
        <v>0</v>
      </c>
      <c r="S130" s="484">
        <v>0</v>
      </c>
      <c r="T130" s="486">
        <v>0</v>
      </c>
      <c r="U130" s="489">
        <v>0</v>
      </c>
      <c r="V130" s="492">
        <v>0</v>
      </c>
      <c r="W130" s="553">
        <v>0</v>
      </c>
      <c r="X130" s="553">
        <v>0</v>
      </c>
      <c r="Y130" s="553">
        <v>0</v>
      </c>
      <c r="Z130" s="488"/>
      <c r="AA130" s="488"/>
      <c r="AB130" s="488"/>
      <c r="AC130" s="488"/>
      <c r="AD130" s="488"/>
    </row>
    <row r="131" spans="1:30" x14ac:dyDescent="0.2">
      <c r="A131" s="557"/>
      <c r="B131" s="570" t="s">
        <v>548</v>
      </c>
      <c r="C131" s="477"/>
      <c r="D131" s="482"/>
      <c r="E131" s="482"/>
      <c r="F131" s="482"/>
      <c r="G131" s="482"/>
      <c r="H131" s="482"/>
      <c r="I131" s="482"/>
      <c r="J131" s="482"/>
      <c r="K131" s="492">
        <v>0</v>
      </c>
      <c r="L131" s="484">
        <v>0</v>
      </c>
      <c r="M131" s="484">
        <v>0</v>
      </c>
      <c r="N131" s="484">
        <v>0</v>
      </c>
      <c r="O131" s="484">
        <v>0</v>
      </c>
      <c r="P131" s="485">
        <v>0</v>
      </c>
      <c r="Q131" s="485">
        <v>0</v>
      </c>
      <c r="R131" s="486">
        <v>0</v>
      </c>
      <c r="S131" s="484">
        <v>0</v>
      </c>
      <c r="T131" s="486">
        <v>0</v>
      </c>
      <c r="U131" s="489">
        <v>0</v>
      </c>
      <c r="V131" s="492">
        <v>0</v>
      </c>
      <c r="W131" s="553">
        <v>0</v>
      </c>
      <c r="X131" s="553">
        <v>0</v>
      </c>
      <c r="Y131" s="553">
        <v>0</v>
      </c>
      <c r="Z131" s="488"/>
      <c r="AA131" s="488"/>
      <c r="AB131" s="488"/>
      <c r="AC131" s="488"/>
      <c r="AD131" s="488"/>
    </row>
    <row r="132" spans="1:30" x14ac:dyDescent="0.2">
      <c r="A132" s="554" t="s">
        <v>552</v>
      </c>
      <c r="B132" s="555"/>
      <c r="C132" s="555"/>
      <c r="D132" s="482"/>
      <c r="E132" s="482"/>
      <c r="F132" s="482"/>
      <c r="G132" s="482"/>
      <c r="H132" s="482"/>
      <c r="I132" s="482"/>
      <c r="J132" s="482"/>
      <c r="K132" s="492"/>
      <c r="L132" s="484"/>
      <c r="M132" s="484"/>
      <c r="N132" s="484"/>
      <c r="O132" s="484"/>
      <c r="P132" s="485"/>
      <c r="Q132" s="485"/>
      <c r="R132" s="486"/>
      <c r="S132" s="484"/>
      <c r="T132" s="486"/>
      <c r="U132" s="484"/>
      <c r="V132" s="486"/>
      <c r="W132" s="489"/>
      <c r="X132" s="489"/>
      <c r="Y132" s="489"/>
      <c r="Z132" s="488"/>
      <c r="AA132" s="488"/>
      <c r="AB132" s="488"/>
      <c r="AC132" s="488"/>
      <c r="AD132" s="488"/>
    </row>
    <row r="133" spans="1:30" x14ac:dyDescent="0.2">
      <c r="A133" s="557"/>
      <c r="B133" s="545" t="s">
        <v>553</v>
      </c>
      <c r="C133" s="477"/>
      <c r="D133" s="482"/>
      <c r="E133" s="482"/>
      <c r="F133" s="482"/>
      <c r="G133" s="482"/>
      <c r="H133" s="482"/>
      <c r="I133" s="482"/>
      <c r="J133" s="482"/>
      <c r="K133" s="492">
        <v>18859473.423447434</v>
      </c>
      <c r="L133" s="503">
        <v>18632790.44548206</v>
      </c>
      <c r="M133" s="503">
        <v>139496.45023193318</v>
      </c>
      <c r="N133" s="503">
        <v>-4.5506640930804519E-11</v>
      </c>
      <c r="O133" s="503">
        <v>2518568.2061484335</v>
      </c>
      <c r="P133" s="504">
        <v>-788774.33000289288</v>
      </c>
      <c r="Q133" s="504">
        <v>0</v>
      </c>
      <c r="R133" s="492">
        <v>-33025.544874932835</v>
      </c>
      <c r="S133" s="503">
        <v>-1692087.2143468771</v>
      </c>
      <c r="T133" s="492">
        <v>-1253.9874876468029</v>
      </c>
      <c r="U133" s="503">
        <v>52767.874090732133</v>
      </c>
      <c r="V133" s="502">
        <v>22440.607070126494</v>
      </c>
      <c r="W133" s="553">
        <v>22440.607070126494</v>
      </c>
      <c r="X133" s="553">
        <v>-1221.5595909288777</v>
      </c>
      <c r="Y133" s="553">
        <v>9772.4767274310216</v>
      </c>
      <c r="Z133" s="488"/>
      <c r="AA133" s="488"/>
      <c r="AB133" s="488"/>
      <c r="AC133" s="488"/>
      <c r="AD133" s="488"/>
    </row>
    <row r="134" spans="1:30" x14ac:dyDescent="0.2">
      <c r="A134" s="557"/>
      <c r="B134" s="545" t="s">
        <v>554</v>
      </c>
      <c r="C134" s="477"/>
      <c r="D134" s="482"/>
      <c r="E134" s="482"/>
      <c r="F134" s="482"/>
      <c r="G134" s="482"/>
      <c r="H134" s="482"/>
      <c r="I134" s="482"/>
      <c r="J134" s="482"/>
      <c r="K134" s="492">
        <v>-1033419.160853526</v>
      </c>
      <c r="L134" s="503">
        <v>-2978454.2981178481</v>
      </c>
      <c r="M134" s="503">
        <v>-862.25752201227681</v>
      </c>
      <c r="N134" s="503">
        <v>0</v>
      </c>
      <c r="O134" s="503">
        <v>220314.44974567991</v>
      </c>
      <c r="P134" s="504">
        <v>-1876315.5316667559</v>
      </c>
      <c r="Q134" s="504">
        <v>2509689.8616696489</v>
      </c>
      <c r="R134" s="492">
        <v>-23.088453516228729</v>
      </c>
      <c r="S134" s="503">
        <v>1136777.6168540253</v>
      </c>
      <c r="T134" s="492">
        <v>0</v>
      </c>
      <c r="U134" s="503">
        <v>-25776.50366097414</v>
      </c>
      <c r="V134" s="492">
        <v>-18769.409701773115</v>
      </c>
      <c r="W134" s="553">
        <v>-18769.409701773115</v>
      </c>
      <c r="X134" s="553">
        <v>0</v>
      </c>
      <c r="Y134" s="553">
        <v>0</v>
      </c>
      <c r="Z134" s="488"/>
      <c r="AA134" s="488"/>
      <c r="AB134" s="488"/>
      <c r="AC134" s="488"/>
      <c r="AD134" s="488"/>
    </row>
    <row r="135" spans="1:30" x14ac:dyDescent="0.2">
      <c r="A135" s="557"/>
      <c r="B135" s="545" t="s">
        <v>548</v>
      </c>
      <c r="C135" s="477"/>
      <c r="D135" s="482"/>
      <c r="E135" s="482"/>
      <c r="F135" s="482"/>
      <c r="G135" s="482"/>
      <c r="H135" s="482"/>
      <c r="I135" s="482"/>
      <c r="J135" s="482"/>
      <c r="K135" s="492">
        <v>0</v>
      </c>
      <c r="L135" s="503">
        <v>0</v>
      </c>
      <c r="M135" s="503">
        <v>0</v>
      </c>
      <c r="N135" s="503">
        <v>0</v>
      </c>
      <c r="O135" s="503">
        <v>0</v>
      </c>
      <c r="P135" s="504">
        <v>0</v>
      </c>
      <c r="Q135" s="504">
        <v>0</v>
      </c>
      <c r="R135" s="492">
        <v>0</v>
      </c>
      <c r="S135" s="503">
        <v>0</v>
      </c>
      <c r="T135" s="492">
        <v>0</v>
      </c>
      <c r="U135" s="503">
        <v>0</v>
      </c>
      <c r="V135" s="492">
        <v>0</v>
      </c>
      <c r="W135" s="553">
        <v>0</v>
      </c>
      <c r="X135" s="553">
        <v>0</v>
      </c>
      <c r="Y135" s="553">
        <v>0</v>
      </c>
      <c r="Z135" s="488"/>
      <c r="AA135" s="488"/>
      <c r="AB135" s="488"/>
      <c r="AC135" s="488"/>
      <c r="AD135" s="488"/>
    </row>
    <row r="136" spans="1:30" x14ac:dyDescent="0.2">
      <c r="A136" s="571"/>
      <c r="B136" s="572"/>
      <c r="C136" s="573" t="s">
        <v>555</v>
      </c>
      <c r="D136" s="482"/>
      <c r="E136" s="482"/>
      <c r="F136" s="482"/>
      <c r="G136" s="482"/>
      <c r="H136" s="482"/>
      <c r="I136" s="482"/>
      <c r="J136" s="482"/>
      <c r="K136" s="506">
        <v>17826054.262593906</v>
      </c>
      <c r="L136" s="505">
        <v>15654336.147364212</v>
      </c>
      <c r="M136" s="505">
        <v>138634.1927099209</v>
      </c>
      <c r="N136" s="505">
        <v>-4.5506640930804519E-11</v>
      </c>
      <c r="O136" s="505">
        <v>2738882.6558941132</v>
      </c>
      <c r="P136" s="546">
        <v>-2665089.8616696489</v>
      </c>
      <c r="Q136" s="546">
        <v>2509689.8616696489</v>
      </c>
      <c r="R136" s="506">
        <v>-33048.633328449061</v>
      </c>
      <c r="S136" s="505">
        <v>-555309.59749285178</v>
      </c>
      <c r="T136" s="506">
        <v>-1253.9874876468029</v>
      </c>
      <c r="U136" s="505">
        <v>26991.370429757993</v>
      </c>
      <c r="V136" s="506">
        <v>3671.1973683533797</v>
      </c>
      <c r="W136" s="574">
        <v>3671.1973683533797</v>
      </c>
      <c r="X136" s="574">
        <v>-1221.5595909288777</v>
      </c>
      <c r="Y136" s="574">
        <v>9772.4767274310216</v>
      </c>
      <c r="Z136" s="488"/>
      <c r="AA136" s="488"/>
      <c r="AB136" s="488"/>
      <c r="AC136" s="488"/>
      <c r="AD136" s="488"/>
    </row>
    <row r="137" spans="1:30" ht="13.5" thickBot="1" x14ac:dyDescent="0.25">
      <c r="A137" s="557"/>
      <c r="B137" s="557"/>
      <c r="C137" s="575" t="s">
        <v>556</v>
      </c>
      <c r="D137" s="482"/>
      <c r="E137" s="482"/>
      <c r="F137" s="482"/>
      <c r="G137" s="482"/>
      <c r="H137" s="482"/>
      <c r="I137" s="482"/>
      <c r="J137" s="482"/>
      <c r="K137" s="576">
        <v>24233079.642767776</v>
      </c>
      <c r="L137" s="566">
        <v>21236385.407131039</v>
      </c>
      <c r="M137" s="566">
        <v>187780.77349974186</v>
      </c>
      <c r="N137" s="566">
        <v>-6.1638994437985938E-11</v>
      </c>
      <c r="O137" s="566">
        <v>3709831.5617199037</v>
      </c>
      <c r="P137" s="577">
        <v>-3554788.6663651476</v>
      </c>
      <c r="Q137" s="577">
        <v>3399388.6663651476</v>
      </c>
      <c r="R137" s="564">
        <v>-44764.554892390617</v>
      </c>
      <c r="S137" s="566">
        <v>-752169.89193442895</v>
      </c>
      <c r="T137" s="564">
        <v>-1698.5329216871019</v>
      </c>
      <c r="U137" s="566">
        <v>36559.959112852455</v>
      </c>
      <c r="V137" s="564">
        <v>4972.6569472083866</v>
      </c>
      <c r="W137" s="567">
        <v>4972.6569472083866</v>
      </c>
      <c r="X137" s="567">
        <v>-1654.6091579342221</v>
      </c>
      <c r="Y137" s="567">
        <v>13236.873263473777</v>
      </c>
      <c r="Z137" s="488"/>
      <c r="AA137" s="488"/>
      <c r="AB137" s="488"/>
      <c r="AC137" s="488"/>
      <c r="AD137" s="488"/>
    </row>
    <row r="138" spans="1:30" ht="13.5" thickTop="1" x14ac:dyDescent="0.2">
      <c r="A138" s="557"/>
      <c r="B138" s="557"/>
      <c r="C138" s="575"/>
      <c r="D138" s="482"/>
      <c r="E138" s="482"/>
      <c r="F138" s="482"/>
      <c r="G138" s="482"/>
      <c r="H138" s="482"/>
      <c r="I138" s="482"/>
      <c r="J138" s="482"/>
      <c r="K138" s="578"/>
      <c r="L138" s="579"/>
      <c r="M138" s="580"/>
      <c r="N138" s="580"/>
      <c r="O138" s="580"/>
      <c r="P138" s="580"/>
      <c r="Q138" s="580"/>
      <c r="R138" s="580"/>
      <c r="S138" s="580"/>
      <c r="T138" s="580"/>
      <c r="U138" s="580"/>
      <c r="V138" s="578"/>
      <c r="W138" s="581" t="s">
        <v>557</v>
      </c>
      <c r="X138" s="581" t="s">
        <v>557</v>
      </c>
      <c r="Y138" s="581" t="s">
        <v>557</v>
      </c>
      <c r="Z138" s="488"/>
      <c r="AA138" s="488"/>
      <c r="AB138" s="488"/>
      <c r="AC138" s="488"/>
      <c r="AD138" s="488"/>
    </row>
    <row r="139" spans="1:30" ht="13.5" thickBot="1" x14ac:dyDescent="0.25">
      <c r="A139" s="571"/>
      <c r="B139" s="572"/>
      <c r="C139" s="573" t="s">
        <v>558</v>
      </c>
      <c r="D139" s="482"/>
      <c r="E139" s="482"/>
      <c r="F139" s="482"/>
      <c r="G139" s="482"/>
      <c r="H139" s="482"/>
      <c r="I139" s="482"/>
      <c r="J139" s="482"/>
      <c r="K139" s="582">
        <v>-65659759.983600393</v>
      </c>
      <c r="L139" s="583">
        <v>-55365783.904402949</v>
      </c>
      <c r="M139" s="583">
        <v>-138375.62971827394</v>
      </c>
      <c r="N139" s="583">
        <v>-1780332.3599999999</v>
      </c>
      <c r="O139" s="583">
        <v>-10303415.705506425</v>
      </c>
      <c r="P139" s="583">
        <v>9285814.2415191568</v>
      </c>
      <c r="Q139" s="583">
        <v>-9441214.2415191568</v>
      </c>
      <c r="R139" s="583">
        <v>124325.81109273699</v>
      </c>
      <c r="S139" s="583">
        <v>2098021.8191397758</v>
      </c>
      <c r="T139" s="583">
        <v>4717.3815011474981</v>
      </c>
      <c r="U139" s="583">
        <v>-97538.964950041962</v>
      </c>
      <c r="V139" s="582">
        <v>-13810.694861900811</v>
      </c>
      <c r="W139" s="567">
        <v>-13810.694861900811</v>
      </c>
      <c r="X139" s="567">
        <v>4595.3908420657781</v>
      </c>
      <c r="Y139" s="567">
        <v>-36763.126736526225</v>
      </c>
      <c r="Z139" s="488"/>
      <c r="AA139" s="488"/>
      <c r="AB139" s="488"/>
      <c r="AC139" s="488"/>
      <c r="AD139" s="488"/>
    </row>
    <row r="140" spans="1:30" ht="11.1" customHeight="1" thickTop="1" thickBot="1" x14ac:dyDescent="0.25">
      <c r="A140" s="557"/>
      <c r="B140" s="557"/>
      <c r="C140" s="584" t="s">
        <v>559</v>
      </c>
      <c r="D140" s="482"/>
      <c r="E140" s="482"/>
      <c r="F140" s="482"/>
      <c r="G140" s="482"/>
      <c r="H140" s="482"/>
      <c r="I140" s="482"/>
      <c r="J140" s="482"/>
      <c r="K140" s="585">
        <v>-63602221.999999955</v>
      </c>
      <c r="L140" s="586">
        <v>-55015638.573700495</v>
      </c>
      <c r="M140" s="586">
        <v>-168022.18004469425</v>
      </c>
      <c r="N140" s="586">
        <v>-1794020</v>
      </c>
      <c r="O140" s="586">
        <v>-8816378.0099999998</v>
      </c>
      <c r="P140" s="587">
        <v>0</v>
      </c>
      <c r="Q140" s="588">
        <v>0</v>
      </c>
      <c r="R140" s="586">
        <v>75438.002035199985</v>
      </c>
      <c r="S140" s="586">
        <v>1937167.3326813155</v>
      </c>
      <c r="T140" s="586">
        <v>18870.700508799961</v>
      </c>
      <c r="U140" s="586">
        <v>146360.72851991633</v>
      </c>
      <c r="V140" s="586">
        <v>14000</v>
      </c>
      <c r="W140" s="589"/>
      <c r="X140" s="589"/>
      <c r="Y140" s="589"/>
      <c r="Z140" s="488"/>
      <c r="AA140" s="488"/>
      <c r="AB140" s="488"/>
      <c r="AC140" s="488"/>
      <c r="AD140" s="488"/>
    </row>
    <row r="141" spans="1:30" ht="11.1" customHeight="1" thickTop="1" thickBot="1" x14ac:dyDescent="0.25">
      <c r="A141" s="557"/>
      <c r="B141" s="557"/>
      <c r="C141" s="584" t="s">
        <v>560</v>
      </c>
      <c r="D141" s="482"/>
      <c r="E141" s="482"/>
      <c r="F141" s="482"/>
      <c r="G141" s="482"/>
      <c r="H141" s="482"/>
      <c r="I141" s="482"/>
      <c r="J141" s="482"/>
      <c r="K141" s="590">
        <v>-2057537.9836004376</v>
      </c>
      <c r="L141" s="590">
        <v>-350145.33070245385</v>
      </c>
      <c r="M141" s="590">
        <v>29646.550326420314</v>
      </c>
      <c r="N141" s="590">
        <v>13687.64000000013</v>
      </c>
      <c r="O141" s="590">
        <v>-1487037.6955064256</v>
      </c>
      <c r="P141" s="590">
        <v>9285814.2415191568</v>
      </c>
      <c r="Q141" s="590">
        <v>-9441214.2415191568</v>
      </c>
      <c r="R141" s="590">
        <v>48887.809057537001</v>
      </c>
      <c r="S141" s="590">
        <v>160854.48645846033</v>
      </c>
      <c r="T141" s="590">
        <v>-14153.319007652462</v>
      </c>
      <c r="U141" s="590">
        <v>-243899.69346995829</v>
      </c>
      <c r="V141" s="590">
        <v>-27810.694861900811</v>
      </c>
      <c r="W141" s="590"/>
      <c r="X141" s="590"/>
      <c r="Y141" s="590"/>
      <c r="Z141" s="488"/>
      <c r="AA141" s="488"/>
      <c r="AB141" s="488"/>
      <c r="AC141" s="488"/>
      <c r="AD141" s="488"/>
    </row>
    <row r="142" spans="1:30" ht="11.1" customHeight="1" thickTop="1" x14ac:dyDescent="0.2">
      <c r="A142" s="557"/>
      <c r="B142" s="557"/>
      <c r="C142" s="584"/>
      <c r="D142" s="482"/>
      <c r="E142" s="482"/>
      <c r="F142" s="482"/>
      <c r="G142" s="482"/>
      <c r="H142" s="482"/>
      <c r="I142" s="482"/>
      <c r="J142" s="482"/>
      <c r="K142" s="492"/>
      <c r="L142" s="503"/>
      <c r="M142" s="503"/>
      <c r="N142" s="503"/>
      <c r="O142" s="503"/>
      <c r="P142" s="503"/>
      <c r="Q142" s="503"/>
      <c r="R142" s="503"/>
      <c r="S142" s="553"/>
      <c r="T142" s="553"/>
      <c r="U142" s="553"/>
      <c r="V142" s="492"/>
      <c r="W142" s="553"/>
      <c r="X142" s="553"/>
      <c r="Y142" s="553"/>
      <c r="Z142" s="488"/>
      <c r="AA142" s="488"/>
      <c r="AB142" s="488"/>
      <c r="AC142" s="488"/>
      <c r="AD142" s="488"/>
    </row>
    <row r="143" spans="1:30" ht="11.1" customHeight="1" x14ac:dyDescent="0.2">
      <c r="A143" s="557"/>
      <c r="B143" s="557"/>
      <c r="C143" s="501" t="s">
        <v>561</v>
      </c>
      <c r="D143" s="482"/>
      <c r="E143" s="482"/>
      <c r="F143" s="482"/>
      <c r="G143" s="482"/>
      <c r="H143" s="482"/>
      <c r="I143" s="482"/>
      <c r="J143" s="482"/>
      <c r="K143" s="591">
        <v>0.19830338363640934</v>
      </c>
      <c r="L143" s="592">
        <v>0.20435891421951075</v>
      </c>
      <c r="M143" s="592">
        <v>0.4250543338781313</v>
      </c>
      <c r="N143" s="592">
        <v>2.5560755931439973E-17</v>
      </c>
      <c r="O143" s="592">
        <v>0.19544953454862043</v>
      </c>
      <c r="P143" s="593">
        <v>0.20755177002111386</v>
      </c>
      <c r="Q143" s="593">
        <v>0.19544953454862041</v>
      </c>
      <c r="R143" s="592">
        <v>0.19544953454862038</v>
      </c>
      <c r="S143" s="594">
        <v>0.19483236700718701</v>
      </c>
      <c r="T143" s="594">
        <v>0.19544953454862041</v>
      </c>
      <c r="U143" s="594">
        <v>0.20127954507001586</v>
      </c>
      <c r="V143" s="591">
        <v>0.19544953454862041</v>
      </c>
      <c r="W143" s="594">
        <v>0.19544953454862041</v>
      </c>
      <c r="X143" s="594">
        <v>0.19544953454862043</v>
      </c>
      <c r="Y143" s="594">
        <v>0.19544953454862043</v>
      </c>
      <c r="Z143" s="434"/>
      <c r="AA143" s="434"/>
      <c r="AB143" s="434"/>
      <c r="AC143" s="434"/>
      <c r="AD143" s="434"/>
    </row>
    <row r="144" spans="1:30" ht="11.1" customHeight="1" x14ac:dyDescent="0.2">
      <c r="A144" s="557"/>
      <c r="B144" s="557"/>
      <c r="C144" s="595" t="s">
        <v>562</v>
      </c>
      <c r="D144" s="482"/>
      <c r="E144" s="482"/>
      <c r="F144" s="482"/>
      <c r="G144" s="482"/>
      <c r="H144" s="482"/>
      <c r="I144" s="482"/>
      <c r="J144" s="482"/>
      <c r="K144" s="596">
        <v>0.26957741844056193</v>
      </c>
      <c r="L144" s="597">
        <v>0.27722955626445261</v>
      </c>
      <c r="M144" s="597">
        <v>0.57573842379608842</v>
      </c>
      <c r="N144" s="597">
        <v>3.4622183937602497E-17</v>
      </c>
      <c r="O144" s="597">
        <v>0.26473746526947556</v>
      </c>
      <c r="P144" s="598">
        <v>0.27683970074196901</v>
      </c>
      <c r="Q144" s="598">
        <v>0.26473746526947556</v>
      </c>
      <c r="R144" s="597">
        <v>0.2647374652694755</v>
      </c>
      <c r="S144" s="599">
        <v>0.26390150845359966</v>
      </c>
      <c r="T144" s="599">
        <v>0.2647374652694755</v>
      </c>
      <c r="U144" s="599">
        <v>0.27263424645901918</v>
      </c>
      <c r="V144" s="596">
        <v>0.26473746526947556</v>
      </c>
      <c r="W144" s="594">
        <v>0.26473746526947556</v>
      </c>
      <c r="X144" s="594">
        <v>0.26473746526947556</v>
      </c>
      <c r="Y144" s="594">
        <v>0.26473746526947556</v>
      </c>
      <c r="Z144" s="434"/>
      <c r="AA144" s="434"/>
      <c r="AB144" s="434"/>
      <c r="AC144" s="434"/>
      <c r="AD144" s="434"/>
    </row>
    <row r="145" spans="1:30" ht="11.1" customHeight="1" x14ac:dyDescent="0.2">
      <c r="A145" s="557"/>
      <c r="B145" s="557"/>
      <c r="C145" s="501" t="s">
        <v>563</v>
      </c>
      <c r="D145" s="482"/>
      <c r="E145" s="482"/>
      <c r="F145" s="482"/>
      <c r="G145" s="482"/>
      <c r="H145" s="482"/>
      <c r="I145" s="482"/>
      <c r="J145" s="482"/>
      <c r="K145" s="600">
        <v>0.27059729944978422</v>
      </c>
      <c r="L145" s="601">
        <v>0.27842638921088192</v>
      </c>
      <c r="M145" s="601">
        <v>0.57573842379608842</v>
      </c>
      <c r="N145" s="601">
        <v>3.4622183937602497E-17</v>
      </c>
      <c r="O145" s="601">
        <v>0.26473746526947556</v>
      </c>
      <c r="P145" s="593">
        <v>0.27683970074196901</v>
      </c>
      <c r="Q145" s="593">
        <v>0.26473746526947556</v>
      </c>
      <c r="R145" s="601">
        <v>0.2647374652694755</v>
      </c>
      <c r="S145" s="602">
        <v>0.26390150845359966</v>
      </c>
      <c r="T145" s="602">
        <v>0.2647374652694755</v>
      </c>
      <c r="U145" s="602">
        <v>0.27263424645901918</v>
      </c>
      <c r="V145" s="602">
        <v>0.26473746526947556</v>
      </c>
      <c r="W145" s="602">
        <v>0.26473746526947556</v>
      </c>
      <c r="X145" s="602">
        <v>0.26473746526947556</v>
      </c>
      <c r="Y145" s="602">
        <v>0.26473746526947556</v>
      </c>
      <c r="Z145" s="434"/>
      <c r="AA145" s="434"/>
      <c r="AB145" s="434"/>
      <c r="AC145" s="434"/>
      <c r="AD145" s="434"/>
    </row>
    <row r="146" spans="1:30" ht="11.1" customHeight="1" x14ac:dyDescent="0.2">
      <c r="A146" s="569"/>
      <c r="B146" s="569"/>
      <c r="C146" s="501" t="s">
        <v>564</v>
      </c>
      <c r="D146" s="482"/>
      <c r="E146" s="482"/>
      <c r="F146" s="482"/>
      <c r="G146" s="482"/>
      <c r="H146" s="482"/>
      <c r="I146" s="482"/>
      <c r="J146" s="482"/>
      <c r="K146" s="603">
        <v>0.27040745118076814</v>
      </c>
      <c r="L146" s="604">
        <v>0.27820360178653897</v>
      </c>
      <c r="M146" s="604">
        <v>0.57573842379608842</v>
      </c>
      <c r="N146" s="604">
        <v>-3.4622183937602497E-17</v>
      </c>
      <c r="O146" s="604">
        <v>0.26473746526947556</v>
      </c>
      <c r="P146" s="605">
        <v>0.27683970074196901</v>
      </c>
      <c r="Q146" s="605">
        <v>0.26473746526947556</v>
      </c>
      <c r="R146" s="604">
        <v>0.2647374652694755</v>
      </c>
      <c r="S146" s="606">
        <v>0.26390150845359961</v>
      </c>
      <c r="T146" s="606">
        <v>0.2647374652694755</v>
      </c>
      <c r="U146" s="606">
        <v>0.27263424645901918</v>
      </c>
      <c r="V146" s="607">
        <v>0.2647374652694755</v>
      </c>
      <c r="W146" s="608">
        <v>0.2647374652694755</v>
      </c>
      <c r="X146" s="608">
        <v>0.26473746526947556</v>
      </c>
      <c r="Y146" s="608">
        <v>0.26473746526947556</v>
      </c>
      <c r="Z146" s="488"/>
      <c r="AA146" s="488"/>
      <c r="AB146" s="488"/>
      <c r="AC146" s="488"/>
      <c r="AD146" s="488"/>
    </row>
    <row r="147" spans="1:30" ht="13.5" thickBot="1" x14ac:dyDescent="0.25">
      <c r="A147" s="536"/>
      <c r="B147" s="537"/>
      <c r="C147" s="609" t="s">
        <v>565</v>
      </c>
      <c r="D147" s="482"/>
      <c r="E147" s="482"/>
      <c r="F147" s="482"/>
      <c r="G147" s="482"/>
      <c r="H147" s="482"/>
      <c r="I147" s="482"/>
      <c r="J147" s="482"/>
      <c r="K147" s="610">
        <v>-2.2922430673131329</v>
      </c>
      <c r="L147" s="610">
        <v>-1.9328708230569687</v>
      </c>
      <c r="M147" s="611">
        <v>-4.8308214648671594E-3</v>
      </c>
      <c r="N147" s="611">
        <v>-6.2153052504951498E-2</v>
      </c>
      <c r="O147" s="611">
        <v>-0.35970179035822436</v>
      </c>
      <c r="P147" s="611">
        <v>0.32417638024866691</v>
      </c>
      <c r="Q147" s="611">
        <v>-0.32960153825639388</v>
      </c>
      <c r="R147" s="611">
        <v>4.3403292768141137E-3</v>
      </c>
      <c r="S147" s="612">
        <v>7.3243885923372401E-2</v>
      </c>
      <c r="T147" s="612">
        <v>1.6468815975838769E-4</v>
      </c>
      <c r="U147" s="612">
        <v>-3.405175654852773E-3</v>
      </c>
      <c r="V147" s="611">
        <v>-4.8214415587075272E-4</v>
      </c>
      <c r="W147" s="476"/>
      <c r="X147" s="611"/>
      <c r="Y147" s="611"/>
      <c r="Z147" s="434"/>
      <c r="AA147" s="434"/>
      <c r="AB147" s="434"/>
      <c r="AC147" s="434"/>
      <c r="AD147" s="434"/>
    </row>
    <row r="148" spans="1:30" ht="16.5" thickTop="1" x14ac:dyDescent="0.25">
      <c r="A148" s="476"/>
      <c r="B148" s="476"/>
      <c r="C148" s="495"/>
      <c r="D148" s="613"/>
      <c r="E148" s="613"/>
      <c r="F148" s="613"/>
      <c r="G148" s="613"/>
      <c r="H148" s="613"/>
      <c r="I148" s="613"/>
      <c r="J148" s="613"/>
      <c r="K148" s="614"/>
      <c r="L148" s="615"/>
      <c r="M148" s="616"/>
      <c r="N148" s="616"/>
      <c r="O148" s="616"/>
      <c r="P148" s="615"/>
      <c r="Q148" s="615"/>
      <c r="R148" s="592"/>
      <c r="S148" s="592"/>
      <c r="T148" s="592"/>
      <c r="U148" s="592"/>
      <c r="V148" s="616"/>
      <c r="W148" s="476"/>
      <c r="X148" s="615"/>
      <c r="Y148" s="615"/>
      <c r="Z148" s="434"/>
      <c r="AA148" s="434"/>
      <c r="AB148" s="434"/>
      <c r="AC148" s="434"/>
      <c r="AD148" s="434"/>
    </row>
    <row r="149" spans="1:30" ht="15.75" x14ac:dyDescent="0.25">
      <c r="A149" s="462"/>
      <c r="B149" s="462"/>
      <c r="C149" s="462"/>
      <c r="D149" s="617"/>
      <c r="E149" s="617"/>
      <c r="F149" s="617"/>
      <c r="G149" s="617"/>
      <c r="H149" s="617"/>
      <c r="I149" s="617"/>
      <c r="J149" s="617" t="s">
        <v>566</v>
      </c>
      <c r="K149" s="618">
        <v>0.26850871526980236</v>
      </c>
      <c r="L149" s="618">
        <v>0.27569755148510777</v>
      </c>
      <c r="M149" s="618">
        <v>0.57573842379608842</v>
      </c>
      <c r="N149" s="618">
        <v>0</v>
      </c>
      <c r="O149" s="618">
        <v>0.26473746526947556</v>
      </c>
      <c r="P149" s="618">
        <v>0.22142346494115236</v>
      </c>
      <c r="Q149" s="618">
        <v>0.2647374652694755</v>
      </c>
      <c r="R149" s="618">
        <v>0.2647374652694755</v>
      </c>
      <c r="S149" s="618">
        <v>0.26390150845359972</v>
      </c>
      <c r="T149" s="618" t="e">
        <v>#DIV/0!</v>
      </c>
      <c r="U149" s="618">
        <v>0.27263424645901913</v>
      </c>
      <c r="V149" s="618">
        <v>0.26473746526947545</v>
      </c>
      <c r="W149" s="557"/>
      <c r="X149" s="618"/>
      <c r="Y149" s="618"/>
      <c r="Z149" s="462"/>
      <c r="AA149" s="462"/>
      <c r="AB149" s="462"/>
      <c r="AC149" s="462"/>
      <c r="AD149" s="462"/>
    </row>
    <row r="150" spans="1:30" ht="15.75" x14ac:dyDescent="0.25">
      <c r="A150" s="462"/>
      <c r="B150" s="462"/>
      <c r="C150" s="462"/>
      <c r="D150" s="617"/>
      <c r="E150" s="617"/>
      <c r="F150" s="617"/>
      <c r="G150" s="617"/>
      <c r="H150" s="617"/>
      <c r="I150" s="617"/>
      <c r="J150" s="617" t="s">
        <v>567</v>
      </c>
      <c r="K150" s="619">
        <v>1.0687031707595773E-3</v>
      </c>
      <c r="L150" s="619">
        <v>1.5320047793448421E-3</v>
      </c>
      <c r="M150" s="619">
        <v>0</v>
      </c>
      <c r="N150" s="619">
        <v>3.4622183937602497E-17</v>
      </c>
      <c r="O150" s="619">
        <v>0</v>
      </c>
      <c r="P150" s="619">
        <v>5.5416235800816643E-2</v>
      </c>
      <c r="Q150" s="619">
        <v>0</v>
      </c>
      <c r="R150" s="619">
        <v>0</v>
      </c>
      <c r="S150" s="619">
        <v>0</v>
      </c>
      <c r="T150" s="619" t="e">
        <v>#DIV/0!</v>
      </c>
      <c r="U150" s="619">
        <v>0</v>
      </c>
      <c r="V150" s="619">
        <v>0</v>
      </c>
      <c r="W150" s="557"/>
      <c r="X150" s="619"/>
      <c r="Y150" s="619"/>
      <c r="Z150" s="462"/>
      <c r="AA150" s="462"/>
      <c r="AB150" s="462"/>
      <c r="AC150" s="462"/>
      <c r="AD150" s="462"/>
    </row>
    <row r="151" spans="1:30" ht="15.75" x14ac:dyDescent="0.25">
      <c r="A151" s="462"/>
      <c r="B151" s="462"/>
      <c r="C151" s="462"/>
      <c r="D151" s="620"/>
      <c r="E151" s="620"/>
      <c r="F151" s="620"/>
      <c r="G151" s="620"/>
      <c r="H151" s="620"/>
      <c r="I151" s="620"/>
      <c r="J151" s="620"/>
      <c r="K151" s="619"/>
      <c r="L151" s="619"/>
      <c r="M151" s="619"/>
      <c r="N151" s="619"/>
      <c r="O151" s="619"/>
      <c r="P151" s="619"/>
      <c r="Q151" s="619"/>
      <c r="R151" s="621"/>
      <c r="S151" s="621"/>
      <c r="T151" s="621"/>
      <c r="U151" s="621"/>
      <c r="V151" s="619"/>
      <c r="W151" s="557"/>
      <c r="X151" s="619"/>
      <c r="Y151" s="619"/>
      <c r="Z151" s="462"/>
      <c r="AA151" s="462"/>
      <c r="AB151" s="462"/>
      <c r="AC151" s="462"/>
      <c r="AD151" s="462"/>
    </row>
    <row r="152" spans="1:30" ht="15.75" x14ac:dyDescent="0.25">
      <c r="A152" s="462"/>
      <c r="B152" s="462"/>
      <c r="C152" s="462"/>
      <c r="D152" s="617"/>
      <c r="E152" s="617"/>
      <c r="F152" s="617"/>
      <c r="G152" s="617"/>
      <c r="H152" s="617"/>
      <c r="I152" s="617"/>
      <c r="J152" s="617" t="s">
        <v>559</v>
      </c>
      <c r="K152" s="622"/>
      <c r="L152" s="622">
        <v>0.27780822224108942</v>
      </c>
      <c r="M152" s="622">
        <v>0.41638990659275527</v>
      </c>
      <c r="N152" s="622">
        <v>0</v>
      </c>
      <c r="O152" s="622">
        <v>0.26469169999999997</v>
      </c>
      <c r="P152" s="622">
        <v>0</v>
      </c>
      <c r="Q152" s="622"/>
      <c r="R152" s="623">
        <v>0.26469170000000003</v>
      </c>
      <c r="S152" s="623">
        <v>0.26469170000000009</v>
      </c>
      <c r="T152" s="623">
        <v>0.26469170000000003</v>
      </c>
      <c r="U152" s="623">
        <v>0.26469169999999997</v>
      </c>
      <c r="V152" s="623">
        <v>0.26469169999999997</v>
      </c>
      <c r="W152" s="557"/>
      <c r="X152" s="622"/>
      <c r="Y152" s="622"/>
      <c r="Z152" s="462"/>
      <c r="AA152" s="462"/>
      <c r="AB152" s="462"/>
      <c r="AC152" s="462"/>
      <c r="AD152" s="462"/>
    </row>
    <row r="154" spans="1:30" ht="12.75" customHeight="1" x14ac:dyDescent="0.2">
      <c r="K154" s="435">
        <v>24307693.642767772</v>
      </c>
    </row>
  </sheetData>
  <dataConsolidate>
    <dataRefs count="1">
      <dataRef name="RANGE" r:id="rId1"/>
    </dataRefs>
  </dataConsolidate>
  <printOptions horizontalCentered="1" gridLines="1" gridLinesSet="0"/>
  <pageMargins left="0.25" right="0.25" top="0.25" bottom="0.25" header="0" footer="0"/>
  <pageSetup paperSize="5" scale="37" fitToHeight="2" orientation="landscape" r:id="rId2"/>
  <headerFooter alignWithMargins="0">
    <oddHeader xml:space="preserve">&amp;LNORTHWEST NATURAL GAS COMPANY&amp;RPROVISION FOR INCOME TAXES
</oddHeader>
    <oddFooter>&amp;L&amp;F
&amp;A&amp;C&amp;P&amp;R&amp;D
&amp;T</oddFooter>
  </headerFooter>
  <rowBreaks count="1" manualBreakCount="1">
    <brk id="102" min="10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2"/>
  <dimension ref="A1:BT383"/>
  <sheetViews>
    <sheetView zoomScale="90" zoomScaleNormal="90" workbookViewId="0">
      <pane xSplit="6" ySplit="12" topLeftCell="Z284" activePane="bottomRight" state="frozen"/>
      <selection activeCell="L29" sqref="L29"/>
      <selection pane="topRight" activeCell="L29" sqref="L29"/>
      <selection pane="bottomLeft" activeCell="L29" sqref="L29"/>
      <selection pane="bottomRight" activeCell="L29" sqref="L29"/>
    </sheetView>
  </sheetViews>
  <sheetFormatPr defaultColWidth="9.140625" defaultRowHeight="12.75" customHeight="1" x14ac:dyDescent="0.2"/>
  <cols>
    <col min="1" max="1" width="1.7109375" style="435" customWidth="1"/>
    <col min="2" max="2" width="19.7109375" style="435" customWidth="1"/>
    <col min="3" max="3" width="7.7109375" style="435" customWidth="1"/>
    <col min="4" max="4" width="17.7109375" style="435" customWidth="1"/>
    <col min="5" max="5" width="8" style="435" hidden="1" customWidth="1"/>
    <col min="6" max="6" width="12.7109375" style="435" customWidth="1"/>
    <col min="7" max="7" width="12.42578125" style="435" customWidth="1"/>
    <col min="8" max="8" width="16.140625" style="435" customWidth="1"/>
    <col min="9" max="9" width="13.85546875" style="435" customWidth="1"/>
    <col min="10" max="10" width="3.7109375" style="435" customWidth="1"/>
    <col min="11" max="11" width="12.42578125" style="435" customWidth="1"/>
    <col min="12" max="12" width="15.5703125" style="435" bestFit="1" customWidth="1"/>
    <col min="13" max="13" width="3.7109375" style="435" customWidth="1"/>
    <col min="14" max="14" width="12.42578125" style="435" customWidth="1"/>
    <col min="15" max="15" width="16.140625" style="435" customWidth="1"/>
    <col min="16" max="16" width="15" style="435" bestFit="1" customWidth="1"/>
    <col min="17" max="17" width="3.7109375" style="435" customWidth="1"/>
    <col min="18" max="18" width="12.42578125" style="435" customWidth="1"/>
    <col min="19" max="19" width="16.140625" style="435" customWidth="1"/>
    <col min="20" max="20" width="15" style="435" bestFit="1" customWidth="1"/>
    <col min="21" max="21" width="3.7109375" style="435" customWidth="1"/>
    <col min="22" max="22" width="12.42578125" style="435" customWidth="1"/>
    <col min="23" max="23" width="16.140625" style="435" customWidth="1"/>
    <col min="24" max="24" width="13.85546875" style="435" customWidth="1"/>
    <col min="25" max="25" width="3.7109375" style="435" customWidth="1"/>
    <col min="26" max="26" width="12.7109375" style="435" customWidth="1"/>
    <col min="27" max="27" width="9.140625" style="435" customWidth="1"/>
    <col min="28" max="28" width="13.140625" style="435" customWidth="1"/>
    <col min="29" max="29" width="3.140625" style="435" customWidth="1"/>
    <col min="30" max="30" width="12.42578125" style="435" customWidth="1"/>
    <col min="31" max="31" width="16.140625" style="435" customWidth="1"/>
    <col min="32" max="32" width="13.85546875" style="435" customWidth="1"/>
    <col min="33" max="33" width="3.7109375" style="435" customWidth="1"/>
    <col min="34" max="34" width="12.42578125" style="435" customWidth="1"/>
    <col min="35" max="35" width="16.140625" style="435" customWidth="1"/>
    <col min="36" max="36" width="13.85546875" style="435" customWidth="1"/>
    <col min="37" max="37" width="3.7109375" style="435" customWidth="1"/>
    <col min="38" max="38" width="12.42578125" style="435" customWidth="1"/>
    <col min="39" max="39" width="16.140625" style="435" customWidth="1"/>
    <col min="40" max="40" width="13.85546875" style="435" customWidth="1"/>
    <col min="41" max="41" width="3.7109375" style="435" customWidth="1"/>
    <col min="42" max="42" width="12.42578125" style="435" customWidth="1"/>
    <col min="43" max="43" width="16.140625" style="435" customWidth="1"/>
    <col min="44" max="44" width="13.85546875" style="435" customWidth="1"/>
    <col min="45" max="45" width="3.7109375" style="435" customWidth="1"/>
    <col min="46" max="46" width="12.42578125" style="435" customWidth="1"/>
    <col min="47" max="47" width="16.140625" style="435" customWidth="1"/>
    <col min="48" max="48" width="13.85546875" style="435" customWidth="1"/>
    <col min="49" max="49" width="3.7109375" style="435" customWidth="1"/>
    <col min="50" max="50" width="12.42578125" style="435" customWidth="1"/>
    <col min="51" max="51" width="16.140625" style="435" customWidth="1"/>
    <col min="52" max="52" width="13.85546875" style="435" customWidth="1"/>
    <col min="53" max="53" width="3.7109375" style="435" customWidth="1"/>
    <col min="54" max="54" width="12.42578125" style="435" customWidth="1"/>
    <col min="55" max="55" width="16.140625" style="435" customWidth="1"/>
    <col min="56" max="56" width="13.85546875" style="435" customWidth="1"/>
    <col min="57" max="57" width="3.7109375" style="435" customWidth="1"/>
    <col min="58" max="58" width="12.42578125" style="435" customWidth="1"/>
    <col min="59" max="59" width="16.140625" style="435" customWidth="1"/>
    <col min="60" max="60" width="13.85546875" style="435" customWidth="1"/>
    <col min="61" max="61" width="3.7109375" style="435" customWidth="1"/>
    <col min="62" max="62" width="12.42578125" style="435" customWidth="1"/>
    <col min="63" max="63" width="16.140625" style="435" customWidth="1"/>
    <col min="64" max="64" width="13.85546875" style="435" customWidth="1"/>
    <col min="65" max="65" width="3.7109375" style="435" customWidth="1"/>
    <col min="66" max="66" width="12.42578125" style="435" customWidth="1"/>
    <col min="67" max="67" width="16.140625" style="435" customWidth="1"/>
    <col min="68" max="68" width="13.85546875" style="435" customWidth="1"/>
    <col min="69" max="69" width="3.7109375" style="435" customWidth="1"/>
    <col min="70" max="70" width="12.42578125" style="435" customWidth="1"/>
    <col min="71" max="71" width="16.140625" style="435" customWidth="1"/>
    <col min="72" max="72" width="13.85546875" style="435" customWidth="1"/>
    <col min="73" max="16384" width="9.140625" style="435"/>
  </cols>
  <sheetData>
    <row r="1" spans="1:72" x14ac:dyDescent="0.2">
      <c r="A1" s="624"/>
      <c r="B1" s="625" t="s">
        <v>233</v>
      </c>
      <c r="C1" s="626"/>
      <c r="D1" s="627"/>
      <c r="E1" s="628"/>
      <c r="F1" s="627"/>
      <c r="G1" s="627"/>
      <c r="H1" s="629"/>
      <c r="I1" s="627"/>
      <c r="J1" s="624"/>
      <c r="K1" s="627"/>
      <c r="L1" s="627"/>
      <c r="M1" s="624"/>
      <c r="N1" s="627"/>
      <c r="O1" s="629"/>
      <c r="P1" s="627"/>
      <c r="Q1" s="624"/>
      <c r="R1" s="627"/>
      <c r="S1" s="629"/>
      <c r="T1" s="627"/>
      <c r="U1" s="624"/>
      <c r="V1" s="627"/>
      <c r="W1" s="629"/>
      <c r="X1" s="627"/>
      <c r="Y1" s="624"/>
      <c r="Z1" s="627"/>
      <c r="AA1" s="627"/>
      <c r="AB1" s="627"/>
      <c r="AC1" s="624"/>
      <c r="AD1" s="627"/>
      <c r="AE1" s="629"/>
      <c r="AF1" s="627"/>
      <c r="AG1" s="624"/>
      <c r="AH1" s="627"/>
      <c r="AI1" s="629"/>
      <c r="AJ1" s="627"/>
      <c r="AK1" s="624"/>
      <c r="AL1" s="627"/>
      <c r="AM1" s="629"/>
      <c r="AN1" s="627"/>
      <c r="AO1" s="630"/>
      <c r="AP1" s="627"/>
      <c r="AQ1" s="629"/>
      <c r="AR1" s="627"/>
      <c r="AS1" s="624"/>
      <c r="AT1" s="627"/>
      <c r="AU1" s="629"/>
      <c r="AV1" s="627"/>
      <c r="AW1" s="624"/>
      <c r="AX1" s="627"/>
      <c r="AY1" s="629"/>
      <c r="AZ1" s="627"/>
      <c r="BA1" s="624"/>
      <c r="BB1" s="627"/>
      <c r="BC1" s="629"/>
      <c r="BD1" s="627"/>
      <c r="BE1" s="624"/>
      <c r="BF1" s="627"/>
      <c r="BG1" s="629"/>
      <c r="BH1" s="627"/>
      <c r="BI1" s="624"/>
      <c r="BJ1" s="627"/>
      <c r="BK1" s="629"/>
      <c r="BL1" s="627"/>
      <c r="BM1" s="624"/>
      <c r="BN1" s="627"/>
      <c r="BO1" s="629"/>
      <c r="BP1" s="627"/>
      <c r="BQ1" s="624"/>
      <c r="BR1" s="627"/>
      <c r="BS1" s="629"/>
      <c r="BT1" s="627"/>
    </row>
    <row r="2" spans="1:72" x14ac:dyDescent="0.2">
      <c r="A2" s="624"/>
      <c r="B2" s="625" t="s">
        <v>234</v>
      </c>
      <c r="C2" s="626"/>
      <c r="D2" s="627"/>
      <c r="E2" s="628"/>
      <c r="F2" s="627"/>
      <c r="G2" s="627"/>
      <c r="H2" s="629"/>
      <c r="I2" s="627"/>
      <c r="J2" s="624"/>
      <c r="K2" s="627"/>
      <c r="L2" s="627"/>
      <c r="M2" s="624"/>
      <c r="N2" s="627"/>
      <c r="O2" s="629"/>
      <c r="P2" s="627"/>
      <c r="Q2" s="624"/>
      <c r="R2" s="627"/>
      <c r="S2" s="629"/>
      <c r="T2" s="627"/>
      <c r="U2" s="624"/>
      <c r="V2" s="627"/>
      <c r="W2" s="629"/>
      <c r="X2" s="627"/>
      <c r="Y2" s="624"/>
      <c r="Z2" s="627"/>
      <c r="AA2" s="627"/>
      <c r="AB2" s="627"/>
      <c r="AC2" s="624"/>
      <c r="AD2" s="627"/>
      <c r="AE2" s="629"/>
      <c r="AF2" s="627"/>
      <c r="AG2" s="624"/>
      <c r="AH2" s="627"/>
      <c r="AI2" s="629"/>
      <c r="AJ2" s="627"/>
      <c r="AK2" s="624"/>
      <c r="AL2" s="627"/>
      <c r="AM2" s="629"/>
      <c r="AN2" s="627"/>
      <c r="AO2" s="630"/>
      <c r="AP2" s="627"/>
      <c r="AQ2" s="629"/>
      <c r="AR2" s="627"/>
      <c r="AS2" s="624"/>
      <c r="AT2" s="627"/>
      <c r="AU2" s="629"/>
      <c r="AV2" s="627"/>
      <c r="AW2" s="624"/>
      <c r="AX2" s="627"/>
      <c r="AY2" s="629"/>
      <c r="AZ2" s="627"/>
      <c r="BA2" s="624"/>
      <c r="BB2" s="627"/>
      <c r="BC2" s="629"/>
      <c r="BD2" s="627"/>
      <c r="BE2" s="624"/>
      <c r="BF2" s="627"/>
      <c r="BG2" s="629"/>
      <c r="BH2" s="627"/>
      <c r="BI2" s="624"/>
      <c r="BJ2" s="627"/>
      <c r="BK2" s="629"/>
      <c r="BL2" s="627"/>
      <c r="BM2" s="624"/>
      <c r="BN2" s="627"/>
      <c r="BO2" s="629"/>
      <c r="BP2" s="627"/>
      <c r="BQ2" s="624"/>
      <c r="BR2" s="627"/>
      <c r="BS2" s="629"/>
      <c r="BT2" s="627"/>
    </row>
    <row r="3" spans="1:72" x14ac:dyDescent="0.2">
      <c r="A3" s="624"/>
      <c r="B3" s="631" t="s">
        <v>648</v>
      </c>
      <c r="C3" s="626"/>
      <c r="D3" s="627"/>
      <c r="E3" s="628"/>
      <c r="F3" s="627"/>
      <c r="G3" s="627"/>
      <c r="H3" s="629"/>
      <c r="I3" s="627"/>
      <c r="J3" s="624"/>
      <c r="K3" s="627"/>
      <c r="L3" s="627"/>
      <c r="M3" s="624"/>
      <c r="N3" s="627"/>
      <c r="O3" s="629"/>
      <c r="P3" s="627"/>
      <c r="Q3" s="624"/>
      <c r="R3" s="627"/>
      <c r="S3" s="629"/>
      <c r="T3" s="627"/>
      <c r="U3" s="624"/>
      <c r="V3" s="627"/>
      <c r="W3" s="629"/>
      <c r="X3" s="627"/>
      <c r="Y3" s="624"/>
      <c r="Z3" s="627"/>
      <c r="AA3" s="627"/>
      <c r="AB3" s="627"/>
      <c r="AC3" s="624"/>
      <c r="AD3" s="627"/>
      <c r="AE3" s="629"/>
      <c r="AF3" s="627"/>
      <c r="AG3" s="624"/>
      <c r="AH3" s="627"/>
      <c r="AI3" s="629"/>
      <c r="AJ3" s="627"/>
      <c r="AK3" s="624"/>
      <c r="AL3" s="627"/>
      <c r="AM3" s="629"/>
      <c r="AN3" s="627"/>
      <c r="AO3" s="630"/>
      <c r="AP3" s="627"/>
      <c r="AQ3" s="629"/>
      <c r="AR3" s="627"/>
      <c r="AS3" s="624"/>
      <c r="AT3" s="627"/>
      <c r="AU3" s="629"/>
      <c r="AV3" s="627"/>
      <c r="AW3" s="624"/>
      <c r="AX3" s="627"/>
      <c r="AY3" s="629"/>
      <c r="AZ3" s="627"/>
      <c r="BA3" s="624"/>
      <c r="BB3" s="627"/>
      <c r="BC3" s="629"/>
      <c r="BD3" s="627"/>
      <c r="BE3" s="624"/>
      <c r="BF3" s="627"/>
      <c r="BG3" s="629"/>
      <c r="BH3" s="627"/>
      <c r="BI3" s="624"/>
      <c r="BJ3" s="627"/>
      <c r="BK3" s="629"/>
      <c r="BL3" s="627"/>
      <c r="BM3" s="624"/>
      <c r="BN3" s="627"/>
      <c r="BO3" s="629"/>
      <c r="BP3" s="627"/>
      <c r="BQ3" s="624"/>
      <c r="BR3" s="627"/>
      <c r="BS3" s="629"/>
      <c r="BT3" s="627"/>
    </row>
    <row r="4" spans="1:72" x14ac:dyDescent="0.2">
      <c r="A4" s="624"/>
      <c r="B4" s="627"/>
      <c r="C4" s="626"/>
      <c r="D4" s="627"/>
      <c r="E4" s="628"/>
      <c r="F4" s="627"/>
      <c r="G4" s="627"/>
      <c r="H4" s="629"/>
      <c r="I4" s="627"/>
      <c r="J4" s="624"/>
      <c r="K4" s="627"/>
      <c r="L4" s="627"/>
      <c r="M4" s="624"/>
      <c r="N4" s="627"/>
      <c r="O4" s="629"/>
      <c r="P4" s="627"/>
      <c r="Q4" s="624"/>
      <c r="R4" s="627"/>
      <c r="S4" s="629"/>
      <c r="T4" s="627"/>
      <c r="U4" s="624"/>
      <c r="V4" s="627"/>
      <c r="W4" s="629"/>
      <c r="X4" s="627"/>
      <c r="Y4" s="624"/>
      <c r="Z4" s="627"/>
      <c r="AA4" s="627"/>
      <c r="AB4" s="627"/>
      <c r="AC4" s="624"/>
      <c r="AD4" s="627"/>
      <c r="AE4" s="629"/>
      <c r="AF4" s="627"/>
      <c r="AG4" s="624"/>
      <c r="AH4" s="627"/>
      <c r="AI4" s="629"/>
      <c r="AJ4" s="627"/>
      <c r="AK4" s="624"/>
      <c r="AL4" s="627"/>
      <c r="AM4" s="629"/>
      <c r="AN4" s="627"/>
      <c r="AO4" s="630"/>
      <c r="AP4" s="627"/>
      <c r="AQ4" s="629"/>
      <c r="AR4" s="627"/>
      <c r="AS4" s="624"/>
      <c r="AT4" s="627"/>
      <c r="AU4" s="629"/>
      <c r="AV4" s="627"/>
      <c r="AW4" s="624"/>
      <c r="AX4" s="627"/>
      <c r="AY4" s="629"/>
      <c r="AZ4" s="627"/>
      <c r="BA4" s="624"/>
      <c r="BB4" s="627"/>
      <c r="BC4" s="629"/>
      <c r="BD4" s="627"/>
      <c r="BE4" s="624"/>
      <c r="BF4" s="627"/>
      <c r="BG4" s="629"/>
      <c r="BH4" s="627"/>
      <c r="BI4" s="624"/>
      <c r="BJ4" s="627"/>
      <c r="BK4" s="629"/>
      <c r="BL4" s="627"/>
      <c r="BM4" s="624"/>
      <c r="BN4" s="627"/>
      <c r="BO4" s="629"/>
      <c r="BP4" s="627"/>
      <c r="BQ4" s="624"/>
      <c r="BR4" s="627"/>
      <c r="BS4" s="629"/>
      <c r="BT4" s="627"/>
    </row>
    <row r="5" spans="1:72" x14ac:dyDescent="0.2">
      <c r="A5" s="624"/>
      <c r="B5" s="632"/>
      <c r="C5" s="633"/>
      <c r="D5" s="632"/>
      <c r="E5" s="634"/>
      <c r="F5" s="632"/>
      <c r="G5" s="632"/>
      <c r="H5" s="635"/>
      <c r="I5" s="627"/>
      <c r="J5" s="624"/>
      <c r="K5" s="632"/>
      <c r="L5" s="627"/>
      <c r="M5" s="624"/>
      <c r="N5" s="632"/>
      <c r="O5" s="635"/>
      <c r="P5" s="627"/>
      <c r="Q5" s="624"/>
      <c r="R5" s="632"/>
      <c r="S5" s="635"/>
      <c r="T5" s="627"/>
      <c r="U5" s="624"/>
      <c r="V5" s="632"/>
      <c r="W5" s="635"/>
      <c r="X5" s="627"/>
      <c r="Y5" s="624"/>
      <c r="Z5" s="627"/>
      <c r="AA5" s="627"/>
      <c r="AB5" s="627"/>
      <c r="AC5" s="624"/>
      <c r="AD5" s="632"/>
      <c r="AE5" s="635"/>
      <c r="AF5" s="627"/>
      <c r="AG5" s="624"/>
      <c r="AH5" s="632"/>
      <c r="AI5" s="635"/>
      <c r="AJ5" s="627"/>
      <c r="AK5" s="624"/>
      <c r="AL5" s="632"/>
      <c r="AM5" s="635"/>
      <c r="AN5" s="627"/>
      <c r="AO5" s="630"/>
      <c r="AP5" s="632"/>
      <c r="AQ5" s="635"/>
      <c r="AR5" s="627"/>
      <c r="AS5" s="624"/>
      <c r="AT5" s="632"/>
      <c r="AU5" s="635"/>
      <c r="AV5" s="627"/>
      <c r="AW5" s="624"/>
      <c r="AX5" s="632"/>
      <c r="AY5" s="635"/>
      <c r="AZ5" s="627"/>
      <c r="BA5" s="624"/>
      <c r="BB5" s="632"/>
      <c r="BC5" s="635"/>
      <c r="BD5" s="627"/>
      <c r="BE5" s="624"/>
      <c r="BF5" s="632"/>
      <c r="BG5" s="635"/>
      <c r="BH5" s="627"/>
      <c r="BI5" s="624"/>
      <c r="BJ5" s="632"/>
      <c r="BK5" s="635"/>
      <c r="BL5" s="627"/>
      <c r="BM5" s="624"/>
      <c r="BN5" s="632"/>
      <c r="BO5" s="635"/>
      <c r="BP5" s="627"/>
      <c r="BQ5" s="624"/>
      <c r="BR5" s="632"/>
      <c r="BS5" s="635"/>
      <c r="BT5" s="627"/>
    </row>
    <row r="6" spans="1:72" x14ac:dyDescent="0.2">
      <c r="A6" s="624"/>
      <c r="B6" s="625" t="s">
        <v>236</v>
      </c>
      <c r="C6" s="626"/>
      <c r="D6" s="636">
        <v>1910</v>
      </c>
      <c r="E6" s="628"/>
      <c r="F6" s="627"/>
      <c r="G6" s="627"/>
      <c r="H6" s="629"/>
      <c r="I6" s="627"/>
      <c r="J6" s="624"/>
      <c r="K6" s="627"/>
      <c r="L6" s="627"/>
      <c r="M6" s="624"/>
      <c r="N6" s="627"/>
      <c r="O6" s="629"/>
      <c r="P6" s="627"/>
      <c r="Q6" s="624"/>
      <c r="R6" s="627"/>
      <c r="S6" s="629"/>
      <c r="T6" s="627"/>
      <c r="U6" s="624"/>
      <c r="V6" s="627"/>
      <c r="W6" s="629"/>
      <c r="X6" s="627"/>
      <c r="Y6" s="624"/>
      <c r="Z6" s="627"/>
      <c r="AA6" s="627"/>
      <c r="AB6" s="627"/>
      <c r="AC6" s="624"/>
      <c r="AD6" s="627"/>
      <c r="AE6" s="629"/>
      <c r="AF6" s="627"/>
      <c r="AG6" s="624"/>
      <c r="AH6" s="627"/>
      <c r="AI6" s="629"/>
      <c r="AJ6" s="627"/>
      <c r="AK6" s="624"/>
      <c r="AL6" s="627"/>
      <c r="AM6" s="629"/>
      <c r="AN6" s="627"/>
      <c r="AO6" s="630"/>
      <c r="AP6" s="627"/>
      <c r="AQ6" s="629"/>
      <c r="AR6" s="627"/>
      <c r="AS6" s="624"/>
      <c r="AT6" s="627"/>
      <c r="AU6" s="629"/>
      <c r="AV6" s="627"/>
      <c r="AW6" s="624"/>
      <c r="AX6" s="627"/>
      <c r="AY6" s="629"/>
      <c r="AZ6" s="627"/>
      <c r="BA6" s="624"/>
      <c r="BB6" s="627"/>
      <c r="BC6" s="629"/>
      <c r="BD6" s="627"/>
      <c r="BE6" s="624"/>
      <c r="BF6" s="627"/>
      <c r="BG6" s="629"/>
      <c r="BH6" s="627"/>
      <c r="BI6" s="624"/>
      <c r="BJ6" s="627"/>
      <c r="BK6" s="629"/>
      <c r="BL6" s="627"/>
      <c r="BM6" s="624"/>
      <c r="BN6" s="627"/>
      <c r="BO6" s="629"/>
      <c r="BP6" s="627"/>
      <c r="BQ6" s="624"/>
      <c r="BR6" s="627"/>
      <c r="BS6" s="629"/>
      <c r="BT6" s="627"/>
    </row>
    <row r="7" spans="1:72" ht="13.5" thickBot="1" x14ac:dyDescent="0.25">
      <c r="A7" s="624"/>
      <c r="B7" s="625" t="s">
        <v>237</v>
      </c>
      <c r="C7" s="626"/>
      <c r="D7" s="636">
        <v>1900</v>
      </c>
      <c r="E7" s="628"/>
      <c r="F7" s="627"/>
      <c r="G7" s="627"/>
      <c r="H7" s="629"/>
      <c r="I7" s="627"/>
      <c r="J7" s="624"/>
      <c r="K7" s="627"/>
      <c r="L7" s="627"/>
      <c r="M7" s="624"/>
      <c r="N7" s="627"/>
      <c r="O7" s="629"/>
      <c r="P7" s="627"/>
      <c r="Q7" s="624"/>
      <c r="R7" s="627"/>
      <c r="S7" s="629"/>
      <c r="T7" s="627"/>
      <c r="U7" s="624"/>
      <c r="V7" s="627"/>
      <c r="W7" s="629"/>
      <c r="X7" s="627"/>
      <c r="Y7" s="624"/>
      <c r="Z7" s="627"/>
      <c r="AA7" s="627"/>
      <c r="AB7" s="627"/>
      <c r="AC7" s="624"/>
      <c r="AD7" s="627"/>
      <c r="AE7" s="629"/>
      <c r="AF7" s="627"/>
      <c r="AG7" s="624"/>
      <c r="AH7" s="627"/>
      <c r="AI7" s="629"/>
      <c r="AJ7" s="627"/>
      <c r="AK7" s="624"/>
      <c r="AL7" s="627"/>
      <c r="AM7" s="629"/>
      <c r="AN7" s="627"/>
      <c r="AO7" s="630"/>
      <c r="AP7" s="627"/>
      <c r="AQ7" s="629"/>
      <c r="AR7" s="627"/>
      <c r="AS7" s="624"/>
      <c r="AT7" s="627"/>
      <c r="AU7" s="629"/>
      <c r="AV7" s="627"/>
      <c r="AW7" s="624"/>
      <c r="AX7" s="627"/>
      <c r="AY7" s="629"/>
      <c r="AZ7" s="627"/>
      <c r="BA7" s="624"/>
      <c r="BB7" s="627"/>
      <c r="BC7" s="629"/>
      <c r="BD7" s="627"/>
      <c r="BE7" s="624"/>
      <c r="BF7" s="627"/>
      <c r="BG7" s="629"/>
      <c r="BH7" s="627"/>
      <c r="BI7" s="624"/>
      <c r="BJ7" s="627"/>
      <c r="BK7" s="629"/>
      <c r="BL7" s="627"/>
      <c r="BM7" s="624"/>
      <c r="BN7" s="627"/>
      <c r="BO7" s="629"/>
      <c r="BP7" s="627"/>
      <c r="BQ7" s="624"/>
      <c r="BR7" s="627"/>
      <c r="BS7" s="629"/>
      <c r="BT7" s="627"/>
    </row>
    <row r="8" spans="1:72" x14ac:dyDescent="0.2">
      <c r="A8" s="624"/>
      <c r="B8" s="625" t="s">
        <v>238</v>
      </c>
      <c r="C8" s="626"/>
      <c r="D8" s="636">
        <v>2018</v>
      </c>
      <c r="E8" s="628"/>
      <c r="F8" s="627"/>
      <c r="G8" s="799" t="s">
        <v>239</v>
      </c>
      <c r="H8" s="800"/>
      <c r="I8" s="801"/>
      <c r="J8" s="624"/>
      <c r="K8" s="796" t="s">
        <v>240</v>
      </c>
      <c r="L8" s="798"/>
      <c r="M8" s="624"/>
      <c r="N8" s="796" t="s">
        <v>241</v>
      </c>
      <c r="O8" s="797"/>
      <c r="P8" s="798"/>
      <c r="Q8" s="624"/>
      <c r="R8" s="796" t="s">
        <v>242</v>
      </c>
      <c r="S8" s="797"/>
      <c r="T8" s="798"/>
      <c r="U8" s="624"/>
      <c r="V8" s="796" t="s">
        <v>243</v>
      </c>
      <c r="W8" s="797"/>
      <c r="X8" s="798"/>
      <c r="Y8" s="624"/>
      <c r="Z8" s="796" t="s">
        <v>244</v>
      </c>
      <c r="AA8" s="797"/>
      <c r="AB8" s="798"/>
      <c r="AC8" s="624"/>
      <c r="AD8" s="796" t="s">
        <v>245</v>
      </c>
      <c r="AE8" s="797"/>
      <c r="AF8" s="798"/>
      <c r="AG8" s="624"/>
      <c r="AH8" s="796" t="s">
        <v>246</v>
      </c>
      <c r="AI8" s="797"/>
      <c r="AJ8" s="798"/>
      <c r="AK8" s="624"/>
      <c r="AL8" s="796" t="s">
        <v>12</v>
      </c>
      <c r="AM8" s="797"/>
      <c r="AN8" s="798"/>
      <c r="AO8" s="630"/>
      <c r="AP8" s="796" t="s">
        <v>247</v>
      </c>
      <c r="AQ8" s="797"/>
      <c r="AR8" s="798"/>
      <c r="AS8" s="624"/>
      <c r="AT8" s="796" t="s">
        <v>248</v>
      </c>
      <c r="AU8" s="797"/>
      <c r="AV8" s="798"/>
      <c r="AW8" s="624"/>
      <c r="AX8" s="796" t="s">
        <v>15</v>
      </c>
      <c r="AY8" s="797"/>
      <c r="AZ8" s="798"/>
      <c r="BA8" s="624"/>
      <c r="BB8" s="796" t="s">
        <v>249</v>
      </c>
      <c r="BC8" s="797"/>
      <c r="BD8" s="798"/>
      <c r="BE8" s="624"/>
      <c r="BF8" s="796" t="s">
        <v>250</v>
      </c>
      <c r="BG8" s="797"/>
      <c r="BH8" s="798"/>
      <c r="BI8" s="624"/>
      <c r="BJ8" s="796" t="s">
        <v>251</v>
      </c>
      <c r="BK8" s="797"/>
      <c r="BL8" s="798"/>
      <c r="BM8" s="624"/>
      <c r="BN8" s="796" t="s">
        <v>649</v>
      </c>
      <c r="BO8" s="797"/>
      <c r="BP8" s="798"/>
      <c r="BQ8" s="624"/>
      <c r="BR8" s="796" t="s">
        <v>650</v>
      </c>
      <c r="BS8" s="797"/>
      <c r="BT8" s="798"/>
    </row>
    <row r="9" spans="1:72" ht="14.25" customHeight="1" x14ac:dyDescent="0.2">
      <c r="A9" s="637"/>
      <c r="B9" s="637"/>
      <c r="C9" s="637"/>
      <c r="D9" s="637"/>
      <c r="E9" s="638"/>
      <c r="F9" s="637"/>
      <c r="G9" s="639"/>
      <c r="H9" s="640"/>
      <c r="I9" s="641"/>
      <c r="J9" s="642"/>
      <c r="K9" s="643"/>
      <c r="L9" s="642"/>
      <c r="M9" s="643"/>
      <c r="N9" s="643"/>
      <c r="O9" s="640"/>
      <c r="P9" s="642"/>
      <c r="Q9" s="643"/>
      <c r="R9" s="643" t="s">
        <v>252</v>
      </c>
      <c r="S9" s="640"/>
      <c r="T9" s="642" t="s">
        <v>253</v>
      </c>
      <c r="U9" s="643"/>
      <c r="V9" s="643" t="s">
        <v>252</v>
      </c>
      <c r="W9" s="640"/>
      <c r="X9" s="642" t="s">
        <v>253</v>
      </c>
      <c r="Y9" s="643"/>
      <c r="Z9" s="643" t="s">
        <v>252</v>
      </c>
      <c r="AA9" s="640"/>
      <c r="AB9" s="644" t="s">
        <v>253</v>
      </c>
      <c r="AC9" s="637"/>
      <c r="AD9" s="643" t="s">
        <v>252</v>
      </c>
      <c r="AE9" s="640"/>
      <c r="AF9" s="644" t="s">
        <v>253</v>
      </c>
      <c r="AG9" s="637"/>
      <c r="AH9" s="643" t="s">
        <v>252</v>
      </c>
      <c r="AI9" s="640"/>
      <c r="AJ9" s="644" t="s">
        <v>253</v>
      </c>
      <c r="AK9" s="637"/>
      <c r="AL9" s="643" t="s">
        <v>252</v>
      </c>
      <c r="AM9" s="640"/>
      <c r="AN9" s="644" t="s">
        <v>253</v>
      </c>
      <c r="AO9" s="645"/>
      <c r="AP9" s="643" t="s">
        <v>252</v>
      </c>
      <c r="AQ9" s="640"/>
      <c r="AR9" s="644" t="s">
        <v>253</v>
      </c>
      <c r="AS9" s="637"/>
      <c r="AT9" s="643" t="s">
        <v>252</v>
      </c>
      <c r="AU9" s="640"/>
      <c r="AV9" s="644" t="s">
        <v>253</v>
      </c>
      <c r="AW9" s="637"/>
      <c r="AX9" s="643" t="s">
        <v>252</v>
      </c>
      <c r="AY9" s="640"/>
      <c r="AZ9" s="644" t="s">
        <v>253</v>
      </c>
      <c r="BA9" s="637"/>
      <c r="BB9" s="643" t="s">
        <v>252</v>
      </c>
      <c r="BC9" s="640"/>
      <c r="BD9" s="644" t="s">
        <v>253</v>
      </c>
      <c r="BE9" s="637"/>
      <c r="BF9" s="643" t="s">
        <v>252</v>
      </c>
      <c r="BG9" s="640"/>
      <c r="BH9" s="644" t="s">
        <v>253</v>
      </c>
      <c r="BI9" s="637"/>
      <c r="BJ9" s="643" t="s">
        <v>252</v>
      </c>
      <c r="BK9" s="640"/>
      <c r="BL9" s="644" t="s">
        <v>253</v>
      </c>
      <c r="BM9" s="637"/>
      <c r="BN9" s="643" t="s">
        <v>252</v>
      </c>
      <c r="BO9" s="640"/>
      <c r="BP9" s="644" t="s">
        <v>253</v>
      </c>
      <c r="BQ9" s="637"/>
      <c r="BR9" s="643" t="s">
        <v>252</v>
      </c>
      <c r="BS9" s="640"/>
      <c r="BT9" s="644" t="s">
        <v>253</v>
      </c>
    </row>
    <row r="10" spans="1:72" ht="6.75" customHeight="1" x14ac:dyDescent="0.2">
      <c r="A10" s="624"/>
      <c r="B10" s="646"/>
      <c r="C10" s="647"/>
      <c r="D10" s="624"/>
      <c r="E10" s="648"/>
      <c r="F10" s="624"/>
      <c r="G10" s="649"/>
      <c r="H10" s="650"/>
      <c r="I10" s="651"/>
      <c r="J10" s="652"/>
      <c r="K10" s="653"/>
      <c r="L10" s="652"/>
      <c r="M10" s="653"/>
      <c r="N10" s="653"/>
      <c r="O10" s="650"/>
      <c r="P10" s="652"/>
      <c r="Q10" s="653"/>
      <c r="R10" s="653"/>
      <c r="S10" s="650"/>
      <c r="T10" s="652"/>
      <c r="U10" s="653"/>
      <c r="V10" s="653"/>
      <c r="W10" s="650"/>
      <c r="X10" s="652"/>
      <c r="Y10" s="653"/>
      <c r="Z10" s="653"/>
      <c r="AA10" s="650"/>
      <c r="AB10" s="654"/>
      <c r="AC10" s="624"/>
      <c r="AD10" s="653"/>
      <c r="AE10" s="650"/>
      <c r="AF10" s="654"/>
      <c r="AG10" s="624"/>
      <c r="AH10" s="653"/>
      <c r="AI10" s="650"/>
      <c r="AJ10" s="654"/>
      <c r="AK10" s="624"/>
      <c r="AL10" s="653"/>
      <c r="AM10" s="650"/>
      <c r="AN10" s="654"/>
      <c r="AO10" s="630"/>
      <c r="AP10" s="653"/>
      <c r="AQ10" s="650"/>
      <c r="AR10" s="654"/>
      <c r="AS10" s="624"/>
      <c r="AT10" s="653"/>
      <c r="AU10" s="650"/>
      <c r="AV10" s="654"/>
      <c r="AW10" s="624"/>
      <c r="AX10" s="653"/>
      <c r="AY10" s="650"/>
      <c r="AZ10" s="654"/>
      <c r="BA10" s="624"/>
      <c r="BB10" s="653"/>
      <c r="BC10" s="650"/>
      <c r="BD10" s="654"/>
      <c r="BE10" s="624"/>
      <c r="BF10" s="653"/>
      <c r="BG10" s="650"/>
      <c r="BH10" s="654"/>
      <c r="BI10" s="624"/>
      <c r="BJ10" s="653"/>
      <c r="BK10" s="650"/>
      <c r="BL10" s="654"/>
      <c r="BM10" s="624"/>
      <c r="BN10" s="653"/>
      <c r="BO10" s="650"/>
      <c r="BP10" s="654"/>
      <c r="BQ10" s="624"/>
      <c r="BR10" s="653"/>
      <c r="BS10" s="650"/>
      <c r="BT10" s="654"/>
    </row>
    <row r="11" spans="1:72" x14ac:dyDescent="0.2">
      <c r="A11" s="637"/>
      <c r="B11" s="642"/>
      <c r="C11" s="642"/>
      <c r="D11" s="642"/>
      <c r="E11" s="655"/>
      <c r="F11" s="642" t="s">
        <v>254</v>
      </c>
      <c r="G11" s="639"/>
      <c r="H11" s="640"/>
      <c r="I11" s="641"/>
      <c r="J11" s="642"/>
      <c r="K11" s="643"/>
      <c r="L11" s="642"/>
      <c r="M11" s="643"/>
      <c r="N11" s="643"/>
      <c r="O11" s="640"/>
      <c r="P11" s="642"/>
      <c r="Q11" s="643"/>
      <c r="R11" s="643" t="s">
        <v>21</v>
      </c>
      <c r="S11" s="640"/>
      <c r="T11" s="642" t="s">
        <v>21</v>
      </c>
      <c r="U11" s="643"/>
      <c r="V11" s="643" t="s">
        <v>22</v>
      </c>
      <c r="W11" s="640"/>
      <c r="X11" s="642" t="s">
        <v>22</v>
      </c>
      <c r="Y11" s="643"/>
      <c r="Z11" s="643" t="s">
        <v>23</v>
      </c>
      <c r="AA11" s="640"/>
      <c r="AB11" s="656" t="s">
        <v>23</v>
      </c>
      <c r="AC11" s="637"/>
      <c r="AD11" s="643" t="s">
        <v>24</v>
      </c>
      <c r="AE11" s="640"/>
      <c r="AF11" s="656" t="s">
        <v>24</v>
      </c>
      <c r="AG11" s="637"/>
      <c r="AH11" s="643" t="s">
        <v>25</v>
      </c>
      <c r="AI11" s="640"/>
      <c r="AJ11" s="656" t="s">
        <v>25</v>
      </c>
      <c r="AK11" s="637"/>
      <c r="AL11" s="643" t="s">
        <v>27</v>
      </c>
      <c r="AM11" s="640"/>
      <c r="AN11" s="656" t="s">
        <v>27</v>
      </c>
      <c r="AO11" s="645"/>
      <c r="AP11" s="643" t="s">
        <v>28</v>
      </c>
      <c r="AQ11" s="640"/>
      <c r="AR11" s="656" t="s">
        <v>28</v>
      </c>
      <c r="AS11" s="637"/>
      <c r="AT11" s="643" t="s">
        <v>29</v>
      </c>
      <c r="AU11" s="640"/>
      <c r="AV11" s="656" t="s">
        <v>29</v>
      </c>
      <c r="AW11" s="637"/>
      <c r="AX11" s="643" t="s">
        <v>30</v>
      </c>
      <c r="AY11" s="640"/>
      <c r="AZ11" s="656" t="s">
        <v>30</v>
      </c>
      <c r="BA11" s="637"/>
      <c r="BB11" s="643" t="s">
        <v>31</v>
      </c>
      <c r="BC11" s="640"/>
      <c r="BD11" s="656" t="s">
        <v>31</v>
      </c>
      <c r="BE11" s="637"/>
      <c r="BF11" s="643" t="s">
        <v>32</v>
      </c>
      <c r="BG11" s="640"/>
      <c r="BH11" s="656" t="s">
        <v>32</v>
      </c>
      <c r="BI11" s="637"/>
      <c r="BJ11" s="643" t="s">
        <v>33</v>
      </c>
      <c r="BK11" s="640"/>
      <c r="BL11" s="656" t="s">
        <v>33</v>
      </c>
      <c r="BM11" s="637"/>
      <c r="BN11" s="643" t="s">
        <v>641</v>
      </c>
      <c r="BO11" s="640"/>
      <c r="BP11" s="656" t="s">
        <v>641</v>
      </c>
      <c r="BQ11" s="637"/>
      <c r="BR11" s="643" t="s">
        <v>642</v>
      </c>
      <c r="BS11" s="640"/>
      <c r="BT11" s="656" t="s">
        <v>642</v>
      </c>
    </row>
    <row r="12" spans="1:72" ht="13.5" thickBot="1" x14ac:dyDescent="0.25">
      <c r="A12" s="657"/>
      <c r="B12" s="658"/>
      <c r="C12" s="659"/>
      <c r="D12" s="658" t="s">
        <v>255</v>
      </c>
      <c r="E12" s="660"/>
      <c r="F12" s="658" t="s">
        <v>256</v>
      </c>
      <c r="G12" s="661"/>
      <c r="H12" s="662"/>
      <c r="I12" s="663"/>
      <c r="J12" s="664"/>
      <c r="K12" s="665"/>
      <c r="L12" s="666"/>
      <c r="M12" s="667"/>
      <c r="N12" s="665"/>
      <c r="O12" s="662"/>
      <c r="P12" s="666"/>
      <c r="Q12" s="667"/>
      <c r="R12" s="665">
        <v>10056305</v>
      </c>
      <c r="S12" s="662"/>
      <c r="T12" s="666">
        <v>10056361</v>
      </c>
      <c r="U12" s="667"/>
      <c r="V12" s="665">
        <v>10056307</v>
      </c>
      <c r="W12" s="662"/>
      <c r="X12" s="666">
        <v>10056370</v>
      </c>
      <c r="Y12" s="667"/>
      <c r="Z12" s="665">
        <v>10056308</v>
      </c>
      <c r="AA12" s="662"/>
      <c r="AB12" s="668">
        <v>10056362</v>
      </c>
      <c r="AC12" s="657"/>
      <c r="AD12" s="665">
        <v>10056309</v>
      </c>
      <c r="AE12" s="662"/>
      <c r="AF12" s="668">
        <v>10056364</v>
      </c>
      <c r="AG12" s="657"/>
      <c r="AH12" s="665">
        <v>10056310</v>
      </c>
      <c r="AI12" s="662"/>
      <c r="AJ12" s="668">
        <v>10056363</v>
      </c>
      <c r="AK12" s="657"/>
      <c r="AL12" s="665">
        <v>10056312</v>
      </c>
      <c r="AM12" s="662"/>
      <c r="AN12" s="668">
        <v>10056357</v>
      </c>
      <c r="AO12" s="669"/>
      <c r="AP12" s="665">
        <v>10056313</v>
      </c>
      <c r="AQ12" s="662"/>
      <c r="AR12" s="668">
        <v>10056367</v>
      </c>
      <c r="AS12" s="657"/>
      <c r="AT12" s="665">
        <v>10056314</v>
      </c>
      <c r="AU12" s="662"/>
      <c r="AV12" s="668">
        <v>10056360</v>
      </c>
      <c r="AW12" s="657"/>
      <c r="AX12" s="665">
        <v>10056315</v>
      </c>
      <c r="AY12" s="662"/>
      <c r="AZ12" s="668">
        <v>10056358</v>
      </c>
      <c r="BA12" s="657"/>
      <c r="BB12" s="665">
        <v>10056316</v>
      </c>
      <c r="BC12" s="662"/>
      <c r="BD12" s="668">
        <v>10056371</v>
      </c>
      <c r="BE12" s="657"/>
      <c r="BF12" s="665">
        <v>10056317</v>
      </c>
      <c r="BG12" s="662"/>
      <c r="BH12" s="668">
        <v>10056359</v>
      </c>
      <c r="BI12" s="657"/>
      <c r="BJ12" s="665">
        <v>10056318</v>
      </c>
      <c r="BK12" s="662"/>
      <c r="BL12" s="668">
        <v>10056355</v>
      </c>
      <c r="BM12" s="657"/>
      <c r="BN12" s="665">
        <v>10056347</v>
      </c>
      <c r="BO12" s="662"/>
      <c r="BP12" s="668">
        <v>10056365</v>
      </c>
      <c r="BQ12" s="657"/>
      <c r="BR12" s="665">
        <v>10056348</v>
      </c>
      <c r="BS12" s="662"/>
      <c r="BT12" s="668">
        <v>10056366</v>
      </c>
    </row>
    <row r="13" spans="1:72" ht="7.5" customHeight="1" x14ac:dyDescent="0.2">
      <c r="A13" s="624"/>
      <c r="B13" s="670"/>
      <c r="C13" s="633"/>
      <c r="D13" s="670"/>
      <c r="E13" s="671"/>
      <c r="F13" s="672"/>
      <c r="G13" s="673"/>
      <c r="H13" s="674"/>
      <c r="I13" s="675"/>
      <c r="J13" s="624"/>
      <c r="K13" s="676"/>
      <c r="L13" s="677"/>
      <c r="M13" s="624"/>
      <c r="N13" s="676"/>
      <c r="O13" s="674"/>
      <c r="P13" s="677"/>
      <c r="Q13" s="624"/>
      <c r="R13" s="676"/>
      <c r="S13" s="674"/>
      <c r="T13" s="677"/>
      <c r="U13" s="624"/>
      <c r="V13" s="676"/>
      <c r="W13" s="674"/>
      <c r="X13" s="677"/>
      <c r="Y13" s="624"/>
      <c r="Z13" s="676"/>
      <c r="AA13" s="674"/>
      <c r="AB13" s="677"/>
      <c r="AC13" s="624"/>
      <c r="AD13" s="676"/>
      <c r="AE13" s="674"/>
      <c r="AF13" s="677"/>
      <c r="AG13" s="624"/>
      <c r="AH13" s="676"/>
      <c r="AI13" s="674"/>
      <c r="AJ13" s="677"/>
      <c r="AK13" s="624"/>
      <c r="AL13" s="676"/>
      <c r="AM13" s="674"/>
      <c r="AN13" s="677"/>
      <c r="AO13" s="630"/>
      <c r="AP13" s="676"/>
      <c r="AQ13" s="674"/>
      <c r="AR13" s="677"/>
      <c r="AS13" s="624"/>
      <c r="AT13" s="676"/>
      <c r="AU13" s="674"/>
      <c r="AV13" s="677"/>
      <c r="AW13" s="624"/>
      <c r="AX13" s="676"/>
      <c r="AY13" s="674"/>
      <c r="AZ13" s="677"/>
      <c r="BA13" s="624"/>
      <c r="BB13" s="676"/>
      <c r="BC13" s="674"/>
      <c r="BD13" s="677"/>
      <c r="BE13" s="624"/>
      <c r="BF13" s="676"/>
      <c r="BG13" s="674"/>
      <c r="BH13" s="677"/>
      <c r="BI13" s="624"/>
      <c r="BJ13" s="676"/>
      <c r="BK13" s="674"/>
      <c r="BL13" s="677"/>
      <c r="BM13" s="624"/>
      <c r="BN13" s="676"/>
      <c r="BO13" s="674"/>
      <c r="BP13" s="677"/>
      <c r="BQ13" s="624"/>
      <c r="BR13" s="676"/>
      <c r="BS13" s="674"/>
      <c r="BT13" s="677"/>
    </row>
    <row r="14" spans="1:72" x14ac:dyDescent="0.2">
      <c r="A14" s="652"/>
      <c r="B14" s="794" t="s">
        <v>47</v>
      </c>
      <c r="C14" s="794"/>
      <c r="D14" s="795"/>
      <c r="E14" s="678"/>
      <c r="F14" s="679"/>
      <c r="G14" s="680"/>
      <c r="H14" s="681"/>
      <c r="I14" s="682"/>
      <c r="J14" s="683"/>
      <c r="K14" s="684"/>
      <c r="L14" s="685"/>
      <c r="M14" s="683"/>
      <c r="N14" s="684"/>
      <c r="O14" s="681"/>
      <c r="P14" s="685"/>
      <c r="Q14" s="683"/>
      <c r="R14" s="684"/>
      <c r="S14" s="681"/>
      <c r="T14" s="685"/>
      <c r="U14" s="683"/>
      <c r="V14" s="684"/>
      <c r="W14" s="681"/>
      <c r="X14" s="685"/>
      <c r="Y14" s="683"/>
      <c r="Z14" s="684"/>
      <c r="AA14" s="681"/>
      <c r="AB14" s="685"/>
      <c r="AC14" s="683"/>
      <c r="AD14" s="684"/>
      <c r="AE14" s="681"/>
      <c r="AF14" s="685"/>
      <c r="AG14" s="683"/>
      <c r="AH14" s="684"/>
      <c r="AI14" s="681"/>
      <c r="AJ14" s="685"/>
      <c r="AK14" s="683"/>
      <c r="AL14" s="684"/>
      <c r="AM14" s="681"/>
      <c r="AN14" s="685"/>
      <c r="AO14" s="686"/>
      <c r="AP14" s="684"/>
      <c r="AQ14" s="681"/>
      <c r="AR14" s="685"/>
      <c r="AS14" s="683"/>
      <c r="AT14" s="684"/>
      <c r="AU14" s="681"/>
      <c r="AV14" s="685"/>
      <c r="AW14" s="683"/>
      <c r="AX14" s="684"/>
      <c r="AY14" s="681"/>
      <c r="AZ14" s="685"/>
      <c r="BA14" s="683"/>
      <c r="BB14" s="684"/>
      <c r="BC14" s="681"/>
      <c r="BD14" s="685"/>
      <c r="BE14" s="683"/>
      <c r="BF14" s="684"/>
      <c r="BG14" s="681"/>
      <c r="BH14" s="685"/>
      <c r="BI14" s="683"/>
      <c r="BJ14" s="684"/>
      <c r="BK14" s="681"/>
      <c r="BL14" s="685"/>
      <c r="BM14" s="683"/>
      <c r="BN14" s="684"/>
      <c r="BO14" s="681"/>
      <c r="BP14" s="685"/>
      <c r="BQ14" s="683"/>
      <c r="BR14" s="684"/>
      <c r="BS14" s="681"/>
      <c r="BT14" s="685"/>
    </row>
    <row r="15" spans="1:72" x14ac:dyDescent="0.2">
      <c r="A15" s="624"/>
      <c r="B15" s="627" t="s">
        <v>257</v>
      </c>
      <c r="C15" s="626"/>
      <c r="D15" s="627"/>
      <c r="E15" s="628"/>
      <c r="F15" s="627"/>
      <c r="G15" s="687"/>
      <c r="H15" s="688"/>
      <c r="I15" s="675"/>
      <c r="J15" s="624"/>
      <c r="K15" s="689"/>
      <c r="L15" s="677"/>
      <c r="M15" s="624"/>
      <c r="N15" s="689"/>
      <c r="O15" s="688"/>
      <c r="P15" s="677"/>
      <c r="Q15" s="624"/>
      <c r="R15" s="689"/>
      <c r="S15" s="688"/>
      <c r="T15" s="677"/>
      <c r="U15" s="624"/>
      <c r="V15" s="689"/>
      <c r="W15" s="688"/>
      <c r="X15" s="677"/>
      <c r="Y15" s="624"/>
      <c r="Z15" s="689"/>
      <c r="AA15" s="688"/>
      <c r="AB15" s="677"/>
      <c r="AC15" s="624"/>
      <c r="AD15" s="689"/>
      <c r="AE15" s="688"/>
      <c r="AF15" s="677"/>
      <c r="AG15" s="624"/>
      <c r="AH15" s="689"/>
      <c r="AI15" s="688"/>
      <c r="AJ15" s="677"/>
      <c r="AK15" s="624"/>
      <c r="AL15" s="689"/>
      <c r="AM15" s="688"/>
      <c r="AN15" s="677"/>
      <c r="AO15" s="630"/>
      <c r="AP15" s="689"/>
      <c r="AQ15" s="688"/>
      <c r="AR15" s="677"/>
      <c r="AS15" s="624"/>
      <c r="AT15" s="689"/>
      <c r="AU15" s="688"/>
      <c r="AV15" s="677"/>
      <c r="AW15" s="624"/>
      <c r="AX15" s="689"/>
      <c r="AY15" s="688"/>
      <c r="AZ15" s="677"/>
      <c r="BA15" s="624"/>
      <c r="BB15" s="689"/>
      <c r="BC15" s="688"/>
      <c r="BD15" s="677"/>
      <c r="BE15" s="624"/>
      <c r="BF15" s="689"/>
      <c r="BG15" s="688"/>
      <c r="BH15" s="677"/>
      <c r="BI15" s="624"/>
      <c r="BJ15" s="689"/>
      <c r="BK15" s="688"/>
      <c r="BL15" s="677"/>
      <c r="BM15" s="624"/>
      <c r="BN15" s="689"/>
      <c r="BO15" s="688"/>
      <c r="BP15" s="677"/>
      <c r="BQ15" s="624"/>
      <c r="BR15" s="689"/>
      <c r="BS15" s="688"/>
      <c r="BT15" s="677"/>
    </row>
    <row r="16" spans="1:72" x14ac:dyDescent="0.2">
      <c r="A16" s="624"/>
      <c r="B16" s="627"/>
      <c r="C16" s="626">
        <v>1</v>
      </c>
      <c r="D16" s="627" t="s">
        <v>258</v>
      </c>
      <c r="E16" s="628" t="s">
        <v>259</v>
      </c>
      <c r="F16" s="627"/>
      <c r="G16" s="690">
        <v>-147000</v>
      </c>
      <c r="H16" s="691"/>
      <c r="I16" s="692"/>
      <c r="J16" s="624"/>
      <c r="K16" s="693"/>
      <c r="L16" s="694"/>
      <c r="M16" s="624"/>
      <c r="N16" s="693">
        <v>-147000</v>
      </c>
      <c r="O16" s="691"/>
      <c r="P16" s="694"/>
      <c r="Q16" s="624"/>
      <c r="R16" s="693">
        <v>-147000</v>
      </c>
      <c r="S16" s="691"/>
      <c r="T16" s="694"/>
      <c r="U16" s="624"/>
      <c r="V16" s="693">
        <v>0</v>
      </c>
      <c r="W16" s="691"/>
      <c r="X16" s="694"/>
      <c r="Y16" s="624"/>
      <c r="Z16" s="693">
        <v>0</v>
      </c>
      <c r="AA16" s="691"/>
      <c r="AB16" s="694"/>
      <c r="AC16" s="624"/>
      <c r="AD16" s="693">
        <v>0</v>
      </c>
      <c r="AE16" s="691"/>
      <c r="AF16" s="694"/>
      <c r="AG16" s="624"/>
      <c r="AH16" s="693">
        <v>0</v>
      </c>
      <c r="AI16" s="691"/>
      <c r="AJ16" s="694"/>
      <c r="AK16" s="624"/>
      <c r="AL16" s="693">
        <v>0</v>
      </c>
      <c r="AM16" s="691"/>
      <c r="AN16" s="694"/>
      <c r="AO16" s="630"/>
      <c r="AP16" s="693">
        <v>0</v>
      </c>
      <c r="AQ16" s="691"/>
      <c r="AR16" s="694"/>
      <c r="AS16" s="624"/>
      <c r="AT16" s="693">
        <v>0</v>
      </c>
      <c r="AU16" s="691"/>
      <c r="AV16" s="694"/>
      <c r="AW16" s="624"/>
      <c r="AX16" s="693">
        <v>0</v>
      </c>
      <c r="AY16" s="691"/>
      <c r="AZ16" s="694"/>
      <c r="BA16" s="624"/>
      <c r="BB16" s="693">
        <v>0</v>
      </c>
      <c r="BC16" s="691"/>
      <c r="BD16" s="694"/>
      <c r="BE16" s="624"/>
      <c r="BF16" s="693">
        <v>0</v>
      </c>
      <c r="BG16" s="691"/>
      <c r="BH16" s="694"/>
      <c r="BI16" s="624"/>
      <c r="BJ16" s="693">
        <v>0</v>
      </c>
      <c r="BK16" s="691"/>
      <c r="BL16" s="694"/>
      <c r="BM16" s="624"/>
      <c r="BN16" s="693">
        <v>0</v>
      </c>
      <c r="BO16" s="691"/>
      <c r="BP16" s="694"/>
      <c r="BQ16" s="624"/>
      <c r="BR16" s="693">
        <v>0</v>
      </c>
      <c r="BS16" s="691"/>
      <c r="BT16" s="694"/>
    </row>
    <row r="17" spans="1:72" x14ac:dyDescent="0.2">
      <c r="A17" s="624"/>
      <c r="B17" s="627"/>
      <c r="C17" s="626">
        <v>1</v>
      </c>
      <c r="D17" s="627" t="s">
        <v>260</v>
      </c>
      <c r="E17" s="628" t="s">
        <v>261</v>
      </c>
      <c r="F17" s="627"/>
      <c r="G17" s="690">
        <v>-48501.554360000002</v>
      </c>
      <c r="H17" s="691"/>
      <c r="I17" s="692"/>
      <c r="J17" s="624"/>
      <c r="K17" s="693"/>
      <c r="L17" s="694"/>
      <c r="M17" s="624"/>
      <c r="N17" s="693">
        <v>-48501.554360000002</v>
      </c>
      <c r="O17" s="691"/>
      <c r="P17" s="694"/>
      <c r="Q17" s="624"/>
      <c r="R17" s="693">
        <v>-48501.554360000002</v>
      </c>
      <c r="S17" s="691"/>
      <c r="T17" s="694"/>
      <c r="U17" s="624"/>
      <c r="V17" s="693">
        <v>0</v>
      </c>
      <c r="W17" s="691"/>
      <c r="X17" s="694"/>
      <c r="Y17" s="624"/>
      <c r="Z17" s="693">
        <v>0</v>
      </c>
      <c r="AA17" s="691"/>
      <c r="AB17" s="694"/>
      <c r="AC17" s="624"/>
      <c r="AD17" s="693">
        <v>0</v>
      </c>
      <c r="AE17" s="691"/>
      <c r="AF17" s="694"/>
      <c r="AG17" s="624"/>
      <c r="AH17" s="693">
        <v>0</v>
      </c>
      <c r="AI17" s="691"/>
      <c r="AJ17" s="694"/>
      <c r="AK17" s="624"/>
      <c r="AL17" s="693">
        <v>0</v>
      </c>
      <c r="AM17" s="691"/>
      <c r="AN17" s="694"/>
      <c r="AO17" s="630"/>
      <c r="AP17" s="693">
        <v>0</v>
      </c>
      <c r="AQ17" s="691"/>
      <c r="AR17" s="694"/>
      <c r="AS17" s="624"/>
      <c r="AT17" s="693">
        <v>0</v>
      </c>
      <c r="AU17" s="691"/>
      <c r="AV17" s="694"/>
      <c r="AW17" s="624"/>
      <c r="AX17" s="693">
        <v>0</v>
      </c>
      <c r="AY17" s="691"/>
      <c r="AZ17" s="694"/>
      <c r="BA17" s="624"/>
      <c r="BB17" s="693">
        <v>0</v>
      </c>
      <c r="BC17" s="691"/>
      <c r="BD17" s="694"/>
      <c r="BE17" s="624"/>
      <c r="BF17" s="693">
        <v>0</v>
      </c>
      <c r="BG17" s="691"/>
      <c r="BH17" s="694"/>
      <c r="BI17" s="624"/>
      <c r="BJ17" s="693">
        <v>0</v>
      </c>
      <c r="BK17" s="691"/>
      <c r="BL17" s="694"/>
      <c r="BM17" s="624"/>
      <c r="BN17" s="693">
        <v>0</v>
      </c>
      <c r="BO17" s="691"/>
      <c r="BP17" s="694"/>
      <c r="BQ17" s="624"/>
      <c r="BR17" s="693">
        <v>0</v>
      </c>
      <c r="BS17" s="691"/>
      <c r="BT17" s="694"/>
    </row>
    <row r="18" spans="1:72" x14ac:dyDescent="0.2">
      <c r="A18" s="624"/>
      <c r="B18" s="627"/>
      <c r="C18" s="626">
        <v>1</v>
      </c>
      <c r="D18" s="627" t="s">
        <v>262</v>
      </c>
      <c r="E18" s="628" t="s">
        <v>263</v>
      </c>
      <c r="F18" s="627"/>
      <c r="G18" s="690">
        <v>10185</v>
      </c>
      <c r="H18" s="691"/>
      <c r="I18" s="692"/>
      <c r="J18" s="624"/>
      <c r="K18" s="693"/>
      <c r="L18" s="694"/>
      <c r="M18" s="624"/>
      <c r="N18" s="693">
        <v>10185</v>
      </c>
      <c r="O18" s="691"/>
      <c r="P18" s="694"/>
      <c r="Q18" s="624"/>
      <c r="R18" s="693">
        <v>10185</v>
      </c>
      <c r="S18" s="691"/>
      <c r="T18" s="694"/>
      <c r="U18" s="624"/>
      <c r="V18" s="693">
        <v>0</v>
      </c>
      <c r="W18" s="691"/>
      <c r="X18" s="694"/>
      <c r="Y18" s="624"/>
      <c r="Z18" s="693">
        <v>0</v>
      </c>
      <c r="AA18" s="691"/>
      <c r="AB18" s="694"/>
      <c r="AC18" s="624"/>
      <c r="AD18" s="693">
        <v>0</v>
      </c>
      <c r="AE18" s="691"/>
      <c r="AF18" s="694"/>
      <c r="AG18" s="624"/>
      <c r="AH18" s="693">
        <v>0</v>
      </c>
      <c r="AI18" s="691"/>
      <c r="AJ18" s="694"/>
      <c r="AK18" s="624"/>
      <c r="AL18" s="693">
        <v>0</v>
      </c>
      <c r="AM18" s="691"/>
      <c r="AN18" s="694"/>
      <c r="AO18" s="630"/>
      <c r="AP18" s="693">
        <v>0</v>
      </c>
      <c r="AQ18" s="691"/>
      <c r="AR18" s="694"/>
      <c r="AS18" s="624"/>
      <c r="AT18" s="693">
        <v>0</v>
      </c>
      <c r="AU18" s="691"/>
      <c r="AV18" s="694"/>
      <c r="AW18" s="624"/>
      <c r="AX18" s="693">
        <v>0</v>
      </c>
      <c r="AY18" s="691"/>
      <c r="AZ18" s="694"/>
      <c r="BA18" s="624"/>
      <c r="BB18" s="693">
        <v>0</v>
      </c>
      <c r="BC18" s="691"/>
      <c r="BD18" s="694"/>
      <c r="BE18" s="624"/>
      <c r="BF18" s="693">
        <v>0</v>
      </c>
      <c r="BG18" s="691"/>
      <c r="BH18" s="694"/>
      <c r="BI18" s="624"/>
      <c r="BJ18" s="693">
        <v>0</v>
      </c>
      <c r="BK18" s="691"/>
      <c r="BL18" s="694"/>
      <c r="BM18" s="624"/>
      <c r="BN18" s="693">
        <v>0</v>
      </c>
      <c r="BO18" s="691"/>
      <c r="BP18" s="694"/>
      <c r="BQ18" s="624"/>
      <c r="BR18" s="693">
        <v>0</v>
      </c>
      <c r="BS18" s="691"/>
      <c r="BT18" s="694"/>
    </row>
    <row r="19" spans="1:72" x14ac:dyDescent="0.2">
      <c r="A19" s="624"/>
      <c r="B19" s="627"/>
      <c r="C19" s="626"/>
      <c r="D19" s="627"/>
      <c r="E19" s="628"/>
      <c r="F19" s="627"/>
      <c r="G19" s="690"/>
      <c r="H19" s="691"/>
      <c r="I19" s="692"/>
      <c r="J19" s="624"/>
      <c r="K19" s="693"/>
      <c r="L19" s="694"/>
      <c r="M19" s="624"/>
      <c r="N19" s="693"/>
      <c r="O19" s="691"/>
      <c r="P19" s="694"/>
      <c r="Q19" s="624"/>
      <c r="R19" s="693"/>
      <c r="S19" s="691"/>
      <c r="T19" s="694"/>
      <c r="U19" s="624"/>
      <c r="V19" s="693"/>
      <c r="W19" s="691"/>
      <c r="X19" s="694"/>
      <c r="Y19" s="624"/>
      <c r="Z19" s="693"/>
      <c r="AA19" s="691"/>
      <c r="AB19" s="694"/>
      <c r="AC19" s="624"/>
      <c r="AD19" s="693"/>
      <c r="AE19" s="691"/>
      <c r="AF19" s="694"/>
      <c r="AG19" s="624"/>
      <c r="AH19" s="693"/>
      <c r="AI19" s="691"/>
      <c r="AJ19" s="694"/>
      <c r="AK19" s="624"/>
      <c r="AL19" s="693"/>
      <c r="AM19" s="691"/>
      <c r="AN19" s="694"/>
      <c r="AO19" s="630"/>
      <c r="AP19" s="693"/>
      <c r="AQ19" s="691"/>
      <c r="AR19" s="694"/>
      <c r="AS19" s="624"/>
      <c r="AT19" s="693"/>
      <c r="AU19" s="691"/>
      <c r="AV19" s="694"/>
      <c r="AW19" s="624"/>
      <c r="AX19" s="693"/>
      <c r="AY19" s="691"/>
      <c r="AZ19" s="694"/>
      <c r="BA19" s="624"/>
      <c r="BB19" s="693"/>
      <c r="BC19" s="691"/>
      <c r="BD19" s="694"/>
      <c r="BE19" s="624"/>
      <c r="BF19" s="693"/>
      <c r="BG19" s="691"/>
      <c r="BH19" s="694"/>
      <c r="BI19" s="624"/>
      <c r="BJ19" s="693"/>
      <c r="BK19" s="691"/>
      <c r="BL19" s="694"/>
      <c r="BM19" s="624"/>
      <c r="BN19" s="693"/>
      <c r="BO19" s="691"/>
      <c r="BP19" s="694"/>
      <c r="BQ19" s="624"/>
      <c r="BR19" s="693"/>
      <c r="BS19" s="691"/>
      <c r="BT19" s="694"/>
    </row>
    <row r="20" spans="1:72" x14ac:dyDescent="0.2">
      <c r="A20" s="624"/>
      <c r="B20" s="627"/>
      <c r="C20" s="626"/>
      <c r="D20" s="627"/>
      <c r="E20" s="628" t="s">
        <v>264</v>
      </c>
      <c r="F20" s="627"/>
      <c r="G20" s="649"/>
      <c r="H20" s="688"/>
      <c r="I20" s="695"/>
      <c r="J20" s="624"/>
      <c r="K20" s="653"/>
      <c r="L20" s="696"/>
      <c r="M20" s="624"/>
      <c r="N20" s="653"/>
      <c r="O20" s="688"/>
      <c r="P20" s="696"/>
      <c r="Q20" s="624"/>
      <c r="R20" s="653"/>
      <c r="S20" s="688"/>
      <c r="T20" s="696"/>
      <c r="U20" s="624"/>
      <c r="V20" s="653"/>
      <c r="W20" s="688"/>
      <c r="X20" s="696"/>
      <c r="Y20" s="624"/>
      <c r="Z20" s="653"/>
      <c r="AA20" s="688"/>
      <c r="AB20" s="696"/>
      <c r="AC20" s="624"/>
      <c r="AD20" s="653"/>
      <c r="AE20" s="688"/>
      <c r="AF20" s="696"/>
      <c r="AG20" s="624"/>
      <c r="AH20" s="653"/>
      <c r="AI20" s="688"/>
      <c r="AJ20" s="696"/>
      <c r="AK20" s="624"/>
      <c r="AL20" s="653"/>
      <c r="AM20" s="688"/>
      <c r="AN20" s="696"/>
      <c r="AO20" s="630"/>
      <c r="AP20" s="653"/>
      <c r="AQ20" s="688"/>
      <c r="AR20" s="696"/>
      <c r="AS20" s="624"/>
      <c r="AT20" s="653"/>
      <c r="AU20" s="688"/>
      <c r="AV20" s="696"/>
      <c r="AW20" s="624"/>
      <c r="AX20" s="653"/>
      <c r="AY20" s="688"/>
      <c r="AZ20" s="696"/>
      <c r="BA20" s="624"/>
      <c r="BB20" s="653"/>
      <c r="BC20" s="688"/>
      <c r="BD20" s="696"/>
      <c r="BE20" s="624"/>
      <c r="BF20" s="653"/>
      <c r="BG20" s="688"/>
      <c r="BH20" s="696"/>
      <c r="BI20" s="624"/>
      <c r="BJ20" s="653"/>
      <c r="BK20" s="688"/>
      <c r="BL20" s="696"/>
      <c r="BM20" s="624"/>
      <c r="BN20" s="653"/>
      <c r="BO20" s="688"/>
      <c r="BP20" s="696"/>
      <c r="BQ20" s="624"/>
      <c r="BR20" s="653"/>
      <c r="BS20" s="688"/>
      <c r="BT20" s="696"/>
    </row>
    <row r="21" spans="1:72" x14ac:dyDescent="0.2">
      <c r="A21" s="624"/>
      <c r="B21" s="795" t="s">
        <v>265</v>
      </c>
      <c r="C21" s="795"/>
      <c r="D21" s="795"/>
      <c r="E21" s="697" t="s">
        <v>264</v>
      </c>
      <c r="F21" s="698"/>
      <c r="G21" s="699"/>
      <c r="H21" s="699"/>
      <c r="I21" s="682"/>
      <c r="J21" s="698"/>
      <c r="K21" s="700"/>
      <c r="L21" s="685"/>
      <c r="M21" s="698"/>
      <c r="N21" s="700"/>
      <c r="O21" s="699"/>
      <c r="P21" s="685"/>
      <c r="Q21" s="698"/>
      <c r="R21" s="700"/>
      <c r="S21" s="699"/>
      <c r="T21" s="685"/>
      <c r="U21" s="698"/>
      <c r="V21" s="700"/>
      <c r="W21" s="699"/>
      <c r="X21" s="685"/>
      <c r="Y21" s="698"/>
      <c r="Z21" s="700"/>
      <c r="AA21" s="699"/>
      <c r="AB21" s="685"/>
      <c r="AC21" s="698"/>
      <c r="AD21" s="700"/>
      <c r="AE21" s="699"/>
      <c r="AF21" s="685"/>
      <c r="AG21" s="698"/>
      <c r="AH21" s="700"/>
      <c r="AI21" s="699"/>
      <c r="AJ21" s="685"/>
      <c r="AK21" s="698"/>
      <c r="AL21" s="700"/>
      <c r="AM21" s="699"/>
      <c r="AN21" s="685"/>
      <c r="AO21" s="701"/>
      <c r="AP21" s="700"/>
      <c r="AQ21" s="699"/>
      <c r="AR21" s="685"/>
      <c r="AS21" s="698"/>
      <c r="AT21" s="700"/>
      <c r="AU21" s="699"/>
      <c r="AV21" s="685"/>
      <c r="AW21" s="698"/>
      <c r="AX21" s="700"/>
      <c r="AY21" s="699"/>
      <c r="AZ21" s="685"/>
      <c r="BA21" s="698"/>
      <c r="BB21" s="700"/>
      <c r="BC21" s="699"/>
      <c r="BD21" s="685"/>
      <c r="BE21" s="698"/>
      <c r="BF21" s="700"/>
      <c r="BG21" s="699"/>
      <c r="BH21" s="685"/>
      <c r="BI21" s="698"/>
      <c r="BJ21" s="700"/>
      <c r="BK21" s="699"/>
      <c r="BL21" s="685"/>
      <c r="BM21" s="698"/>
      <c r="BN21" s="700"/>
      <c r="BO21" s="699"/>
      <c r="BP21" s="685"/>
      <c r="BQ21" s="698"/>
      <c r="BR21" s="700"/>
      <c r="BS21" s="699"/>
      <c r="BT21" s="685"/>
    </row>
    <row r="22" spans="1:72" x14ac:dyDescent="0.2">
      <c r="A22" s="624"/>
      <c r="B22" s="702" t="s">
        <v>266</v>
      </c>
      <c r="C22" s="633"/>
      <c r="D22" s="627"/>
      <c r="E22" s="628" t="s">
        <v>264</v>
      </c>
      <c r="F22" s="627"/>
      <c r="G22" s="649"/>
      <c r="H22" s="688"/>
      <c r="I22" s="675"/>
      <c r="J22" s="624"/>
      <c r="K22" s="653"/>
      <c r="L22" s="677"/>
      <c r="M22" s="624"/>
      <c r="N22" s="653"/>
      <c r="O22" s="688"/>
      <c r="P22" s="677"/>
      <c r="Q22" s="624"/>
      <c r="R22" s="653"/>
      <c r="S22" s="688"/>
      <c r="T22" s="677"/>
      <c r="U22" s="624"/>
      <c r="V22" s="653"/>
      <c r="W22" s="688"/>
      <c r="X22" s="677"/>
      <c r="Y22" s="624"/>
      <c r="Z22" s="653"/>
      <c r="AA22" s="688"/>
      <c r="AB22" s="677"/>
      <c r="AC22" s="624"/>
      <c r="AD22" s="653"/>
      <c r="AE22" s="688"/>
      <c r="AF22" s="677"/>
      <c r="AG22" s="624"/>
      <c r="AH22" s="653"/>
      <c r="AI22" s="688"/>
      <c r="AJ22" s="677"/>
      <c r="AK22" s="624"/>
      <c r="AL22" s="653"/>
      <c r="AM22" s="688"/>
      <c r="AN22" s="677"/>
      <c r="AO22" s="630"/>
      <c r="AP22" s="653"/>
      <c r="AQ22" s="688"/>
      <c r="AR22" s="677"/>
      <c r="AS22" s="624"/>
      <c r="AT22" s="653"/>
      <c r="AU22" s="688"/>
      <c r="AV22" s="677"/>
      <c r="AW22" s="624"/>
      <c r="AX22" s="653"/>
      <c r="AY22" s="688"/>
      <c r="AZ22" s="677"/>
      <c r="BA22" s="624"/>
      <c r="BB22" s="653"/>
      <c r="BC22" s="688"/>
      <c r="BD22" s="677"/>
      <c r="BE22" s="624"/>
      <c r="BF22" s="653"/>
      <c r="BG22" s="688"/>
      <c r="BH22" s="677"/>
      <c r="BI22" s="624"/>
      <c r="BJ22" s="653"/>
      <c r="BK22" s="688"/>
      <c r="BL22" s="677"/>
      <c r="BM22" s="624"/>
      <c r="BN22" s="653"/>
      <c r="BO22" s="688"/>
      <c r="BP22" s="677"/>
      <c r="BQ22" s="624"/>
      <c r="BR22" s="653"/>
      <c r="BS22" s="688"/>
      <c r="BT22" s="677"/>
    </row>
    <row r="23" spans="1:72" x14ac:dyDescent="0.2">
      <c r="A23" s="624"/>
      <c r="B23" s="632"/>
      <c r="C23" s="633">
        <v>2</v>
      </c>
      <c r="D23" s="627" t="s">
        <v>258</v>
      </c>
      <c r="E23" s="628" t="s">
        <v>267</v>
      </c>
      <c r="F23" s="627"/>
      <c r="G23" s="690">
        <v>0</v>
      </c>
      <c r="H23" s="691"/>
      <c r="I23" s="692"/>
      <c r="J23" s="624"/>
      <c r="K23" s="693"/>
      <c r="L23" s="694"/>
      <c r="M23" s="624"/>
      <c r="N23" s="693">
        <v>0</v>
      </c>
      <c r="O23" s="691"/>
      <c r="P23" s="694"/>
      <c r="Q23" s="624"/>
      <c r="R23" s="693">
        <v>0</v>
      </c>
      <c r="S23" s="691"/>
      <c r="T23" s="694"/>
      <c r="U23" s="624"/>
      <c r="V23" s="693">
        <v>0</v>
      </c>
      <c r="W23" s="691"/>
      <c r="X23" s="694"/>
      <c r="Y23" s="624"/>
      <c r="Z23" s="693">
        <v>0</v>
      </c>
      <c r="AA23" s="691"/>
      <c r="AB23" s="694"/>
      <c r="AC23" s="624"/>
      <c r="AD23" s="693">
        <v>0</v>
      </c>
      <c r="AE23" s="691"/>
      <c r="AF23" s="694"/>
      <c r="AG23" s="624"/>
      <c r="AH23" s="693">
        <v>0</v>
      </c>
      <c r="AI23" s="691"/>
      <c r="AJ23" s="694"/>
      <c r="AK23" s="624"/>
      <c r="AL23" s="693">
        <v>0</v>
      </c>
      <c r="AM23" s="691"/>
      <c r="AN23" s="694"/>
      <c r="AO23" s="630"/>
      <c r="AP23" s="693">
        <v>0</v>
      </c>
      <c r="AQ23" s="691"/>
      <c r="AR23" s="694"/>
      <c r="AS23" s="624"/>
      <c r="AT23" s="693">
        <v>0</v>
      </c>
      <c r="AU23" s="691"/>
      <c r="AV23" s="694"/>
      <c r="AW23" s="624"/>
      <c r="AX23" s="693">
        <v>0</v>
      </c>
      <c r="AY23" s="691"/>
      <c r="AZ23" s="694"/>
      <c r="BA23" s="624"/>
      <c r="BB23" s="693">
        <v>0</v>
      </c>
      <c r="BC23" s="691"/>
      <c r="BD23" s="694"/>
      <c r="BE23" s="624"/>
      <c r="BF23" s="693">
        <v>0</v>
      </c>
      <c r="BG23" s="691"/>
      <c r="BH23" s="694"/>
      <c r="BI23" s="624"/>
      <c r="BJ23" s="693">
        <v>0</v>
      </c>
      <c r="BK23" s="691"/>
      <c r="BL23" s="694"/>
      <c r="BM23" s="624"/>
      <c r="BN23" s="693">
        <v>0</v>
      </c>
      <c r="BO23" s="691"/>
      <c r="BP23" s="694"/>
      <c r="BQ23" s="624"/>
      <c r="BR23" s="693">
        <v>0</v>
      </c>
      <c r="BS23" s="691"/>
      <c r="BT23" s="694"/>
    </row>
    <row r="24" spans="1:72" x14ac:dyDescent="0.2">
      <c r="A24" s="624"/>
      <c r="B24" s="632"/>
      <c r="C24" s="633">
        <v>2</v>
      </c>
      <c r="D24" s="627" t="s">
        <v>260</v>
      </c>
      <c r="E24" s="628" t="s">
        <v>268</v>
      </c>
      <c r="F24" s="627"/>
      <c r="G24" s="690">
        <v>0</v>
      </c>
      <c r="H24" s="691"/>
      <c r="I24" s="692"/>
      <c r="J24" s="624"/>
      <c r="K24" s="693"/>
      <c r="L24" s="694"/>
      <c r="M24" s="624"/>
      <c r="N24" s="693">
        <v>0</v>
      </c>
      <c r="O24" s="691"/>
      <c r="P24" s="694"/>
      <c r="Q24" s="624"/>
      <c r="R24" s="693">
        <v>0</v>
      </c>
      <c r="S24" s="691"/>
      <c r="T24" s="694"/>
      <c r="U24" s="624"/>
      <c r="V24" s="693">
        <v>0</v>
      </c>
      <c r="W24" s="691"/>
      <c r="X24" s="694"/>
      <c r="Y24" s="624"/>
      <c r="Z24" s="693">
        <v>0</v>
      </c>
      <c r="AA24" s="691"/>
      <c r="AB24" s="694"/>
      <c r="AC24" s="624"/>
      <c r="AD24" s="693">
        <v>0</v>
      </c>
      <c r="AE24" s="691"/>
      <c r="AF24" s="694"/>
      <c r="AG24" s="624"/>
      <c r="AH24" s="693">
        <v>0</v>
      </c>
      <c r="AI24" s="691"/>
      <c r="AJ24" s="694"/>
      <c r="AK24" s="624"/>
      <c r="AL24" s="693">
        <v>0</v>
      </c>
      <c r="AM24" s="691"/>
      <c r="AN24" s="694"/>
      <c r="AO24" s="630"/>
      <c r="AP24" s="693">
        <v>0</v>
      </c>
      <c r="AQ24" s="691"/>
      <c r="AR24" s="694"/>
      <c r="AS24" s="624"/>
      <c r="AT24" s="693">
        <v>0</v>
      </c>
      <c r="AU24" s="691"/>
      <c r="AV24" s="694"/>
      <c r="AW24" s="624"/>
      <c r="AX24" s="693">
        <v>0</v>
      </c>
      <c r="AY24" s="691"/>
      <c r="AZ24" s="694"/>
      <c r="BA24" s="624"/>
      <c r="BB24" s="693">
        <v>0</v>
      </c>
      <c r="BC24" s="691"/>
      <c r="BD24" s="694"/>
      <c r="BE24" s="624"/>
      <c r="BF24" s="693">
        <v>0</v>
      </c>
      <c r="BG24" s="691"/>
      <c r="BH24" s="694"/>
      <c r="BI24" s="624"/>
      <c r="BJ24" s="693">
        <v>0</v>
      </c>
      <c r="BK24" s="691"/>
      <c r="BL24" s="694"/>
      <c r="BM24" s="624"/>
      <c r="BN24" s="693">
        <v>0</v>
      </c>
      <c r="BO24" s="691"/>
      <c r="BP24" s="694"/>
      <c r="BQ24" s="624"/>
      <c r="BR24" s="693">
        <v>0</v>
      </c>
      <c r="BS24" s="691"/>
      <c r="BT24" s="694"/>
    </row>
    <row r="25" spans="1:72" x14ac:dyDescent="0.2">
      <c r="A25" s="624"/>
      <c r="B25" s="632"/>
      <c r="C25" s="633">
        <v>2</v>
      </c>
      <c r="D25" s="627" t="s">
        <v>262</v>
      </c>
      <c r="E25" s="628" t="s">
        <v>269</v>
      </c>
      <c r="F25" s="627"/>
      <c r="G25" s="690">
        <v>0</v>
      </c>
      <c r="H25" s="691"/>
      <c r="I25" s="692"/>
      <c r="J25" s="624"/>
      <c r="K25" s="693"/>
      <c r="L25" s="694"/>
      <c r="M25" s="624"/>
      <c r="N25" s="693">
        <v>0</v>
      </c>
      <c r="O25" s="691"/>
      <c r="P25" s="694"/>
      <c r="Q25" s="624"/>
      <c r="R25" s="693">
        <v>0</v>
      </c>
      <c r="S25" s="691"/>
      <c r="T25" s="694"/>
      <c r="U25" s="624"/>
      <c r="V25" s="693">
        <v>0</v>
      </c>
      <c r="W25" s="691"/>
      <c r="X25" s="694"/>
      <c r="Y25" s="624"/>
      <c r="Z25" s="693">
        <v>0</v>
      </c>
      <c r="AA25" s="691"/>
      <c r="AB25" s="694"/>
      <c r="AC25" s="624"/>
      <c r="AD25" s="693">
        <v>0</v>
      </c>
      <c r="AE25" s="691"/>
      <c r="AF25" s="694"/>
      <c r="AG25" s="624"/>
      <c r="AH25" s="693">
        <v>0</v>
      </c>
      <c r="AI25" s="691"/>
      <c r="AJ25" s="694"/>
      <c r="AK25" s="624"/>
      <c r="AL25" s="693">
        <v>0</v>
      </c>
      <c r="AM25" s="691"/>
      <c r="AN25" s="694"/>
      <c r="AO25" s="630"/>
      <c r="AP25" s="693">
        <v>0</v>
      </c>
      <c r="AQ25" s="691"/>
      <c r="AR25" s="694"/>
      <c r="AS25" s="624"/>
      <c r="AT25" s="693">
        <v>0</v>
      </c>
      <c r="AU25" s="691"/>
      <c r="AV25" s="694"/>
      <c r="AW25" s="624"/>
      <c r="AX25" s="693">
        <v>0</v>
      </c>
      <c r="AY25" s="691"/>
      <c r="AZ25" s="694"/>
      <c r="BA25" s="624"/>
      <c r="BB25" s="693">
        <v>0</v>
      </c>
      <c r="BC25" s="691"/>
      <c r="BD25" s="694"/>
      <c r="BE25" s="624"/>
      <c r="BF25" s="693">
        <v>0</v>
      </c>
      <c r="BG25" s="691"/>
      <c r="BH25" s="694"/>
      <c r="BI25" s="624"/>
      <c r="BJ25" s="693">
        <v>0</v>
      </c>
      <c r="BK25" s="691"/>
      <c r="BL25" s="694"/>
      <c r="BM25" s="624"/>
      <c r="BN25" s="693">
        <v>0</v>
      </c>
      <c r="BO25" s="691"/>
      <c r="BP25" s="694"/>
      <c r="BQ25" s="624"/>
      <c r="BR25" s="693">
        <v>0</v>
      </c>
      <c r="BS25" s="691"/>
      <c r="BT25" s="694"/>
    </row>
    <row r="26" spans="1:72" x14ac:dyDescent="0.2">
      <c r="A26" s="624"/>
      <c r="B26" s="627"/>
      <c r="C26" s="626"/>
      <c r="D26" s="627"/>
      <c r="E26" s="628" t="s">
        <v>264</v>
      </c>
      <c r="F26" s="627"/>
      <c r="G26" s="649"/>
      <c r="H26" s="688"/>
      <c r="I26" s="675"/>
      <c r="J26" s="624"/>
      <c r="K26" s="653"/>
      <c r="L26" s="677"/>
      <c r="M26" s="624"/>
      <c r="N26" s="653"/>
      <c r="O26" s="688"/>
      <c r="P26" s="677"/>
      <c r="Q26" s="624"/>
      <c r="R26" s="653"/>
      <c r="S26" s="688"/>
      <c r="T26" s="677"/>
      <c r="U26" s="624"/>
      <c r="V26" s="653"/>
      <c r="W26" s="688"/>
      <c r="X26" s="677"/>
      <c r="Y26" s="624"/>
      <c r="Z26" s="653"/>
      <c r="AA26" s="688"/>
      <c r="AB26" s="677"/>
      <c r="AC26" s="624"/>
      <c r="AD26" s="653"/>
      <c r="AE26" s="688"/>
      <c r="AF26" s="677"/>
      <c r="AG26" s="624"/>
      <c r="AH26" s="653"/>
      <c r="AI26" s="688"/>
      <c r="AJ26" s="677"/>
      <c r="AK26" s="624"/>
      <c r="AL26" s="653"/>
      <c r="AM26" s="688"/>
      <c r="AN26" s="677"/>
      <c r="AO26" s="630"/>
      <c r="AP26" s="653"/>
      <c r="AQ26" s="688"/>
      <c r="AR26" s="677"/>
      <c r="AS26" s="624"/>
      <c r="AT26" s="653"/>
      <c r="AU26" s="688"/>
      <c r="AV26" s="677"/>
      <c r="AW26" s="624"/>
      <c r="AX26" s="653"/>
      <c r="AY26" s="688"/>
      <c r="AZ26" s="677"/>
      <c r="BA26" s="624"/>
      <c r="BB26" s="653"/>
      <c r="BC26" s="688"/>
      <c r="BD26" s="677"/>
      <c r="BE26" s="624"/>
      <c r="BF26" s="653"/>
      <c r="BG26" s="688"/>
      <c r="BH26" s="677"/>
      <c r="BI26" s="624"/>
      <c r="BJ26" s="653"/>
      <c r="BK26" s="688"/>
      <c r="BL26" s="677"/>
      <c r="BM26" s="624"/>
      <c r="BN26" s="653"/>
      <c r="BO26" s="688"/>
      <c r="BP26" s="677"/>
      <c r="BQ26" s="624"/>
      <c r="BR26" s="653"/>
      <c r="BS26" s="688"/>
      <c r="BT26" s="677"/>
    </row>
    <row r="27" spans="1:72" x14ac:dyDescent="0.2">
      <c r="A27" s="624"/>
      <c r="B27" s="702" t="s">
        <v>270</v>
      </c>
      <c r="C27" s="633"/>
      <c r="D27" s="627"/>
      <c r="E27" s="628" t="s">
        <v>264</v>
      </c>
      <c r="F27" s="627"/>
      <c r="G27" s="649"/>
      <c r="H27" s="688"/>
      <c r="I27" s="675"/>
      <c r="J27" s="624"/>
      <c r="K27" s="653"/>
      <c r="L27" s="677"/>
      <c r="M27" s="624"/>
      <c r="N27" s="653"/>
      <c r="O27" s="688"/>
      <c r="P27" s="677"/>
      <c r="Q27" s="624"/>
      <c r="R27" s="653"/>
      <c r="S27" s="688"/>
      <c r="T27" s="677"/>
      <c r="U27" s="624"/>
      <c r="V27" s="653"/>
      <c r="W27" s="688"/>
      <c r="X27" s="677"/>
      <c r="Y27" s="624"/>
      <c r="Z27" s="653"/>
      <c r="AA27" s="688"/>
      <c r="AB27" s="677"/>
      <c r="AC27" s="624"/>
      <c r="AD27" s="653"/>
      <c r="AE27" s="688"/>
      <c r="AF27" s="677"/>
      <c r="AG27" s="624"/>
      <c r="AH27" s="653"/>
      <c r="AI27" s="688"/>
      <c r="AJ27" s="677"/>
      <c r="AK27" s="624"/>
      <c r="AL27" s="653"/>
      <c r="AM27" s="688"/>
      <c r="AN27" s="677"/>
      <c r="AO27" s="630"/>
      <c r="AP27" s="653"/>
      <c r="AQ27" s="688"/>
      <c r="AR27" s="677"/>
      <c r="AS27" s="624"/>
      <c r="AT27" s="653"/>
      <c r="AU27" s="688"/>
      <c r="AV27" s="677"/>
      <c r="AW27" s="624"/>
      <c r="AX27" s="653"/>
      <c r="AY27" s="688"/>
      <c r="AZ27" s="677"/>
      <c r="BA27" s="624"/>
      <c r="BB27" s="653"/>
      <c r="BC27" s="688"/>
      <c r="BD27" s="677"/>
      <c r="BE27" s="624"/>
      <c r="BF27" s="653"/>
      <c r="BG27" s="688"/>
      <c r="BH27" s="677"/>
      <c r="BI27" s="624"/>
      <c r="BJ27" s="653"/>
      <c r="BK27" s="688"/>
      <c r="BL27" s="677"/>
      <c r="BM27" s="624"/>
      <c r="BN27" s="653"/>
      <c r="BO27" s="688"/>
      <c r="BP27" s="677"/>
      <c r="BQ27" s="624"/>
      <c r="BR27" s="653"/>
      <c r="BS27" s="688"/>
      <c r="BT27" s="677"/>
    </row>
    <row r="28" spans="1:72" x14ac:dyDescent="0.2">
      <c r="A28" s="624"/>
      <c r="B28" s="632"/>
      <c r="C28" s="633">
        <v>2</v>
      </c>
      <c r="D28" s="627" t="s">
        <v>258</v>
      </c>
      <c r="E28" s="628" t="s">
        <v>267</v>
      </c>
      <c r="F28" s="627"/>
      <c r="G28" s="690">
        <v>587933.43000000005</v>
      </c>
      <c r="H28" s="691"/>
      <c r="I28" s="692"/>
      <c r="J28" s="624"/>
      <c r="K28" s="693"/>
      <c r="L28" s="694"/>
      <c r="M28" s="624"/>
      <c r="N28" s="693">
        <v>587933.43000000005</v>
      </c>
      <c r="O28" s="691"/>
      <c r="P28" s="694"/>
      <c r="Q28" s="624"/>
      <c r="R28" s="693">
        <v>-950300.4</v>
      </c>
      <c r="S28" s="691"/>
      <c r="T28" s="694"/>
      <c r="U28" s="624"/>
      <c r="V28" s="693">
        <v>0</v>
      </c>
      <c r="W28" s="691"/>
      <c r="X28" s="694"/>
      <c r="Y28" s="624"/>
      <c r="Z28" s="693">
        <v>-784.98</v>
      </c>
      <c r="AA28" s="691"/>
      <c r="AB28" s="694"/>
      <c r="AC28" s="624"/>
      <c r="AD28" s="693">
        <v>0</v>
      </c>
      <c r="AE28" s="691"/>
      <c r="AF28" s="694"/>
      <c r="AG28" s="624"/>
      <c r="AH28" s="693">
        <v>237193.95</v>
      </c>
      <c r="AI28" s="691"/>
      <c r="AJ28" s="694"/>
      <c r="AK28" s="624"/>
      <c r="AL28" s="693">
        <v>0</v>
      </c>
      <c r="AM28" s="691"/>
      <c r="AN28" s="694"/>
      <c r="AO28" s="630"/>
      <c r="AP28" s="693">
        <v>0</v>
      </c>
      <c r="AQ28" s="691"/>
      <c r="AR28" s="694"/>
      <c r="AS28" s="624"/>
      <c r="AT28" s="693">
        <v>0</v>
      </c>
      <c r="AU28" s="691"/>
      <c r="AV28" s="694"/>
      <c r="AW28" s="624"/>
      <c r="AX28" s="693">
        <v>1321581.45</v>
      </c>
      <c r="AY28" s="691"/>
      <c r="AZ28" s="694"/>
      <c r="BA28" s="624"/>
      <c r="BB28" s="693">
        <v>0</v>
      </c>
      <c r="BC28" s="691"/>
      <c r="BD28" s="694"/>
      <c r="BE28" s="624"/>
      <c r="BF28" s="693">
        <v>410.13</v>
      </c>
      <c r="BG28" s="691"/>
      <c r="BH28" s="694"/>
      <c r="BI28" s="624"/>
      <c r="BJ28" s="693">
        <v>-20166.72</v>
      </c>
      <c r="BK28" s="691"/>
      <c r="BL28" s="694"/>
      <c r="BM28" s="624"/>
      <c r="BN28" s="693">
        <v>0</v>
      </c>
      <c r="BO28" s="691"/>
      <c r="BP28" s="694"/>
      <c r="BQ28" s="624"/>
      <c r="BR28" s="693">
        <v>0</v>
      </c>
      <c r="BS28" s="691"/>
      <c r="BT28" s="694"/>
    </row>
    <row r="29" spans="1:72" x14ac:dyDescent="0.2">
      <c r="A29" s="624"/>
      <c r="B29" s="632"/>
      <c r="C29" s="633">
        <v>2</v>
      </c>
      <c r="D29" s="627" t="s">
        <v>260</v>
      </c>
      <c r="E29" s="628" t="s">
        <v>268</v>
      </c>
      <c r="F29" s="627"/>
      <c r="G29" s="690">
        <v>819322.27662500017</v>
      </c>
      <c r="H29" s="691"/>
      <c r="I29" s="692"/>
      <c r="J29" s="624"/>
      <c r="K29" s="693"/>
      <c r="L29" s="694"/>
      <c r="M29" s="624"/>
      <c r="N29" s="693">
        <v>819322.27662500017</v>
      </c>
      <c r="O29" s="691"/>
      <c r="P29" s="694"/>
      <c r="Q29" s="624"/>
      <c r="R29" s="693">
        <v>-105594.32762</v>
      </c>
      <c r="S29" s="691"/>
      <c r="T29" s="694"/>
      <c r="U29" s="624"/>
      <c r="V29" s="693">
        <v>0</v>
      </c>
      <c r="W29" s="691"/>
      <c r="X29" s="694"/>
      <c r="Y29" s="624"/>
      <c r="Z29" s="693">
        <v>367.98822200000001</v>
      </c>
      <c r="AA29" s="691"/>
      <c r="AB29" s="694"/>
      <c r="AC29" s="624"/>
      <c r="AD29" s="693">
        <v>0</v>
      </c>
      <c r="AE29" s="691"/>
      <c r="AF29" s="694"/>
      <c r="AG29" s="624"/>
      <c r="AH29" s="693">
        <v>80378.577372</v>
      </c>
      <c r="AI29" s="691"/>
      <c r="AJ29" s="694"/>
      <c r="AK29" s="624"/>
      <c r="AL29" s="693">
        <v>0</v>
      </c>
      <c r="AM29" s="691"/>
      <c r="AN29" s="694"/>
      <c r="AO29" s="630"/>
      <c r="AP29" s="693">
        <v>0</v>
      </c>
      <c r="AQ29" s="691"/>
      <c r="AR29" s="694"/>
      <c r="AS29" s="624"/>
      <c r="AT29" s="693">
        <v>0</v>
      </c>
      <c r="AU29" s="691"/>
      <c r="AV29" s="694"/>
      <c r="AW29" s="624"/>
      <c r="AX29" s="693">
        <v>850688.57826900005</v>
      </c>
      <c r="AY29" s="691"/>
      <c r="AZ29" s="694"/>
      <c r="BA29" s="624"/>
      <c r="BB29" s="693">
        <v>0</v>
      </c>
      <c r="BC29" s="691"/>
      <c r="BD29" s="694"/>
      <c r="BE29" s="624"/>
      <c r="BF29" s="693">
        <v>135.31933699999999</v>
      </c>
      <c r="BG29" s="691"/>
      <c r="BH29" s="694"/>
      <c r="BI29" s="624"/>
      <c r="BJ29" s="693">
        <v>-6653.8589549999997</v>
      </c>
      <c r="BK29" s="691"/>
      <c r="BL29" s="694"/>
      <c r="BM29" s="624"/>
      <c r="BN29" s="693">
        <v>0</v>
      </c>
      <c r="BO29" s="691"/>
      <c r="BP29" s="694"/>
      <c r="BQ29" s="624"/>
      <c r="BR29" s="693">
        <v>0</v>
      </c>
      <c r="BS29" s="691"/>
      <c r="BT29" s="694"/>
    </row>
    <row r="30" spans="1:72" x14ac:dyDescent="0.2">
      <c r="A30" s="624"/>
      <c r="B30" s="632"/>
      <c r="C30" s="633">
        <v>2</v>
      </c>
      <c r="D30" s="627" t="s">
        <v>262</v>
      </c>
      <c r="E30" s="628" t="s">
        <v>269</v>
      </c>
      <c r="F30" s="627"/>
      <c r="G30" s="690">
        <v>-172058</v>
      </c>
      <c r="H30" s="691"/>
      <c r="I30" s="692"/>
      <c r="J30" s="624"/>
      <c r="K30" s="693"/>
      <c r="L30" s="694"/>
      <c r="M30" s="624"/>
      <c r="N30" s="693">
        <v>-172058</v>
      </c>
      <c r="O30" s="691"/>
      <c r="P30" s="694"/>
      <c r="Q30" s="624"/>
      <c r="R30" s="693">
        <v>22175</v>
      </c>
      <c r="S30" s="691"/>
      <c r="T30" s="694"/>
      <c r="U30" s="624"/>
      <c r="V30" s="693">
        <v>0</v>
      </c>
      <c r="W30" s="691"/>
      <c r="X30" s="694"/>
      <c r="Y30" s="624"/>
      <c r="Z30" s="693">
        <v>-77</v>
      </c>
      <c r="AA30" s="691"/>
      <c r="AB30" s="694"/>
      <c r="AC30" s="624"/>
      <c r="AD30" s="693">
        <v>0</v>
      </c>
      <c r="AE30" s="691"/>
      <c r="AF30" s="694"/>
      <c r="AG30" s="624"/>
      <c r="AH30" s="693">
        <v>-16880</v>
      </c>
      <c r="AI30" s="691"/>
      <c r="AJ30" s="694"/>
      <c r="AK30" s="624"/>
      <c r="AL30" s="693">
        <v>0</v>
      </c>
      <c r="AM30" s="691"/>
      <c r="AN30" s="694"/>
      <c r="AO30" s="630"/>
      <c r="AP30" s="693">
        <v>0</v>
      </c>
      <c r="AQ30" s="691"/>
      <c r="AR30" s="694"/>
      <c r="AS30" s="624"/>
      <c r="AT30" s="693">
        <v>0</v>
      </c>
      <c r="AU30" s="691"/>
      <c r="AV30" s="694"/>
      <c r="AW30" s="624"/>
      <c r="AX30" s="693">
        <v>-178645</v>
      </c>
      <c r="AY30" s="691"/>
      <c r="AZ30" s="694"/>
      <c r="BA30" s="624"/>
      <c r="BB30" s="693">
        <v>0</v>
      </c>
      <c r="BC30" s="691"/>
      <c r="BD30" s="694"/>
      <c r="BE30" s="624"/>
      <c r="BF30" s="693">
        <v>-28</v>
      </c>
      <c r="BG30" s="691"/>
      <c r="BH30" s="694"/>
      <c r="BI30" s="624"/>
      <c r="BJ30" s="693">
        <v>1397</v>
      </c>
      <c r="BK30" s="691"/>
      <c r="BL30" s="694"/>
      <c r="BM30" s="624"/>
      <c r="BN30" s="693">
        <v>0</v>
      </c>
      <c r="BO30" s="691"/>
      <c r="BP30" s="694"/>
      <c r="BQ30" s="624"/>
      <c r="BR30" s="693">
        <v>0</v>
      </c>
      <c r="BS30" s="691"/>
      <c r="BT30" s="694"/>
    </row>
    <row r="31" spans="1:72" x14ac:dyDescent="0.2">
      <c r="A31" s="624"/>
      <c r="B31" s="627"/>
      <c r="C31" s="626"/>
      <c r="D31" s="627"/>
      <c r="E31" s="628" t="s">
        <v>264</v>
      </c>
      <c r="F31" s="627"/>
      <c r="G31" s="649"/>
      <c r="H31" s="688"/>
      <c r="I31" s="675"/>
      <c r="J31" s="624"/>
      <c r="K31" s="653"/>
      <c r="L31" s="677"/>
      <c r="M31" s="624"/>
      <c r="N31" s="653"/>
      <c r="O31" s="688"/>
      <c r="P31" s="677"/>
      <c r="Q31" s="624"/>
      <c r="R31" s="653"/>
      <c r="S31" s="688"/>
      <c r="T31" s="677"/>
      <c r="U31" s="624"/>
      <c r="V31" s="653"/>
      <c r="W31" s="688"/>
      <c r="X31" s="677"/>
      <c r="Y31" s="624"/>
      <c r="Z31" s="653"/>
      <c r="AA31" s="688"/>
      <c r="AB31" s="677"/>
      <c r="AC31" s="624"/>
      <c r="AD31" s="653"/>
      <c r="AE31" s="688"/>
      <c r="AF31" s="677"/>
      <c r="AG31" s="624"/>
      <c r="AH31" s="653"/>
      <c r="AI31" s="688"/>
      <c r="AJ31" s="677"/>
      <c r="AK31" s="624"/>
      <c r="AL31" s="653"/>
      <c r="AM31" s="688"/>
      <c r="AN31" s="677"/>
      <c r="AO31" s="630"/>
      <c r="AP31" s="653"/>
      <c r="AQ31" s="688"/>
      <c r="AR31" s="677"/>
      <c r="AS31" s="624"/>
      <c r="AT31" s="653"/>
      <c r="AU31" s="688"/>
      <c r="AV31" s="677"/>
      <c r="AW31" s="624"/>
      <c r="AX31" s="653"/>
      <c r="AY31" s="688"/>
      <c r="AZ31" s="677"/>
      <c r="BA31" s="624"/>
      <c r="BB31" s="653"/>
      <c r="BC31" s="688"/>
      <c r="BD31" s="677"/>
      <c r="BE31" s="624"/>
      <c r="BF31" s="653"/>
      <c r="BG31" s="688"/>
      <c r="BH31" s="677"/>
      <c r="BI31" s="624"/>
      <c r="BJ31" s="653"/>
      <c r="BK31" s="688"/>
      <c r="BL31" s="677"/>
      <c r="BM31" s="624"/>
      <c r="BN31" s="653"/>
      <c r="BO31" s="688"/>
      <c r="BP31" s="677"/>
      <c r="BQ31" s="624"/>
      <c r="BR31" s="653"/>
      <c r="BS31" s="688"/>
      <c r="BT31" s="677"/>
    </row>
    <row r="32" spans="1:72" x14ac:dyDescent="0.2">
      <c r="A32" s="624"/>
      <c r="B32" s="702" t="s">
        <v>271</v>
      </c>
      <c r="C32" s="633"/>
      <c r="D32" s="627"/>
      <c r="E32" s="628" t="s">
        <v>264</v>
      </c>
      <c r="F32" s="627"/>
      <c r="G32" s="649"/>
      <c r="H32" s="688"/>
      <c r="I32" s="675"/>
      <c r="J32" s="624"/>
      <c r="K32" s="653"/>
      <c r="L32" s="677"/>
      <c r="M32" s="624"/>
      <c r="N32" s="653"/>
      <c r="O32" s="688"/>
      <c r="P32" s="677"/>
      <c r="Q32" s="624"/>
      <c r="R32" s="653"/>
      <c r="S32" s="688"/>
      <c r="T32" s="677"/>
      <c r="U32" s="624"/>
      <c r="V32" s="653"/>
      <c r="W32" s="688"/>
      <c r="X32" s="677"/>
      <c r="Y32" s="624"/>
      <c r="Z32" s="653"/>
      <c r="AA32" s="688"/>
      <c r="AB32" s="677"/>
      <c r="AC32" s="624"/>
      <c r="AD32" s="653"/>
      <c r="AE32" s="688"/>
      <c r="AF32" s="677"/>
      <c r="AG32" s="624"/>
      <c r="AH32" s="653"/>
      <c r="AI32" s="688"/>
      <c r="AJ32" s="677"/>
      <c r="AK32" s="624"/>
      <c r="AL32" s="653"/>
      <c r="AM32" s="688"/>
      <c r="AN32" s="677"/>
      <c r="AO32" s="630"/>
      <c r="AP32" s="653"/>
      <c r="AQ32" s="688"/>
      <c r="AR32" s="677"/>
      <c r="AS32" s="624"/>
      <c r="AT32" s="653"/>
      <c r="AU32" s="688"/>
      <c r="AV32" s="677"/>
      <c r="AW32" s="624"/>
      <c r="AX32" s="653"/>
      <c r="AY32" s="688"/>
      <c r="AZ32" s="677"/>
      <c r="BA32" s="624"/>
      <c r="BB32" s="653"/>
      <c r="BC32" s="688"/>
      <c r="BD32" s="677"/>
      <c r="BE32" s="624"/>
      <c r="BF32" s="653"/>
      <c r="BG32" s="688"/>
      <c r="BH32" s="677"/>
      <c r="BI32" s="624"/>
      <c r="BJ32" s="653"/>
      <c r="BK32" s="688"/>
      <c r="BL32" s="677"/>
      <c r="BM32" s="624"/>
      <c r="BN32" s="653"/>
      <c r="BO32" s="688"/>
      <c r="BP32" s="677"/>
      <c r="BQ32" s="624"/>
      <c r="BR32" s="653"/>
      <c r="BS32" s="688"/>
      <c r="BT32" s="677"/>
    </row>
    <row r="33" spans="1:72" x14ac:dyDescent="0.2">
      <c r="A33" s="624"/>
      <c r="B33" s="632"/>
      <c r="C33" s="633">
        <v>2</v>
      </c>
      <c r="D33" s="627" t="s">
        <v>258</v>
      </c>
      <c r="E33" s="628" t="s">
        <v>267</v>
      </c>
      <c r="F33" s="627"/>
      <c r="G33" s="690">
        <v>0</v>
      </c>
      <c r="H33" s="691"/>
      <c r="I33" s="692"/>
      <c r="J33" s="624"/>
      <c r="K33" s="693"/>
      <c r="L33" s="694"/>
      <c r="M33" s="624"/>
      <c r="N33" s="693">
        <v>0</v>
      </c>
      <c r="O33" s="691"/>
      <c r="P33" s="694"/>
      <c r="Q33" s="624"/>
      <c r="R33" s="693">
        <v>0</v>
      </c>
      <c r="S33" s="691"/>
      <c r="T33" s="694"/>
      <c r="U33" s="624"/>
      <c r="V33" s="693">
        <v>0</v>
      </c>
      <c r="W33" s="691"/>
      <c r="X33" s="694"/>
      <c r="Y33" s="624"/>
      <c r="Z33" s="693">
        <v>0</v>
      </c>
      <c r="AA33" s="691"/>
      <c r="AB33" s="694"/>
      <c r="AC33" s="624"/>
      <c r="AD33" s="693">
        <v>0</v>
      </c>
      <c r="AE33" s="691"/>
      <c r="AF33" s="694"/>
      <c r="AG33" s="624"/>
      <c r="AH33" s="693">
        <v>0</v>
      </c>
      <c r="AI33" s="691"/>
      <c r="AJ33" s="694"/>
      <c r="AK33" s="624"/>
      <c r="AL33" s="693">
        <v>0</v>
      </c>
      <c r="AM33" s="691"/>
      <c r="AN33" s="694"/>
      <c r="AO33" s="630"/>
      <c r="AP33" s="693">
        <v>0</v>
      </c>
      <c r="AQ33" s="691"/>
      <c r="AR33" s="694"/>
      <c r="AS33" s="624"/>
      <c r="AT33" s="693">
        <v>0</v>
      </c>
      <c r="AU33" s="691"/>
      <c r="AV33" s="694"/>
      <c r="AW33" s="624"/>
      <c r="AX33" s="693">
        <v>0</v>
      </c>
      <c r="AY33" s="691"/>
      <c r="AZ33" s="694"/>
      <c r="BA33" s="624"/>
      <c r="BB33" s="693">
        <v>0</v>
      </c>
      <c r="BC33" s="691"/>
      <c r="BD33" s="694"/>
      <c r="BE33" s="624"/>
      <c r="BF33" s="693">
        <v>0</v>
      </c>
      <c r="BG33" s="691"/>
      <c r="BH33" s="694"/>
      <c r="BI33" s="624"/>
      <c r="BJ33" s="693">
        <v>0</v>
      </c>
      <c r="BK33" s="691"/>
      <c r="BL33" s="694"/>
      <c r="BM33" s="624"/>
      <c r="BN33" s="693">
        <v>0</v>
      </c>
      <c r="BO33" s="691"/>
      <c r="BP33" s="694"/>
      <c r="BQ33" s="624"/>
      <c r="BR33" s="693">
        <v>0</v>
      </c>
      <c r="BS33" s="691"/>
      <c r="BT33" s="694"/>
    </row>
    <row r="34" spans="1:72" x14ac:dyDescent="0.2">
      <c r="A34" s="624"/>
      <c r="B34" s="632"/>
      <c r="C34" s="633">
        <v>2</v>
      </c>
      <c r="D34" s="627" t="s">
        <v>260</v>
      </c>
      <c r="E34" s="628" t="s">
        <v>268</v>
      </c>
      <c r="F34" s="627"/>
      <c r="G34" s="690">
        <v>0</v>
      </c>
      <c r="H34" s="691"/>
      <c r="I34" s="692"/>
      <c r="J34" s="624"/>
      <c r="K34" s="693"/>
      <c r="L34" s="694"/>
      <c r="M34" s="624"/>
      <c r="N34" s="693">
        <v>0</v>
      </c>
      <c r="O34" s="691"/>
      <c r="P34" s="694"/>
      <c r="Q34" s="624"/>
      <c r="R34" s="693">
        <v>0</v>
      </c>
      <c r="S34" s="691"/>
      <c r="T34" s="694"/>
      <c r="U34" s="624"/>
      <c r="V34" s="693">
        <v>0</v>
      </c>
      <c r="W34" s="691"/>
      <c r="X34" s="694"/>
      <c r="Y34" s="624"/>
      <c r="Z34" s="693">
        <v>0</v>
      </c>
      <c r="AA34" s="691"/>
      <c r="AB34" s="694"/>
      <c r="AC34" s="624"/>
      <c r="AD34" s="693">
        <v>0</v>
      </c>
      <c r="AE34" s="691"/>
      <c r="AF34" s="694"/>
      <c r="AG34" s="624"/>
      <c r="AH34" s="693">
        <v>0</v>
      </c>
      <c r="AI34" s="691"/>
      <c r="AJ34" s="694"/>
      <c r="AK34" s="624"/>
      <c r="AL34" s="693">
        <v>0</v>
      </c>
      <c r="AM34" s="691"/>
      <c r="AN34" s="694"/>
      <c r="AO34" s="630"/>
      <c r="AP34" s="693">
        <v>0</v>
      </c>
      <c r="AQ34" s="691"/>
      <c r="AR34" s="694"/>
      <c r="AS34" s="624"/>
      <c r="AT34" s="693">
        <v>0</v>
      </c>
      <c r="AU34" s="691"/>
      <c r="AV34" s="694"/>
      <c r="AW34" s="624"/>
      <c r="AX34" s="693">
        <v>0</v>
      </c>
      <c r="AY34" s="691"/>
      <c r="AZ34" s="694"/>
      <c r="BA34" s="624"/>
      <c r="BB34" s="693">
        <v>0</v>
      </c>
      <c r="BC34" s="691"/>
      <c r="BD34" s="694"/>
      <c r="BE34" s="624"/>
      <c r="BF34" s="693">
        <v>0</v>
      </c>
      <c r="BG34" s="691"/>
      <c r="BH34" s="694"/>
      <c r="BI34" s="624"/>
      <c r="BJ34" s="693">
        <v>0</v>
      </c>
      <c r="BK34" s="691"/>
      <c r="BL34" s="694"/>
      <c r="BM34" s="624"/>
      <c r="BN34" s="693">
        <v>0</v>
      </c>
      <c r="BO34" s="691"/>
      <c r="BP34" s="694"/>
      <c r="BQ34" s="624"/>
      <c r="BR34" s="693">
        <v>0</v>
      </c>
      <c r="BS34" s="691"/>
      <c r="BT34" s="694"/>
    </row>
    <row r="35" spans="1:72" x14ac:dyDescent="0.2">
      <c r="A35" s="624"/>
      <c r="B35" s="632"/>
      <c r="C35" s="633">
        <v>2</v>
      </c>
      <c r="D35" s="627" t="s">
        <v>262</v>
      </c>
      <c r="E35" s="628" t="s">
        <v>269</v>
      </c>
      <c r="F35" s="627"/>
      <c r="G35" s="690">
        <v>0</v>
      </c>
      <c r="H35" s="691"/>
      <c r="I35" s="692"/>
      <c r="J35" s="624"/>
      <c r="K35" s="693"/>
      <c r="L35" s="694"/>
      <c r="M35" s="624"/>
      <c r="N35" s="693">
        <v>0</v>
      </c>
      <c r="O35" s="691"/>
      <c r="P35" s="694"/>
      <c r="Q35" s="624"/>
      <c r="R35" s="693">
        <v>0</v>
      </c>
      <c r="S35" s="691"/>
      <c r="T35" s="694"/>
      <c r="U35" s="624"/>
      <c r="V35" s="693">
        <v>0</v>
      </c>
      <c r="W35" s="691"/>
      <c r="X35" s="694"/>
      <c r="Y35" s="624"/>
      <c r="Z35" s="693">
        <v>0</v>
      </c>
      <c r="AA35" s="691"/>
      <c r="AB35" s="694"/>
      <c r="AC35" s="624"/>
      <c r="AD35" s="693">
        <v>0</v>
      </c>
      <c r="AE35" s="691"/>
      <c r="AF35" s="694"/>
      <c r="AG35" s="624"/>
      <c r="AH35" s="693">
        <v>0</v>
      </c>
      <c r="AI35" s="691"/>
      <c r="AJ35" s="694"/>
      <c r="AK35" s="624"/>
      <c r="AL35" s="693">
        <v>0</v>
      </c>
      <c r="AM35" s="691"/>
      <c r="AN35" s="694"/>
      <c r="AO35" s="630"/>
      <c r="AP35" s="693">
        <v>0</v>
      </c>
      <c r="AQ35" s="691"/>
      <c r="AR35" s="694"/>
      <c r="AS35" s="624"/>
      <c r="AT35" s="693">
        <v>0</v>
      </c>
      <c r="AU35" s="691"/>
      <c r="AV35" s="694"/>
      <c r="AW35" s="624"/>
      <c r="AX35" s="693">
        <v>0</v>
      </c>
      <c r="AY35" s="691"/>
      <c r="AZ35" s="694"/>
      <c r="BA35" s="624"/>
      <c r="BB35" s="693">
        <v>0</v>
      </c>
      <c r="BC35" s="691"/>
      <c r="BD35" s="694"/>
      <c r="BE35" s="624"/>
      <c r="BF35" s="693">
        <v>0</v>
      </c>
      <c r="BG35" s="691"/>
      <c r="BH35" s="694"/>
      <c r="BI35" s="624"/>
      <c r="BJ35" s="693">
        <v>0</v>
      </c>
      <c r="BK35" s="691"/>
      <c r="BL35" s="694"/>
      <c r="BM35" s="624"/>
      <c r="BN35" s="693">
        <v>0</v>
      </c>
      <c r="BO35" s="691"/>
      <c r="BP35" s="694"/>
      <c r="BQ35" s="624"/>
      <c r="BR35" s="693">
        <v>0</v>
      </c>
      <c r="BS35" s="691"/>
      <c r="BT35" s="694"/>
    </row>
    <row r="36" spans="1:72" x14ac:dyDescent="0.2">
      <c r="A36" s="624"/>
      <c r="B36" s="627"/>
      <c r="C36" s="626"/>
      <c r="D36" s="627"/>
      <c r="E36" s="628" t="s">
        <v>264</v>
      </c>
      <c r="F36" s="627"/>
      <c r="G36" s="649"/>
      <c r="H36" s="688"/>
      <c r="I36" s="675"/>
      <c r="J36" s="624"/>
      <c r="K36" s="653"/>
      <c r="L36" s="677"/>
      <c r="M36" s="624"/>
      <c r="N36" s="653"/>
      <c r="O36" s="688"/>
      <c r="P36" s="677"/>
      <c r="Q36" s="624"/>
      <c r="R36" s="653"/>
      <c r="S36" s="688"/>
      <c r="T36" s="677"/>
      <c r="U36" s="624"/>
      <c r="V36" s="653"/>
      <c r="W36" s="688"/>
      <c r="X36" s="677"/>
      <c r="Y36" s="624"/>
      <c r="Z36" s="653"/>
      <c r="AA36" s="688"/>
      <c r="AB36" s="677"/>
      <c r="AC36" s="624"/>
      <c r="AD36" s="653"/>
      <c r="AE36" s="688"/>
      <c r="AF36" s="677"/>
      <c r="AG36" s="624"/>
      <c r="AH36" s="653"/>
      <c r="AI36" s="688"/>
      <c r="AJ36" s="677"/>
      <c r="AK36" s="624"/>
      <c r="AL36" s="653"/>
      <c r="AM36" s="688"/>
      <c r="AN36" s="677"/>
      <c r="AO36" s="630"/>
      <c r="AP36" s="653"/>
      <c r="AQ36" s="688"/>
      <c r="AR36" s="677"/>
      <c r="AS36" s="624"/>
      <c r="AT36" s="653"/>
      <c r="AU36" s="688"/>
      <c r="AV36" s="677"/>
      <c r="AW36" s="624"/>
      <c r="AX36" s="653"/>
      <c r="AY36" s="688"/>
      <c r="AZ36" s="677"/>
      <c r="BA36" s="624"/>
      <c r="BB36" s="653"/>
      <c r="BC36" s="688"/>
      <c r="BD36" s="677"/>
      <c r="BE36" s="624"/>
      <c r="BF36" s="653"/>
      <c r="BG36" s="688"/>
      <c r="BH36" s="677"/>
      <c r="BI36" s="624"/>
      <c r="BJ36" s="653"/>
      <c r="BK36" s="688"/>
      <c r="BL36" s="677"/>
      <c r="BM36" s="624"/>
      <c r="BN36" s="653"/>
      <c r="BO36" s="688"/>
      <c r="BP36" s="677"/>
      <c r="BQ36" s="624"/>
      <c r="BR36" s="653"/>
      <c r="BS36" s="688"/>
      <c r="BT36" s="677"/>
    </row>
    <row r="37" spans="1:72" x14ac:dyDescent="0.2">
      <c r="A37" s="624"/>
      <c r="B37" s="702" t="s">
        <v>272</v>
      </c>
      <c r="C37" s="633"/>
      <c r="D37" s="627"/>
      <c r="E37" s="628" t="s">
        <v>264</v>
      </c>
      <c r="F37" s="627"/>
      <c r="G37" s="649"/>
      <c r="H37" s="688"/>
      <c r="I37" s="675"/>
      <c r="J37" s="624"/>
      <c r="K37" s="653"/>
      <c r="L37" s="677"/>
      <c r="M37" s="624"/>
      <c r="N37" s="653"/>
      <c r="O37" s="688"/>
      <c r="P37" s="677"/>
      <c r="Q37" s="624"/>
      <c r="R37" s="653"/>
      <c r="S37" s="688"/>
      <c r="T37" s="677"/>
      <c r="U37" s="624"/>
      <c r="V37" s="653"/>
      <c r="W37" s="688"/>
      <c r="X37" s="677"/>
      <c r="Y37" s="624"/>
      <c r="Z37" s="653"/>
      <c r="AA37" s="688"/>
      <c r="AB37" s="677"/>
      <c r="AC37" s="624"/>
      <c r="AD37" s="653"/>
      <c r="AE37" s="688"/>
      <c r="AF37" s="677"/>
      <c r="AG37" s="624"/>
      <c r="AH37" s="653"/>
      <c r="AI37" s="688"/>
      <c r="AJ37" s="677"/>
      <c r="AK37" s="624"/>
      <c r="AL37" s="653"/>
      <c r="AM37" s="688"/>
      <c r="AN37" s="677"/>
      <c r="AO37" s="630"/>
      <c r="AP37" s="653"/>
      <c r="AQ37" s="688"/>
      <c r="AR37" s="677"/>
      <c r="AS37" s="624"/>
      <c r="AT37" s="653"/>
      <c r="AU37" s="688"/>
      <c r="AV37" s="677"/>
      <c r="AW37" s="624"/>
      <c r="AX37" s="653"/>
      <c r="AY37" s="688"/>
      <c r="AZ37" s="677"/>
      <c r="BA37" s="624"/>
      <c r="BB37" s="653"/>
      <c r="BC37" s="688"/>
      <c r="BD37" s="677"/>
      <c r="BE37" s="624"/>
      <c r="BF37" s="653"/>
      <c r="BG37" s="688"/>
      <c r="BH37" s="677"/>
      <c r="BI37" s="624"/>
      <c r="BJ37" s="653"/>
      <c r="BK37" s="688"/>
      <c r="BL37" s="677"/>
      <c r="BM37" s="624"/>
      <c r="BN37" s="653"/>
      <c r="BO37" s="688"/>
      <c r="BP37" s="677"/>
      <c r="BQ37" s="624"/>
      <c r="BR37" s="653"/>
      <c r="BS37" s="688"/>
      <c r="BT37" s="677"/>
    </row>
    <row r="38" spans="1:72" x14ac:dyDescent="0.2">
      <c r="A38" s="624"/>
      <c r="B38" s="632"/>
      <c r="C38" s="633">
        <v>2</v>
      </c>
      <c r="D38" s="627" t="s">
        <v>258</v>
      </c>
      <c r="E38" s="628" t="s">
        <v>267</v>
      </c>
      <c r="F38" s="627"/>
      <c r="G38" s="690">
        <v>0</v>
      </c>
      <c r="H38" s="691"/>
      <c r="I38" s="692"/>
      <c r="J38" s="624"/>
      <c r="K38" s="693"/>
      <c r="L38" s="694"/>
      <c r="M38" s="624"/>
      <c r="N38" s="693">
        <v>0</v>
      </c>
      <c r="O38" s="691"/>
      <c r="P38" s="694"/>
      <c r="Q38" s="624"/>
      <c r="R38" s="693">
        <v>0</v>
      </c>
      <c r="S38" s="691"/>
      <c r="T38" s="694"/>
      <c r="U38" s="624"/>
      <c r="V38" s="693">
        <v>0</v>
      </c>
      <c r="W38" s="691"/>
      <c r="X38" s="694"/>
      <c r="Y38" s="624"/>
      <c r="Z38" s="693">
        <v>0</v>
      </c>
      <c r="AA38" s="691"/>
      <c r="AB38" s="694"/>
      <c r="AC38" s="624"/>
      <c r="AD38" s="693">
        <v>0</v>
      </c>
      <c r="AE38" s="691"/>
      <c r="AF38" s="694"/>
      <c r="AG38" s="624"/>
      <c r="AH38" s="693">
        <v>0</v>
      </c>
      <c r="AI38" s="691"/>
      <c r="AJ38" s="694"/>
      <c r="AK38" s="624"/>
      <c r="AL38" s="693">
        <v>0</v>
      </c>
      <c r="AM38" s="691"/>
      <c r="AN38" s="694"/>
      <c r="AO38" s="630"/>
      <c r="AP38" s="693">
        <v>0</v>
      </c>
      <c r="AQ38" s="691"/>
      <c r="AR38" s="694"/>
      <c r="AS38" s="624"/>
      <c r="AT38" s="693">
        <v>0</v>
      </c>
      <c r="AU38" s="691"/>
      <c r="AV38" s="694"/>
      <c r="AW38" s="624"/>
      <c r="AX38" s="693">
        <v>0</v>
      </c>
      <c r="AY38" s="691"/>
      <c r="AZ38" s="694"/>
      <c r="BA38" s="624"/>
      <c r="BB38" s="693">
        <v>0</v>
      </c>
      <c r="BC38" s="691"/>
      <c r="BD38" s="694"/>
      <c r="BE38" s="624"/>
      <c r="BF38" s="693">
        <v>0</v>
      </c>
      <c r="BG38" s="691"/>
      <c r="BH38" s="694"/>
      <c r="BI38" s="624"/>
      <c r="BJ38" s="693">
        <v>0</v>
      </c>
      <c r="BK38" s="691"/>
      <c r="BL38" s="694"/>
      <c r="BM38" s="624"/>
      <c r="BN38" s="693">
        <v>0</v>
      </c>
      <c r="BO38" s="691"/>
      <c r="BP38" s="694"/>
      <c r="BQ38" s="624"/>
      <c r="BR38" s="693">
        <v>0</v>
      </c>
      <c r="BS38" s="691"/>
      <c r="BT38" s="694"/>
    </row>
    <row r="39" spans="1:72" x14ac:dyDescent="0.2">
      <c r="A39" s="624"/>
      <c r="B39" s="632"/>
      <c r="C39" s="633">
        <v>2</v>
      </c>
      <c r="D39" s="627" t="s">
        <v>260</v>
      </c>
      <c r="E39" s="628" t="s">
        <v>268</v>
      </c>
      <c r="F39" s="627"/>
      <c r="G39" s="690">
        <v>0</v>
      </c>
      <c r="H39" s="691"/>
      <c r="I39" s="692"/>
      <c r="J39" s="624"/>
      <c r="K39" s="693"/>
      <c r="L39" s="694"/>
      <c r="M39" s="624"/>
      <c r="N39" s="693">
        <v>0</v>
      </c>
      <c r="O39" s="691"/>
      <c r="P39" s="694"/>
      <c r="Q39" s="624"/>
      <c r="R39" s="693">
        <v>0</v>
      </c>
      <c r="S39" s="691"/>
      <c r="T39" s="694"/>
      <c r="U39" s="624"/>
      <c r="V39" s="693">
        <v>0</v>
      </c>
      <c r="W39" s="691"/>
      <c r="X39" s="694"/>
      <c r="Y39" s="624"/>
      <c r="Z39" s="693">
        <v>0</v>
      </c>
      <c r="AA39" s="691"/>
      <c r="AB39" s="694"/>
      <c r="AC39" s="624"/>
      <c r="AD39" s="693">
        <v>0</v>
      </c>
      <c r="AE39" s="691"/>
      <c r="AF39" s="694"/>
      <c r="AG39" s="624"/>
      <c r="AH39" s="693">
        <v>0</v>
      </c>
      <c r="AI39" s="691"/>
      <c r="AJ39" s="694"/>
      <c r="AK39" s="624"/>
      <c r="AL39" s="693">
        <v>0</v>
      </c>
      <c r="AM39" s="691"/>
      <c r="AN39" s="694"/>
      <c r="AO39" s="630"/>
      <c r="AP39" s="693">
        <v>0</v>
      </c>
      <c r="AQ39" s="691"/>
      <c r="AR39" s="694"/>
      <c r="AS39" s="624"/>
      <c r="AT39" s="693">
        <v>0</v>
      </c>
      <c r="AU39" s="691"/>
      <c r="AV39" s="694"/>
      <c r="AW39" s="624"/>
      <c r="AX39" s="693">
        <v>0</v>
      </c>
      <c r="AY39" s="691"/>
      <c r="AZ39" s="694"/>
      <c r="BA39" s="624"/>
      <c r="BB39" s="693">
        <v>0</v>
      </c>
      <c r="BC39" s="691"/>
      <c r="BD39" s="694"/>
      <c r="BE39" s="624"/>
      <c r="BF39" s="693">
        <v>0</v>
      </c>
      <c r="BG39" s="691"/>
      <c r="BH39" s="694"/>
      <c r="BI39" s="624"/>
      <c r="BJ39" s="693">
        <v>0</v>
      </c>
      <c r="BK39" s="691"/>
      <c r="BL39" s="694"/>
      <c r="BM39" s="624"/>
      <c r="BN39" s="693">
        <v>0</v>
      </c>
      <c r="BO39" s="691"/>
      <c r="BP39" s="694"/>
      <c r="BQ39" s="624"/>
      <c r="BR39" s="693">
        <v>0</v>
      </c>
      <c r="BS39" s="691"/>
      <c r="BT39" s="694"/>
    </row>
    <row r="40" spans="1:72" x14ac:dyDescent="0.2">
      <c r="A40" s="624"/>
      <c r="B40" s="632"/>
      <c r="C40" s="633">
        <v>2</v>
      </c>
      <c r="D40" s="627" t="s">
        <v>262</v>
      </c>
      <c r="E40" s="628" t="s">
        <v>269</v>
      </c>
      <c r="F40" s="627"/>
      <c r="G40" s="690">
        <v>0</v>
      </c>
      <c r="H40" s="691"/>
      <c r="I40" s="692"/>
      <c r="J40" s="624"/>
      <c r="K40" s="693"/>
      <c r="L40" s="694"/>
      <c r="M40" s="624"/>
      <c r="N40" s="693">
        <v>0</v>
      </c>
      <c r="O40" s="691"/>
      <c r="P40" s="694"/>
      <c r="Q40" s="624"/>
      <c r="R40" s="693">
        <v>0</v>
      </c>
      <c r="S40" s="691"/>
      <c r="T40" s="694"/>
      <c r="U40" s="624"/>
      <c r="V40" s="693">
        <v>0</v>
      </c>
      <c r="W40" s="691"/>
      <c r="X40" s="694"/>
      <c r="Y40" s="624"/>
      <c r="Z40" s="693">
        <v>0</v>
      </c>
      <c r="AA40" s="691"/>
      <c r="AB40" s="694"/>
      <c r="AC40" s="624"/>
      <c r="AD40" s="693">
        <v>0</v>
      </c>
      <c r="AE40" s="691"/>
      <c r="AF40" s="694"/>
      <c r="AG40" s="624"/>
      <c r="AH40" s="693">
        <v>0</v>
      </c>
      <c r="AI40" s="691"/>
      <c r="AJ40" s="694"/>
      <c r="AK40" s="624"/>
      <c r="AL40" s="693">
        <v>0</v>
      </c>
      <c r="AM40" s="691"/>
      <c r="AN40" s="694"/>
      <c r="AO40" s="630"/>
      <c r="AP40" s="693">
        <v>0</v>
      </c>
      <c r="AQ40" s="691"/>
      <c r="AR40" s="694"/>
      <c r="AS40" s="624"/>
      <c r="AT40" s="693">
        <v>0</v>
      </c>
      <c r="AU40" s="691"/>
      <c r="AV40" s="694"/>
      <c r="AW40" s="624"/>
      <c r="AX40" s="693">
        <v>0</v>
      </c>
      <c r="AY40" s="691"/>
      <c r="AZ40" s="694"/>
      <c r="BA40" s="624"/>
      <c r="BB40" s="693">
        <v>0</v>
      </c>
      <c r="BC40" s="691"/>
      <c r="BD40" s="694"/>
      <c r="BE40" s="624"/>
      <c r="BF40" s="693">
        <v>0</v>
      </c>
      <c r="BG40" s="691"/>
      <c r="BH40" s="694"/>
      <c r="BI40" s="624"/>
      <c r="BJ40" s="693">
        <v>0</v>
      </c>
      <c r="BK40" s="691"/>
      <c r="BL40" s="694"/>
      <c r="BM40" s="624"/>
      <c r="BN40" s="693">
        <v>0</v>
      </c>
      <c r="BO40" s="691"/>
      <c r="BP40" s="694"/>
      <c r="BQ40" s="624"/>
      <c r="BR40" s="693">
        <v>0</v>
      </c>
      <c r="BS40" s="691"/>
      <c r="BT40" s="694"/>
    </row>
    <row r="41" spans="1:72" x14ac:dyDescent="0.2">
      <c r="A41" s="624"/>
      <c r="B41" s="627"/>
      <c r="C41" s="626"/>
      <c r="D41" s="627"/>
      <c r="E41" s="628" t="s">
        <v>264</v>
      </c>
      <c r="F41" s="627"/>
      <c r="G41" s="649"/>
      <c r="H41" s="688"/>
      <c r="I41" s="675"/>
      <c r="J41" s="624"/>
      <c r="K41" s="653"/>
      <c r="L41" s="677"/>
      <c r="M41" s="624"/>
      <c r="N41" s="653"/>
      <c r="O41" s="688"/>
      <c r="P41" s="677"/>
      <c r="Q41" s="624"/>
      <c r="R41" s="653"/>
      <c r="S41" s="688"/>
      <c r="T41" s="677"/>
      <c r="U41" s="624"/>
      <c r="V41" s="653"/>
      <c r="W41" s="688"/>
      <c r="X41" s="677"/>
      <c r="Y41" s="624"/>
      <c r="Z41" s="653"/>
      <c r="AA41" s="688"/>
      <c r="AB41" s="677"/>
      <c r="AC41" s="624"/>
      <c r="AD41" s="653"/>
      <c r="AE41" s="688"/>
      <c r="AF41" s="677"/>
      <c r="AG41" s="624"/>
      <c r="AH41" s="653"/>
      <c r="AI41" s="688"/>
      <c r="AJ41" s="677"/>
      <c r="AK41" s="624"/>
      <c r="AL41" s="653"/>
      <c r="AM41" s="688"/>
      <c r="AN41" s="677"/>
      <c r="AO41" s="630"/>
      <c r="AP41" s="653"/>
      <c r="AQ41" s="688"/>
      <c r="AR41" s="677"/>
      <c r="AS41" s="624"/>
      <c r="AT41" s="653"/>
      <c r="AU41" s="688"/>
      <c r="AV41" s="677"/>
      <c r="AW41" s="624"/>
      <c r="AX41" s="653"/>
      <c r="AY41" s="688"/>
      <c r="AZ41" s="677"/>
      <c r="BA41" s="624"/>
      <c r="BB41" s="653"/>
      <c r="BC41" s="688"/>
      <c r="BD41" s="677"/>
      <c r="BE41" s="624"/>
      <c r="BF41" s="653"/>
      <c r="BG41" s="688"/>
      <c r="BH41" s="677"/>
      <c r="BI41" s="624"/>
      <c r="BJ41" s="653"/>
      <c r="BK41" s="688"/>
      <c r="BL41" s="677"/>
      <c r="BM41" s="624"/>
      <c r="BN41" s="653"/>
      <c r="BO41" s="688"/>
      <c r="BP41" s="677"/>
      <c r="BQ41" s="624"/>
      <c r="BR41" s="653"/>
      <c r="BS41" s="688"/>
      <c r="BT41" s="677"/>
    </row>
    <row r="42" spans="1:72" x14ac:dyDescent="0.2">
      <c r="A42" s="624"/>
      <c r="B42" s="702" t="s">
        <v>273</v>
      </c>
      <c r="C42" s="633"/>
      <c r="D42" s="627"/>
      <c r="E42" s="628" t="s">
        <v>264</v>
      </c>
      <c r="F42" s="627"/>
      <c r="G42" s="649"/>
      <c r="H42" s="688"/>
      <c r="I42" s="675"/>
      <c r="J42" s="624"/>
      <c r="K42" s="653"/>
      <c r="L42" s="677"/>
      <c r="M42" s="624"/>
      <c r="N42" s="653"/>
      <c r="O42" s="688"/>
      <c r="P42" s="677"/>
      <c r="Q42" s="624"/>
      <c r="R42" s="653"/>
      <c r="S42" s="688"/>
      <c r="T42" s="677"/>
      <c r="U42" s="624"/>
      <c r="V42" s="653"/>
      <c r="W42" s="688"/>
      <c r="X42" s="677"/>
      <c r="Y42" s="624"/>
      <c r="Z42" s="653"/>
      <c r="AA42" s="688"/>
      <c r="AB42" s="677"/>
      <c r="AC42" s="624"/>
      <c r="AD42" s="653"/>
      <c r="AE42" s="688"/>
      <c r="AF42" s="677"/>
      <c r="AG42" s="624"/>
      <c r="AH42" s="653"/>
      <c r="AI42" s="688"/>
      <c r="AJ42" s="677"/>
      <c r="AK42" s="624"/>
      <c r="AL42" s="653"/>
      <c r="AM42" s="688"/>
      <c r="AN42" s="677"/>
      <c r="AO42" s="630"/>
      <c r="AP42" s="653"/>
      <c r="AQ42" s="688"/>
      <c r="AR42" s="677"/>
      <c r="AS42" s="624"/>
      <c r="AT42" s="653"/>
      <c r="AU42" s="688"/>
      <c r="AV42" s="677"/>
      <c r="AW42" s="624"/>
      <c r="AX42" s="653"/>
      <c r="AY42" s="688"/>
      <c r="AZ42" s="677"/>
      <c r="BA42" s="624"/>
      <c r="BB42" s="653"/>
      <c r="BC42" s="688"/>
      <c r="BD42" s="677"/>
      <c r="BE42" s="624"/>
      <c r="BF42" s="653"/>
      <c r="BG42" s="688"/>
      <c r="BH42" s="677"/>
      <c r="BI42" s="624"/>
      <c r="BJ42" s="653"/>
      <c r="BK42" s="688"/>
      <c r="BL42" s="677"/>
      <c r="BM42" s="624"/>
      <c r="BN42" s="653"/>
      <c r="BO42" s="688"/>
      <c r="BP42" s="677"/>
      <c r="BQ42" s="624"/>
      <c r="BR42" s="653"/>
      <c r="BS42" s="688"/>
      <c r="BT42" s="677"/>
    </row>
    <row r="43" spans="1:72" x14ac:dyDescent="0.2">
      <c r="A43" s="624"/>
      <c r="B43" s="632"/>
      <c r="C43" s="633">
        <v>2</v>
      </c>
      <c r="D43" s="627" t="s">
        <v>258</v>
      </c>
      <c r="E43" s="628" t="s">
        <v>267</v>
      </c>
      <c r="F43" s="627"/>
      <c r="G43" s="690">
        <v>0</v>
      </c>
      <c r="H43" s="691"/>
      <c r="I43" s="692"/>
      <c r="J43" s="624"/>
      <c r="K43" s="693"/>
      <c r="L43" s="694"/>
      <c r="M43" s="624"/>
      <c r="N43" s="693">
        <v>0</v>
      </c>
      <c r="O43" s="691"/>
      <c r="P43" s="694"/>
      <c r="Q43" s="624"/>
      <c r="R43" s="693">
        <v>0</v>
      </c>
      <c r="S43" s="691"/>
      <c r="T43" s="694"/>
      <c r="U43" s="624"/>
      <c r="V43" s="693">
        <v>0</v>
      </c>
      <c r="W43" s="691"/>
      <c r="X43" s="694"/>
      <c r="Y43" s="624"/>
      <c r="Z43" s="693">
        <v>0</v>
      </c>
      <c r="AA43" s="691"/>
      <c r="AB43" s="694"/>
      <c r="AC43" s="624"/>
      <c r="AD43" s="693">
        <v>0</v>
      </c>
      <c r="AE43" s="691"/>
      <c r="AF43" s="694"/>
      <c r="AG43" s="624"/>
      <c r="AH43" s="693">
        <v>0</v>
      </c>
      <c r="AI43" s="691"/>
      <c r="AJ43" s="694"/>
      <c r="AK43" s="624"/>
      <c r="AL43" s="693">
        <v>0</v>
      </c>
      <c r="AM43" s="691"/>
      <c r="AN43" s="694"/>
      <c r="AO43" s="630"/>
      <c r="AP43" s="693">
        <v>0</v>
      </c>
      <c r="AQ43" s="691"/>
      <c r="AR43" s="694"/>
      <c r="AS43" s="624"/>
      <c r="AT43" s="693">
        <v>0</v>
      </c>
      <c r="AU43" s="691"/>
      <c r="AV43" s="694"/>
      <c r="AW43" s="624"/>
      <c r="AX43" s="693">
        <v>0</v>
      </c>
      <c r="AY43" s="691"/>
      <c r="AZ43" s="694"/>
      <c r="BA43" s="624"/>
      <c r="BB43" s="693">
        <v>0</v>
      </c>
      <c r="BC43" s="691"/>
      <c r="BD43" s="694"/>
      <c r="BE43" s="624"/>
      <c r="BF43" s="693">
        <v>0</v>
      </c>
      <c r="BG43" s="691"/>
      <c r="BH43" s="694"/>
      <c r="BI43" s="624"/>
      <c r="BJ43" s="693">
        <v>0</v>
      </c>
      <c r="BK43" s="691"/>
      <c r="BL43" s="694"/>
      <c r="BM43" s="624"/>
      <c r="BN43" s="693">
        <v>0</v>
      </c>
      <c r="BO43" s="691"/>
      <c r="BP43" s="694"/>
      <c r="BQ43" s="624"/>
      <c r="BR43" s="693">
        <v>0</v>
      </c>
      <c r="BS43" s="691"/>
      <c r="BT43" s="694"/>
    </row>
    <row r="44" spans="1:72" x14ac:dyDescent="0.2">
      <c r="A44" s="624"/>
      <c r="B44" s="632"/>
      <c r="C44" s="633">
        <v>2</v>
      </c>
      <c r="D44" s="627" t="s">
        <v>260</v>
      </c>
      <c r="E44" s="628" t="s">
        <v>268</v>
      </c>
      <c r="F44" s="627"/>
      <c r="G44" s="690">
        <v>0</v>
      </c>
      <c r="H44" s="691"/>
      <c r="I44" s="692"/>
      <c r="J44" s="624"/>
      <c r="K44" s="693"/>
      <c r="L44" s="694"/>
      <c r="M44" s="624"/>
      <c r="N44" s="693">
        <v>0</v>
      </c>
      <c r="O44" s="691"/>
      <c r="P44" s="694"/>
      <c r="Q44" s="624"/>
      <c r="R44" s="693">
        <v>0</v>
      </c>
      <c r="S44" s="691"/>
      <c r="T44" s="694"/>
      <c r="U44" s="624"/>
      <c r="V44" s="693">
        <v>0</v>
      </c>
      <c r="W44" s="691"/>
      <c r="X44" s="694"/>
      <c r="Y44" s="624"/>
      <c r="Z44" s="693">
        <v>0</v>
      </c>
      <c r="AA44" s="691"/>
      <c r="AB44" s="694"/>
      <c r="AC44" s="624"/>
      <c r="AD44" s="693">
        <v>0</v>
      </c>
      <c r="AE44" s="691"/>
      <c r="AF44" s="694"/>
      <c r="AG44" s="624"/>
      <c r="AH44" s="693">
        <v>0</v>
      </c>
      <c r="AI44" s="691"/>
      <c r="AJ44" s="694"/>
      <c r="AK44" s="624"/>
      <c r="AL44" s="693">
        <v>0</v>
      </c>
      <c r="AM44" s="691"/>
      <c r="AN44" s="694"/>
      <c r="AO44" s="630"/>
      <c r="AP44" s="693">
        <v>0</v>
      </c>
      <c r="AQ44" s="691"/>
      <c r="AR44" s="694"/>
      <c r="AS44" s="624"/>
      <c r="AT44" s="693">
        <v>0</v>
      </c>
      <c r="AU44" s="691"/>
      <c r="AV44" s="694"/>
      <c r="AW44" s="624"/>
      <c r="AX44" s="693">
        <v>0</v>
      </c>
      <c r="AY44" s="691"/>
      <c r="AZ44" s="694"/>
      <c r="BA44" s="624"/>
      <c r="BB44" s="693">
        <v>0</v>
      </c>
      <c r="BC44" s="691"/>
      <c r="BD44" s="694"/>
      <c r="BE44" s="624"/>
      <c r="BF44" s="693">
        <v>0</v>
      </c>
      <c r="BG44" s="691"/>
      <c r="BH44" s="694"/>
      <c r="BI44" s="624"/>
      <c r="BJ44" s="693">
        <v>0</v>
      </c>
      <c r="BK44" s="691"/>
      <c r="BL44" s="694"/>
      <c r="BM44" s="624"/>
      <c r="BN44" s="693">
        <v>0</v>
      </c>
      <c r="BO44" s="691"/>
      <c r="BP44" s="694"/>
      <c r="BQ44" s="624"/>
      <c r="BR44" s="693">
        <v>0</v>
      </c>
      <c r="BS44" s="691"/>
      <c r="BT44" s="694"/>
    </row>
    <row r="45" spans="1:72" x14ac:dyDescent="0.2">
      <c r="A45" s="624"/>
      <c r="B45" s="632"/>
      <c r="C45" s="633">
        <v>2</v>
      </c>
      <c r="D45" s="627" t="s">
        <v>262</v>
      </c>
      <c r="E45" s="628" t="s">
        <v>269</v>
      </c>
      <c r="F45" s="627"/>
      <c r="G45" s="690">
        <v>0</v>
      </c>
      <c r="H45" s="691"/>
      <c r="I45" s="692"/>
      <c r="J45" s="624"/>
      <c r="K45" s="693"/>
      <c r="L45" s="694"/>
      <c r="M45" s="624"/>
      <c r="N45" s="693">
        <v>0</v>
      </c>
      <c r="O45" s="691"/>
      <c r="P45" s="694"/>
      <c r="Q45" s="624"/>
      <c r="R45" s="693">
        <v>0</v>
      </c>
      <c r="S45" s="691"/>
      <c r="T45" s="694"/>
      <c r="U45" s="624"/>
      <c r="V45" s="693">
        <v>0</v>
      </c>
      <c r="W45" s="691"/>
      <c r="X45" s="694"/>
      <c r="Y45" s="624"/>
      <c r="Z45" s="693">
        <v>0</v>
      </c>
      <c r="AA45" s="691"/>
      <c r="AB45" s="694"/>
      <c r="AC45" s="624"/>
      <c r="AD45" s="693">
        <v>0</v>
      </c>
      <c r="AE45" s="691"/>
      <c r="AF45" s="694"/>
      <c r="AG45" s="624"/>
      <c r="AH45" s="693">
        <v>0</v>
      </c>
      <c r="AI45" s="691"/>
      <c r="AJ45" s="694"/>
      <c r="AK45" s="624"/>
      <c r="AL45" s="693">
        <v>0</v>
      </c>
      <c r="AM45" s="691"/>
      <c r="AN45" s="694"/>
      <c r="AO45" s="630"/>
      <c r="AP45" s="693">
        <v>0</v>
      </c>
      <c r="AQ45" s="691"/>
      <c r="AR45" s="694"/>
      <c r="AS45" s="624"/>
      <c r="AT45" s="693">
        <v>0</v>
      </c>
      <c r="AU45" s="691"/>
      <c r="AV45" s="694"/>
      <c r="AW45" s="624"/>
      <c r="AX45" s="693">
        <v>0</v>
      </c>
      <c r="AY45" s="691"/>
      <c r="AZ45" s="694"/>
      <c r="BA45" s="624"/>
      <c r="BB45" s="693">
        <v>0</v>
      </c>
      <c r="BC45" s="691"/>
      <c r="BD45" s="694"/>
      <c r="BE45" s="624"/>
      <c r="BF45" s="693">
        <v>0</v>
      </c>
      <c r="BG45" s="691"/>
      <c r="BH45" s="694"/>
      <c r="BI45" s="624"/>
      <c r="BJ45" s="693">
        <v>0</v>
      </c>
      <c r="BK45" s="691"/>
      <c r="BL45" s="694"/>
      <c r="BM45" s="624"/>
      <c r="BN45" s="693">
        <v>0</v>
      </c>
      <c r="BO45" s="691"/>
      <c r="BP45" s="694"/>
      <c r="BQ45" s="624"/>
      <c r="BR45" s="693">
        <v>0</v>
      </c>
      <c r="BS45" s="691"/>
      <c r="BT45" s="694"/>
    </row>
    <row r="46" spans="1:72" x14ac:dyDescent="0.2">
      <c r="A46" s="624"/>
      <c r="B46" s="627"/>
      <c r="C46" s="626"/>
      <c r="D46" s="627"/>
      <c r="E46" s="628" t="s">
        <v>264</v>
      </c>
      <c r="F46" s="627"/>
      <c r="G46" s="649"/>
      <c r="H46" s="688"/>
      <c r="I46" s="675"/>
      <c r="J46" s="624"/>
      <c r="K46" s="653"/>
      <c r="L46" s="677"/>
      <c r="M46" s="624"/>
      <c r="N46" s="653"/>
      <c r="O46" s="688"/>
      <c r="P46" s="677"/>
      <c r="Q46" s="624"/>
      <c r="R46" s="653"/>
      <c r="S46" s="688"/>
      <c r="T46" s="677"/>
      <c r="U46" s="624"/>
      <c r="V46" s="653"/>
      <c r="W46" s="688"/>
      <c r="X46" s="677"/>
      <c r="Y46" s="624"/>
      <c r="Z46" s="653"/>
      <c r="AA46" s="688"/>
      <c r="AB46" s="677"/>
      <c r="AC46" s="624"/>
      <c r="AD46" s="653"/>
      <c r="AE46" s="688"/>
      <c r="AF46" s="677"/>
      <c r="AG46" s="624"/>
      <c r="AH46" s="653"/>
      <c r="AI46" s="688"/>
      <c r="AJ46" s="677"/>
      <c r="AK46" s="624"/>
      <c r="AL46" s="653"/>
      <c r="AM46" s="688"/>
      <c r="AN46" s="677"/>
      <c r="AO46" s="630"/>
      <c r="AP46" s="653"/>
      <c r="AQ46" s="688"/>
      <c r="AR46" s="677"/>
      <c r="AS46" s="624"/>
      <c r="AT46" s="653"/>
      <c r="AU46" s="688"/>
      <c r="AV46" s="677"/>
      <c r="AW46" s="624"/>
      <c r="AX46" s="653"/>
      <c r="AY46" s="688"/>
      <c r="AZ46" s="677"/>
      <c r="BA46" s="624"/>
      <c r="BB46" s="653"/>
      <c r="BC46" s="688"/>
      <c r="BD46" s="677"/>
      <c r="BE46" s="624"/>
      <c r="BF46" s="653"/>
      <c r="BG46" s="688"/>
      <c r="BH46" s="677"/>
      <c r="BI46" s="624"/>
      <c r="BJ46" s="653"/>
      <c r="BK46" s="688"/>
      <c r="BL46" s="677"/>
      <c r="BM46" s="624"/>
      <c r="BN46" s="653"/>
      <c r="BO46" s="688"/>
      <c r="BP46" s="677"/>
      <c r="BQ46" s="624"/>
      <c r="BR46" s="653"/>
      <c r="BS46" s="688"/>
      <c r="BT46" s="677"/>
    </row>
    <row r="47" spans="1:72" x14ac:dyDescent="0.2">
      <c r="A47" s="624"/>
      <c r="B47" s="702" t="s">
        <v>274</v>
      </c>
      <c r="C47" s="633"/>
      <c r="D47" s="627"/>
      <c r="E47" s="628" t="s">
        <v>264</v>
      </c>
      <c r="F47" s="627"/>
      <c r="G47" s="649"/>
      <c r="H47" s="688"/>
      <c r="I47" s="675"/>
      <c r="J47" s="624"/>
      <c r="K47" s="653"/>
      <c r="L47" s="677"/>
      <c r="M47" s="624"/>
      <c r="N47" s="653"/>
      <c r="O47" s="688"/>
      <c r="P47" s="677"/>
      <c r="Q47" s="624"/>
      <c r="R47" s="653"/>
      <c r="S47" s="688"/>
      <c r="T47" s="677"/>
      <c r="U47" s="624"/>
      <c r="V47" s="653"/>
      <c r="W47" s="688"/>
      <c r="X47" s="677"/>
      <c r="Y47" s="624"/>
      <c r="Z47" s="653"/>
      <c r="AA47" s="688"/>
      <c r="AB47" s="677"/>
      <c r="AC47" s="624"/>
      <c r="AD47" s="653"/>
      <c r="AE47" s="688"/>
      <c r="AF47" s="677"/>
      <c r="AG47" s="624"/>
      <c r="AH47" s="653"/>
      <c r="AI47" s="688"/>
      <c r="AJ47" s="677"/>
      <c r="AK47" s="624"/>
      <c r="AL47" s="653"/>
      <c r="AM47" s="688"/>
      <c r="AN47" s="677"/>
      <c r="AO47" s="630"/>
      <c r="AP47" s="653"/>
      <c r="AQ47" s="688"/>
      <c r="AR47" s="677"/>
      <c r="AS47" s="624"/>
      <c r="AT47" s="653"/>
      <c r="AU47" s="688"/>
      <c r="AV47" s="677"/>
      <c r="AW47" s="624"/>
      <c r="AX47" s="653"/>
      <c r="AY47" s="688"/>
      <c r="AZ47" s="677"/>
      <c r="BA47" s="624"/>
      <c r="BB47" s="653"/>
      <c r="BC47" s="688"/>
      <c r="BD47" s="677"/>
      <c r="BE47" s="624"/>
      <c r="BF47" s="653"/>
      <c r="BG47" s="688"/>
      <c r="BH47" s="677"/>
      <c r="BI47" s="624"/>
      <c r="BJ47" s="653"/>
      <c r="BK47" s="688"/>
      <c r="BL47" s="677"/>
      <c r="BM47" s="624"/>
      <c r="BN47" s="653"/>
      <c r="BO47" s="688"/>
      <c r="BP47" s="677"/>
      <c r="BQ47" s="624"/>
      <c r="BR47" s="653"/>
      <c r="BS47" s="688"/>
      <c r="BT47" s="677"/>
    </row>
    <row r="48" spans="1:72" x14ac:dyDescent="0.2">
      <c r="A48" s="624"/>
      <c r="B48" s="632"/>
      <c r="C48" s="633">
        <v>2</v>
      </c>
      <c r="D48" s="627" t="s">
        <v>258</v>
      </c>
      <c r="E48" s="628" t="s">
        <v>267</v>
      </c>
      <c r="F48" s="627"/>
      <c r="G48" s="690">
        <v>0</v>
      </c>
      <c r="H48" s="691"/>
      <c r="I48" s="692"/>
      <c r="J48" s="624"/>
      <c r="K48" s="693"/>
      <c r="L48" s="694"/>
      <c r="M48" s="624"/>
      <c r="N48" s="693">
        <v>0</v>
      </c>
      <c r="O48" s="691"/>
      <c r="P48" s="694"/>
      <c r="Q48" s="624"/>
      <c r="R48" s="693">
        <v>0</v>
      </c>
      <c r="S48" s="691"/>
      <c r="T48" s="694"/>
      <c r="U48" s="624"/>
      <c r="V48" s="693">
        <v>0</v>
      </c>
      <c r="W48" s="691"/>
      <c r="X48" s="694"/>
      <c r="Y48" s="624"/>
      <c r="Z48" s="693">
        <v>0</v>
      </c>
      <c r="AA48" s="691"/>
      <c r="AB48" s="694"/>
      <c r="AC48" s="624"/>
      <c r="AD48" s="693">
        <v>0</v>
      </c>
      <c r="AE48" s="691"/>
      <c r="AF48" s="694"/>
      <c r="AG48" s="624"/>
      <c r="AH48" s="693">
        <v>0</v>
      </c>
      <c r="AI48" s="691"/>
      <c r="AJ48" s="694"/>
      <c r="AK48" s="624"/>
      <c r="AL48" s="693">
        <v>0</v>
      </c>
      <c r="AM48" s="691"/>
      <c r="AN48" s="694"/>
      <c r="AO48" s="630"/>
      <c r="AP48" s="693">
        <v>0</v>
      </c>
      <c r="AQ48" s="691"/>
      <c r="AR48" s="694"/>
      <c r="AS48" s="624"/>
      <c r="AT48" s="693">
        <v>0</v>
      </c>
      <c r="AU48" s="691"/>
      <c r="AV48" s="694"/>
      <c r="AW48" s="624"/>
      <c r="AX48" s="693">
        <v>0</v>
      </c>
      <c r="AY48" s="691"/>
      <c r="AZ48" s="694"/>
      <c r="BA48" s="624"/>
      <c r="BB48" s="693">
        <v>0</v>
      </c>
      <c r="BC48" s="691"/>
      <c r="BD48" s="694"/>
      <c r="BE48" s="624"/>
      <c r="BF48" s="693">
        <v>0</v>
      </c>
      <c r="BG48" s="691"/>
      <c r="BH48" s="694"/>
      <c r="BI48" s="624"/>
      <c r="BJ48" s="693">
        <v>0</v>
      </c>
      <c r="BK48" s="691"/>
      <c r="BL48" s="694"/>
      <c r="BM48" s="624"/>
      <c r="BN48" s="693">
        <v>0</v>
      </c>
      <c r="BO48" s="691"/>
      <c r="BP48" s="694"/>
      <c r="BQ48" s="624"/>
      <c r="BR48" s="693">
        <v>0</v>
      </c>
      <c r="BS48" s="691"/>
      <c r="BT48" s="694"/>
    </row>
    <row r="49" spans="1:72" x14ac:dyDescent="0.2">
      <c r="A49" s="624"/>
      <c r="B49" s="632"/>
      <c r="C49" s="633">
        <v>2</v>
      </c>
      <c r="D49" s="627" t="s">
        <v>260</v>
      </c>
      <c r="E49" s="628" t="s">
        <v>268</v>
      </c>
      <c r="F49" s="627"/>
      <c r="G49" s="690">
        <v>0</v>
      </c>
      <c r="H49" s="691"/>
      <c r="I49" s="692"/>
      <c r="J49" s="624"/>
      <c r="K49" s="693"/>
      <c r="L49" s="694"/>
      <c r="M49" s="624"/>
      <c r="N49" s="693">
        <v>0</v>
      </c>
      <c r="O49" s="691"/>
      <c r="P49" s="694"/>
      <c r="Q49" s="624"/>
      <c r="R49" s="693">
        <v>0</v>
      </c>
      <c r="S49" s="691"/>
      <c r="T49" s="694"/>
      <c r="U49" s="624"/>
      <c r="V49" s="693">
        <v>0</v>
      </c>
      <c r="W49" s="691"/>
      <c r="X49" s="694"/>
      <c r="Y49" s="624"/>
      <c r="Z49" s="693">
        <v>0</v>
      </c>
      <c r="AA49" s="691"/>
      <c r="AB49" s="694"/>
      <c r="AC49" s="624"/>
      <c r="AD49" s="693">
        <v>0</v>
      </c>
      <c r="AE49" s="691"/>
      <c r="AF49" s="694"/>
      <c r="AG49" s="624"/>
      <c r="AH49" s="693">
        <v>0</v>
      </c>
      <c r="AI49" s="691"/>
      <c r="AJ49" s="694"/>
      <c r="AK49" s="624"/>
      <c r="AL49" s="693">
        <v>0</v>
      </c>
      <c r="AM49" s="691"/>
      <c r="AN49" s="694"/>
      <c r="AO49" s="630"/>
      <c r="AP49" s="693">
        <v>0</v>
      </c>
      <c r="AQ49" s="691"/>
      <c r="AR49" s="694"/>
      <c r="AS49" s="624"/>
      <c r="AT49" s="693">
        <v>0</v>
      </c>
      <c r="AU49" s="691"/>
      <c r="AV49" s="694"/>
      <c r="AW49" s="624"/>
      <c r="AX49" s="693">
        <v>0</v>
      </c>
      <c r="AY49" s="691"/>
      <c r="AZ49" s="694"/>
      <c r="BA49" s="624"/>
      <c r="BB49" s="693">
        <v>0</v>
      </c>
      <c r="BC49" s="691"/>
      <c r="BD49" s="694"/>
      <c r="BE49" s="624"/>
      <c r="BF49" s="693">
        <v>0</v>
      </c>
      <c r="BG49" s="691"/>
      <c r="BH49" s="694"/>
      <c r="BI49" s="624"/>
      <c r="BJ49" s="693">
        <v>0</v>
      </c>
      <c r="BK49" s="691"/>
      <c r="BL49" s="694"/>
      <c r="BM49" s="624"/>
      <c r="BN49" s="693">
        <v>0</v>
      </c>
      <c r="BO49" s="691"/>
      <c r="BP49" s="694"/>
      <c r="BQ49" s="624"/>
      <c r="BR49" s="693">
        <v>0</v>
      </c>
      <c r="BS49" s="691"/>
      <c r="BT49" s="694"/>
    </row>
    <row r="50" spans="1:72" x14ac:dyDescent="0.2">
      <c r="A50" s="624"/>
      <c r="B50" s="632"/>
      <c r="C50" s="633">
        <v>2</v>
      </c>
      <c r="D50" s="627" t="s">
        <v>262</v>
      </c>
      <c r="E50" s="628" t="s">
        <v>269</v>
      </c>
      <c r="F50" s="627"/>
      <c r="G50" s="690">
        <v>0</v>
      </c>
      <c r="H50" s="691"/>
      <c r="I50" s="692"/>
      <c r="J50" s="624"/>
      <c r="K50" s="693"/>
      <c r="L50" s="694"/>
      <c r="M50" s="624"/>
      <c r="N50" s="693">
        <v>0</v>
      </c>
      <c r="O50" s="691"/>
      <c r="P50" s="694"/>
      <c r="Q50" s="624"/>
      <c r="R50" s="693">
        <v>0</v>
      </c>
      <c r="S50" s="691"/>
      <c r="T50" s="694"/>
      <c r="U50" s="624"/>
      <c r="V50" s="693">
        <v>0</v>
      </c>
      <c r="W50" s="691"/>
      <c r="X50" s="694"/>
      <c r="Y50" s="624"/>
      <c r="Z50" s="693">
        <v>0</v>
      </c>
      <c r="AA50" s="691"/>
      <c r="AB50" s="694"/>
      <c r="AC50" s="624"/>
      <c r="AD50" s="693">
        <v>0</v>
      </c>
      <c r="AE50" s="691"/>
      <c r="AF50" s="694"/>
      <c r="AG50" s="624"/>
      <c r="AH50" s="693">
        <v>0</v>
      </c>
      <c r="AI50" s="691"/>
      <c r="AJ50" s="694"/>
      <c r="AK50" s="624"/>
      <c r="AL50" s="693">
        <v>0</v>
      </c>
      <c r="AM50" s="691"/>
      <c r="AN50" s="694"/>
      <c r="AO50" s="630"/>
      <c r="AP50" s="693">
        <v>0</v>
      </c>
      <c r="AQ50" s="691"/>
      <c r="AR50" s="694"/>
      <c r="AS50" s="624"/>
      <c r="AT50" s="693">
        <v>0</v>
      </c>
      <c r="AU50" s="691"/>
      <c r="AV50" s="694"/>
      <c r="AW50" s="624"/>
      <c r="AX50" s="693">
        <v>0</v>
      </c>
      <c r="AY50" s="691"/>
      <c r="AZ50" s="694"/>
      <c r="BA50" s="624"/>
      <c r="BB50" s="693">
        <v>0</v>
      </c>
      <c r="BC50" s="691"/>
      <c r="BD50" s="694"/>
      <c r="BE50" s="624"/>
      <c r="BF50" s="693">
        <v>0</v>
      </c>
      <c r="BG50" s="691"/>
      <c r="BH50" s="694"/>
      <c r="BI50" s="624"/>
      <c r="BJ50" s="693">
        <v>0</v>
      </c>
      <c r="BK50" s="691"/>
      <c r="BL50" s="694"/>
      <c r="BM50" s="624"/>
      <c r="BN50" s="693">
        <v>0</v>
      </c>
      <c r="BO50" s="691"/>
      <c r="BP50" s="694"/>
      <c r="BQ50" s="624"/>
      <c r="BR50" s="693">
        <v>0</v>
      </c>
      <c r="BS50" s="691"/>
      <c r="BT50" s="694"/>
    </row>
    <row r="51" spans="1:72" x14ac:dyDescent="0.2">
      <c r="A51" s="624"/>
      <c r="B51" s="627"/>
      <c r="C51" s="626"/>
      <c r="D51" s="627"/>
      <c r="E51" s="628" t="s">
        <v>264</v>
      </c>
      <c r="F51" s="627"/>
      <c r="G51" s="649"/>
      <c r="H51" s="688"/>
      <c r="I51" s="675"/>
      <c r="J51" s="624"/>
      <c r="K51" s="653"/>
      <c r="L51" s="677"/>
      <c r="M51" s="624"/>
      <c r="N51" s="653"/>
      <c r="O51" s="688"/>
      <c r="P51" s="677"/>
      <c r="Q51" s="624"/>
      <c r="R51" s="653"/>
      <c r="S51" s="688"/>
      <c r="T51" s="677"/>
      <c r="U51" s="624"/>
      <c r="V51" s="653"/>
      <c r="W51" s="688"/>
      <c r="X51" s="677"/>
      <c r="Y51" s="624"/>
      <c r="Z51" s="653"/>
      <c r="AA51" s="688"/>
      <c r="AB51" s="677"/>
      <c r="AC51" s="624"/>
      <c r="AD51" s="653"/>
      <c r="AE51" s="688"/>
      <c r="AF51" s="677"/>
      <c r="AG51" s="624"/>
      <c r="AH51" s="653"/>
      <c r="AI51" s="688"/>
      <c r="AJ51" s="677"/>
      <c r="AK51" s="624"/>
      <c r="AL51" s="653"/>
      <c r="AM51" s="688"/>
      <c r="AN51" s="677"/>
      <c r="AO51" s="630"/>
      <c r="AP51" s="653"/>
      <c r="AQ51" s="688"/>
      <c r="AR51" s="677"/>
      <c r="AS51" s="624"/>
      <c r="AT51" s="653"/>
      <c r="AU51" s="688"/>
      <c r="AV51" s="677"/>
      <c r="AW51" s="624"/>
      <c r="AX51" s="653"/>
      <c r="AY51" s="688"/>
      <c r="AZ51" s="677"/>
      <c r="BA51" s="624"/>
      <c r="BB51" s="653"/>
      <c r="BC51" s="688"/>
      <c r="BD51" s="677"/>
      <c r="BE51" s="624"/>
      <c r="BF51" s="653"/>
      <c r="BG51" s="688"/>
      <c r="BH51" s="677"/>
      <c r="BI51" s="624"/>
      <c r="BJ51" s="653"/>
      <c r="BK51" s="688"/>
      <c r="BL51" s="677"/>
      <c r="BM51" s="624"/>
      <c r="BN51" s="653"/>
      <c r="BO51" s="688"/>
      <c r="BP51" s="677"/>
      <c r="BQ51" s="624"/>
      <c r="BR51" s="653"/>
      <c r="BS51" s="688"/>
      <c r="BT51" s="677"/>
    </row>
    <row r="52" spans="1:72" x14ac:dyDescent="0.2">
      <c r="A52" s="624"/>
      <c r="B52" s="702" t="s">
        <v>275</v>
      </c>
      <c r="C52" s="633"/>
      <c r="D52" s="627"/>
      <c r="E52" s="628" t="s">
        <v>264</v>
      </c>
      <c r="F52" s="627"/>
      <c r="G52" s="649"/>
      <c r="H52" s="688"/>
      <c r="I52" s="675"/>
      <c r="J52" s="624"/>
      <c r="K52" s="653"/>
      <c r="L52" s="677"/>
      <c r="M52" s="624"/>
      <c r="N52" s="653"/>
      <c r="O52" s="688"/>
      <c r="P52" s="677"/>
      <c r="Q52" s="624"/>
      <c r="R52" s="653"/>
      <c r="S52" s="688"/>
      <c r="T52" s="677"/>
      <c r="U52" s="624"/>
      <c r="V52" s="653"/>
      <c r="W52" s="688"/>
      <c r="X52" s="677"/>
      <c r="Y52" s="624"/>
      <c r="Z52" s="653"/>
      <c r="AA52" s="688"/>
      <c r="AB52" s="677"/>
      <c r="AC52" s="624"/>
      <c r="AD52" s="653"/>
      <c r="AE52" s="688"/>
      <c r="AF52" s="677"/>
      <c r="AG52" s="624"/>
      <c r="AH52" s="653"/>
      <c r="AI52" s="688"/>
      <c r="AJ52" s="677"/>
      <c r="AK52" s="624"/>
      <c r="AL52" s="653"/>
      <c r="AM52" s="688"/>
      <c r="AN52" s="677"/>
      <c r="AO52" s="630"/>
      <c r="AP52" s="653"/>
      <c r="AQ52" s="688"/>
      <c r="AR52" s="677"/>
      <c r="AS52" s="624"/>
      <c r="AT52" s="653"/>
      <c r="AU52" s="688"/>
      <c r="AV52" s="677"/>
      <c r="AW52" s="624"/>
      <c r="AX52" s="653"/>
      <c r="AY52" s="688"/>
      <c r="AZ52" s="677"/>
      <c r="BA52" s="624"/>
      <c r="BB52" s="653"/>
      <c r="BC52" s="688"/>
      <c r="BD52" s="677"/>
      <c r="BE52" s="624"/>
      <c r="BF52" s="653"/>
      <c r="BG52" s="688"/>
      <c r="BH52" s="677"/>
      <c r="BI52" s="624"/>
      <c r="BJ52" s="653"/>
      <c r="BK52" s="688"/>
      <c r="BL52" s="677"/>
      <c r="BM52" s="624"/>
      <c r="BN52" s="653"/>
      <c r="BO52" s="688"/>
      <c r="BP52" s="677"/>
      <c r="BQ52" s="624"/>
      <c r="BR52" s="653"/>
      <c r="BS52" s="688"/>
      <c r="BT52" s="677"/>
    </row>
    <row r="53" spans="1:72" x14ac:dyDescent="0.2">
      <c r="A53" s="624"/>
      <c r="B53" s="632"/>
      <c r="C53" s="633">
        <v>2</v>
      </c>
      <c r="D53" s="627" t="s">
        <v>258</v>
      </c>
      <c r="E53" s="628" t="s">
        <v>267</v>
      </c>
      <c r="F53" s="627"/>
      <c r="G53" s="690">
        <v>0</v>
      </c>
      <c r="H53" s="691"/>
      <c r="I53" s="692"/>
      <c r="J53" s="624"/>
      <c r="K53" s="693"/>
      <c r="L53" s="694"/>
      <c r="M53" s="624"/>
      <c r="N53" s="693">
        <v>0</v>
      </c>
      <c r="O53" s="691"/>
      <c r="P53" s="694"/>
      <c r="Q53" s="624"/>
      <c r="R53" s="693">
        <v>0</v>
      </c>
      <c r="S53" s="691"/>
      <c r="T53" s="694"/>
      <c r="U53" s="624"/>
      <c r="V53" s="693">
        <v>0</v>
      </c>
      <c r="W53" s="691"/>
      <c r="X53" s="694"/>
      <c r="Y53" s="624"/>
      <c r="Z53" s="693">
        <v>0</v>
      </c>
      <c r="AA53" s="691"/>
      <c r="AB53" s="694"/>
      <c r="AC53" s="624"/>
      <c r="AD53" s="693">
        <v>0</v>
      </c>
      <c r="AE53" s="691"/>
      <c r="AF53" s="694"/>
      <c r="AG53" s="624"/>
      <c r="AH53" s="693">
        <v>0</v>
      </c>
      <c r="AI53" s="691"/>
      <c r="AJ53" s="694"/>
      <c r="AK53" s="624"/>
      <c r="AL53" s="693">
        <v>0</v>
      </c>
      <c r="AM53" s="691"/>
      <c r="AN53" s="694"/>
      <c r="AO53" s="630"/>
      <c r="AP53" s="693">
        <v>0</v>
      </c>
      <c r="AQ53" s="691"/>
      <c r="AR53" s="694"/>
      <c r="AS53" s="624"/>
      <c r="AT53" s="693">
        <v>0</v>
      </c>
      <c r="AU53" s="691"/>
      <c r="AV53" s="694"/>
      <c r="AW53" s="624"/>
      <c r="AX53" s="693">
        <v>0</v>
      </c>
      <c r="AY53" s="691"/>
      <c r="AZ53" s="694"/>
      <c r="BA53" s="624"/>
      <c r="BB53" s="693">
        <v>0</v>
      </c>
      <c r="BC53" s="691"/>
      <c r="BD53" s="694"/>
      <c r="BE53" s="624"/>
      <c r="BF53" s="693">
        <v>0</v>
      </c>
      <c r="BG53" s="691"/>
      <c r="BH53" s="694"/>
      <c r="BI53" s="624"/>
      <c r="BJ53" s="693">
        <v>0</v>
      </c>
      <c r="BK53" s="691"/>
      <c r="BL53" s="694"/>
      <c r="BM53" s="624"/>
      <c r="BN53" s="693">
        <v>0</v>
      </c>
      <c r="BO53" s="691"/>
      <c r="BP53" s="694"/>
      <c r="BQ53" s="624"/>
      <c r="BR53" s="693">
        <v>0</v>
      </c>
      <c r="BS53" s="691"/>
      <c r="BT53" s="694"/>
    </row>
    <row r="54" spans="1:72" x14ac:dyDescent="0.2">
      <c r="A54" s="624"/>
      <c r="B54" s="632"/>
      <c r="C54" s="633">
        <v>2</v>
      </c>
      <c r="D54" s="627" t="s">
        <v>260</v>
      </c>
      <c r="E54" s="628" t="s">
        <v>268</v>
      </c>
      <c r="F54" s="627"/>
      <c r="G54" s="690">
        <v>0</v>
      </c>
      <c r="H54" s="691"/>
      <c r="I54" s="692"/>
      <c r="J54" s="624"/>
      <c r="K54" s="693"/>
      <c r="L54" s="694"/>
      <c r="M54" s="624"/>
      <c r="N54" s="693">
        <v>0</v>
      </c>
      <c r="O54" s="691"/>
      <c r="P54" s="694"/>
      <c r="Q54" s="624"/>
      <c r="R54" s="693">
        <v>0</v>
      </c>
      <c r="S54" s="691"/>
      <c r="T54" s="694"/>
      <c r="U54" s="624"/>
      <c r="V54" s="693">
        <v>0</v>
      </c>
      <c r="W54" s="691"/>
      <c r="X54" s="694"/>
      <c r="Y54" s="624"/>
      <c r="Z54" s="693">
        <v>0</v>
      </c>
      <c r="AA54" s="691"/>
      <c r="AB54" s="694"/>
      <c r="AC54" s="624"/>
      <c r="AD54" s="693">
        <v>0</v>
      </c>
      <c r="AE54" s="691"/>
      <c r="AF54" s="694"/>
      <c r="AG54" s="624"/>
      <c r="AH54" s="693">
        <v>0</v>
      </c>
      <c r="AI54" s="691"/>
      <c r="AJ54" s="694"/>
      <c r="AK54" s="624"/>
      <c r="AL54" s="693">
        <v>0</v>
      </c>
      <c r="AM54" s="691"/>
      <c r="AN54" s="694"/>
      <c r="AO54" s="630"/>
      <c r="AP54" s="693">
        <v>0</v>
      </c>
      <c r="AQ54" s="691"/>
      <c r="AR54" s="694"/>
      <c r="AS54" s="624"/>
      <c r="AT54" s="693">
        <v>0</v>
      </c>
      <c r="AU54" s="691"/>
      <c r="AV54" s="694"/>
      <c r="AW54" s="624"/>
      <c r="AX54" s="693">
        <v>0</v>
      </c>
      <c r="AY54" s="691"/>
      <c r="AZ54" s="694"/>
      <c r="BA54" s="624"/>
      <c r="BB54" s="693">
        <v>0</v>
      </c>
      <c r="BC54" s="691"/>
      <c r="BD54" s="694"/>
      <c r="BE54" s="624"/>
      <c r="BF54" s="693">
        <v>0</v>
      </c>
      <c r="BG54" s="691"/>
      <c r="BH54" s="694"/>
      <c r="BI54" s="624"/>
      <c r="BJ54" s="693">
        <v>0</v>
      </c>
      <c r="BK54" s="691"/>
      <c r="BL54" s="694"/>
      <c r="BM54" s="624"/>
      <c r="BN54" s="693">
        <v>0</v>
      </c>
      <c r="BO54" s="691"/>
      <c r="BP54" s="694"/>
      <c r="BQ54" s="624"/>
      <c r="BR54" s="693">
        <v>0</v>
      </c>
      <c r="BS54" s="691"/>
      <c r="BT54" s="694"/>
    </row>
    <row r="55" spans="1:72" x14ac:dyDescent="0.2">
      <c r="A55" s="624"/>
      <c r="B55" s="632"/>
      <c r="C55" s="633">
        <v>2</v>
      </c>
      <c r="D55" s="627" t="s">
        <v>262</v>
      </c>
      <c r="E55" s="628" t="s">
        <v>269</v>
      </c>
      <c r="F55" s="627"/>
      <c r="G55" s="690">
        <v>0</v>
      </c>
      <c r="H55" s="691"/>
      <c r="I55" s="692"/>
      <c r="J55" s="624"/>
      <c r="K55" s="693"/>
      <c r="L55" s="694"/>
      <c r="M55" s="624"/>
      <c r="N55" s="693">
        <v>0</v>
      </c>
      <c r="O55" s="691"/>
      <c r="P55" s="694"/>
      <c r="Q55" s="624"/>
      <c r="R55" s="693">
        <v>0</v>
      </c>
      <c r="S55" s="691"/>
      <c r="T55" s="694"/>
      <c r="U55" s="624"/>
      <c r="V55" s="693">
        <v>0</v>
      </c>
      <c r="W55" s="691"/>
      <c r="X55" s="694"/>
      <c r="Y55" s="624"/>
      <c r="Z55" s="693">
        <v>0</v>
      </c>
      <c r="AA55" s="691"/>
      <c r="AB55" s="694"/>
      <c r="AC55" s="624"/>
      <c r="AD55" s="693">
        <v>0</v>
      </c>
      <c r="AE55" s="691"/>
      <c r="AF55" s="694"/>
      <c r="AG55" s="624"/>
      <c r="AH55" s="693">
        <v>0</v>
      </c>
      <c r="AI55" s="691"/>
      <c r="AJ55" s="694"/>
      <c r="AK55" s="624"/>
      <c r="AL55" s="693">
        <v>0</v>
      </c>
      <c r="AM55" s="691"/>
      <c r="AN55" s="694"/>
      <c r="AO55" s="630"/>
      <c r="AP55" s="693">
        <v>0</v>
      </c>
      <c r="AQ55" s="691"/>
      <c r="AR55" s="694"/>
      <c r="AS55" s="624"/>
      <c r="AT55" s="693">
        <v>0</v>
      </c>
      <c r="AU55" s="691"/>
      <c r="AV55" s="694"/>
      <c r="AW55" s="624"/>
      <c r="AX55" s="693">
        <v>0</v>
      </c>
      <c r="AY55" s="691"/>
      <c r="AZ55" s="694"/>
      <c r="BA55" s="624"/>
      <c r="BB55" s="693">
        <v>0</v>
      </c>
      <c r="BC55" s="691"/>
      <c r="BD55" s="694"/>
      <c r="BE55" s="624"/>
      <c r="BF55" s="693">
        <v>0</v>
      </c>
      <c r="BG55" s="691"/>
      <c r="BH55" s="694"/>
      <c r="BI55" s="624"/>
      <c r="BJ55" s="693">
        <v>0</v>
      </c>
      <c r="BK55" s="691"/>
      <c r="BL55" s="694"/>
      <c r="BM55" s="624"/>
      <c r="BN55" s="693">
        <v>0</v>
      </c>
      <c r="BO55" s="691"/>
      <c r="BP55" s="694"/>
      <c r="BQ55" s="624"/>
      <c r="BR55" s="693">
        <v>0</v>
      </c>
      <c r="BS55" s="691"/>
      <c r="BT55" s="694"/>
    </row>
    <row r="56" spans="1:72" x14ac:dyDescent="0.2">
      <c r="A56" s="624"/>
      <c r="B56" s="627"/>
      <c r="C56" s="626"/>
      <c r="D56" s="627"/>
      <c r="E56" s="628" t="s">
        <v>264</v>
      </c>
      <c r="F56" s="627"/>
      <c r="G56" s="649"/>
      <c r="H56" s="688"/>
      <c r="I56" s="675"/>
      <c r="J56" s="624"/>
      <c r="K56" s="653"/>
      <c r="L56" s="677"/>
      <c r="M56" s="624"/>
      <c r="N56" s="653"/>
      <c r="O56" s="688"/>
      <c r="P56" s="677"/>
      <c r="Q56" s="624"/>
      <c r="R56" s="653"/>
      <c r="S56" s="688"/>
      <c r="T56" s="677"/>
      <c r="U56" s="624"/>
      <c r="V56" s="653"/>
      <c r="W56" s="688"/>
      <c r="X56" s="677"/>
      <c r="Y56" s="624"/>
      <c r="Z56" s="653"/>
      <c r="AA56" s="688"/>
      <c r="AB56" s="677"/>
      <c r="AC56" s="624"/>
      <c r="AD56" s="653"/>
      <c r="AE56" s="688"/>
      <c r="AF56" s="677"/>
      <c r="AG56" s="624"/>
      <c r="AH56" s="653"/>
      <c r="AI56" s="688"/>
      <c r="AJ56" s="677"/>
      <c r="AK56" s="624"/>
      <c r="AL56" s="653"/>
      <c r="AM56" s="688"/>
      <c r="AN56" s="677"/>
      <c r="AO56" s="630"/>
      <c r="AP56" s="653"/>
      <c r="AQ56" s="688"/>
      <c r="AR56" s="677"/>
      <c r="AS56" s="624"/>
      <c r="AT56" s="653"/>
      <c r="AU56" s="688"/>
      <c r="AV56" s="677"/>
      <c r="AW56" s="624"/>
      <c r="AX56" s="653"/>
      <c r="AY56" s="688"/>
      <c r="AZ56" s="677"/>
      <c r="BA56" s="624"/>
      <c r="BB56" s="653"/>
      <c r="BC56" s="688"/>
      <c r="BD56" s="677"/>
      <c r="BE56" s="624"/>
      <c r="BF56" s="653"/>
      <c r="BG56" s="688"/>
      <c r="BH56" s="677"/>
      <c r="BI56" s="624"/>
      <c r="BJ56" s="653"/>
      <c r="BK56" s="688"/>
      <c r="BL56" s="677"/>
      <c r="BM56" s="624"/>
      <c r="BN56" s="653"/>
      <c r="BO56" s="688"/>
      <c r="BP56" s="677"/>
      <c r="BQ56" s="624"/>
      <c r="BR56" s="653"/>
      <c r="BS56" s="688"/>
      <c r="BT56" s="677"/>
    </row>
    <row r="57" spans="1:72" x14ac:dyDescent="0.2">
      <c r="A57" s="624"/>
      <c r="B57" s="702" t="s">
        <v>276</v>
      </c>
      <c r="C57" s="633"/>
      <c r="D57" s="627"/>
      <c r="E57" s="628" t="s">
        <v>264</v>
      </c>
      <c r="F57" s="627"/>
      <c r="G57" s="649"/>
      <c r="H57" s="688"/>
      <c r="I57" s="675"/>
      <c r="J57" s="624"/>
      <c r="K57" s="653"/>
      <c r="L57" s="677"/>
      <c r="M57" s="624"/>
      <c r="N57" s="653"/>
      <c r="O57" s="688"/>
      <c r="P57" s="677"/>
      <c r="Q57" s="624"/>
      <c r="R57" s="653"/>
      <c r="S57" s="688"/>
      <c r="T57" s="677"/>
      <c r="U57" s="624"/>
      <c r="V57" s="653"/>
      <c r="W57" s="688"/>
      <c r="X57" s="677"/>
      <c r="Y57" s="624"/>
      <c r="Z57" s="653"/>
      <c r="AA57" s="688"/>
      <c r="AB57" s="677"/>
      <c r="AC57" s="624"/>
      <c r="AD57" s="653"/>
      <c r="AE57" s="688"/>
      <c r="AF57" s="677"/>
      <c r="AG57" s="624"/>
      <c r="AH57" s="653"/>
      <c r="AI57" s="688"/>
      <c r="AJ57" s="677"/>
      <c r="AK57" s="624"/>
      <c r="AL57" s="653"/>
      <c r="AM57" s="688"/>
      <c r="AN57" s="677"/>
      <c r="AO57" s="630"/>
      <c r="AP57" s="653"/>
      <c r="AQ57" s="688"/>
      <c r="AR57" s="677"/>
      <c r="AS57" s="624"/>
      <c r="AT57" s="653"/>
      <c r="AU57" s="688"/>
      <c r="AV57" s="677"/>
      <c r="AW57" s="624"/>
      <c r="AX57" s="653"/>
      <c r="AY57" s="688"/>
      <c r="AZ57" s="677"/>
      <c r="BA57" s="624"/>
      <c r="BB57" s="653"/>
      <c r="BC57" s="688"/>
      <c r="BD57" s="677"/>
      <c r="BE57" s="624"/>
      <c r="BF57" s="653"/>
      <c r="BG57" s="688"/>
      <c r="BH57" s="677"/>
      <c r="BI57" s="624"/>
      <c r="BJ57" s="653"/>
      <c r="BK57" s="688"/>
      <c r="BL57" s="677"/>
      <c r="BM57" s="624"/>
      <c r="BN57" s="653"/>
      <c r="BO57" s="688"/>
      <c r="BP57" s="677"/>
      <c r="BQ57" s="624"/>
      <c r="BR57" s="653"/>
      <c r="BS57" s="688"/>
      <c r="BT57" s="677"/>
    </row>
    <row r="58" spans="1:72" x14ac:dyDescent="0.2">
      <c r="A58" s="624"/>
      <c r="B58" s="632"/>
      <c r="C58" s="633">
        <v>2</v>
      </c>
      <c r="D58" s="627" t="s">
        <v>258</v>
      </c>
      <c r="E58" s="628" t="s">
        <v>267</v>
      </c>
      <c r="F58" s="627"/>
      <c r="G58" s="690">
        <v>0</v>
      </c>
      <c r="H58" s="691"/>
      <c r="I58" s="692"/>
      <c r="J58" s="624"/>
      <c r="K58" s="693"/>
      <c r="L58" s="694"/>
      <c r="M58" s="624"/>
      <c r="N58" s="693">
        <v>0</v>
      </c>
      <c r="O58" s="691"/>
      <c r="P58" s="694"/>
      <c r="Q58" s="624"/>
      <c r="R58" s="693">
        <v>0</v>
      </c>
      <c r="S58" s="691"/>
      <c r="T58" s="694"/>
      <c r="U58" s="624"/>
      <c r="V58" s="693">
        <v>0</v>
      </c>
      <c r="W58" s="691"/>
      <c r="X58" s="694"/>
      <c r="Y58" s="624"/>
      <c r="Z58" s="693">
        <v>0</v>
      </c>
      <c r="AA58" s="691"/>
      <c r="AB58" s="694"/>
      <c r="AC58" s="624"/>
      <c r="AD58" s="693">
        <v>0</v>
      </c>
      <c r="AE58" s="691"/>
      <c r="AF58" s="694"/>
      <c r="AG58" s="624"/>
      <c r="AH58" s="693">
        <v>0</v>
      </c>
      <c r="AI58" s="691"/>
      <c r="AJ58" s="694"/>
      <c r="AK58" s="624"/>
      <c r="AL58" s="693">
        <v>0</v>
      </c>
      <c r="AM58" s="691"/>
      <c r="AN58" s="694"/>
      <c r="AO58" s="630"/>
      <c r="AP58" s="693">
        <v>0</v>
      </c>
      <c r="AQ58" s="691"/>
      <c r="AR58" s="694"/>
      <c r="AS58" s="624"/>
      <c r="AT58" s="693">
        <v>0</v>
      </c>
      <c r="AU58" s="691"/>
      <c r="AV58" s="694"/>
      <c r="AW58" s="624"/>
      <c r="AX58" s="693">
        <v>0</v>
      </c>
      <c r="AY58" s="691"/>
      <c r="AZ58" s="694"/>
      <c r="BA58" s="624"/>
      <c r="BB58" s="693">
        <v>0</v>
      </c>
      <c r="BC58" s="691"/>
      <c r="BD58" s="694"/>
      <c r="BE58" s="624"/>
      <c r="BF58" s="693">
        <v>0</v>
      </c>
      <c r="BG58" s="691"/>
      <c r="BH58" s="694"/>
      <c r="BI58" s="624"/>
      <c r="BJ58" s="693">
        <v>0</v>
      </c>
      <c r="BK58" s="691"/>
      <c r="BL58" s="694"/>
      <c r="BM58" s="624"/>
      <c r="BN58" s="693">
        <v>0</v>
      </c>
      <c r="BO58" s="691"/>
      <c r="BP58" s="694"/>
      <c r="BQ58" s="624"/>
      <c r="BR58" s="693">
        <v>0</v>
      </c>
      <c r="BS58" s="691"/>
      <c r="BT58" s="694"/>
    </row>
    <row r="59" spans="1:72" x14ac:dyDescent="0.2">
      <c r="A59" s="624"/>
      <c r="B59" s="632"/>
      <c r="C59" s="633">
        <v>2</v>
      </c>
      <c r="D59" s="627" t="s">
        <v>260</v>
      </c>
      <c r="E59" s="628" t="s">
        <v>268</v>
      </c>
      <c r="F59" s="627"/>
      <c r="G59" s="690">
        <v>0</v>
      </c>
      <c r="H59" s="691"/>
      <c r="I59" s="692"/>
      <c r="J59" s="624"/>
      <c r="K59" s="693"/>
      <c r="L59" s="694"/>
      <c r="M59" s="624"/>
      <c r="N59" s="693">
        <v>0</v>
      </c>
      <c r="O59" s="691"/>
      <c r="P59" s="694"/>
      <c r="Q59" s="624"/>
      <c r="R59" s="693">
        <v>0</v>
      </c>
      <c r="S59" s="691"/>
      <c r="T59" s="694"/>
      <c r="U59" s="624"/>
      <c r="V59" s="693">
        <v>0</v>
      </c>
      <c r="W59" s="691"/>
      <c r="X59" s="694"/>
      <c r="Y59" s="624"/>
      <c r="Z59" s="693">
        <v>0</v>
      </c>
      <c r="AA59" s="691"/>
      <c r="AB59" s="694"/>
      <c r="AC59" s="624"/>
      <c r="AD59" s="693">
        <v>0</v>
      </c>
      <c r="AE59" s="691"/>
      <c r="AF59" s="694"/>
      <c r="AG59" s="624"/>
      <c r="AH59" s="693">
        <v>0</v>
      </c>
      <c r="AI59" s="691"/>
      <c r="AJ59" s="694"/>
      <c r="AK59" s="624"/>
      <c r="AL59" s="693">
        <v>0</v>
      </c>
      <c r="AM59" s="691"/>
      <c r="AN59" s="694"/>
      <c r="AO59" s="630"/>
      <c r="AP59" s="693">
        <v>0</v>
      </c>
      <c r="AQ59" s="691"/>
      <c r="AR59" s="694"/>
      <c r="AS59" s="624"/>
      <c r="AT59" s="693">
        <v>0</v>
      </c>
      <c r="AU59" s="691"/>
      <c r="AV59" s="694"/>
      <c r="AW59" s="624"/>
      <c r="AX59" s="693">
        <v>0</v>
      </c>
      <c r="AY59" s="691"/>
      <c r="AZ59" s="694"/>
      <c r="BA59" s="624"/>
      <c r="BB59" s="693">
        <v>0</v>
      </c>
      <c r="BC59" s="691"/>
      <c r="BD59" s="694"/>
      <c r="BE59" s="624"/>
      <c r="BF59" s="693">
        <v>0</v>
      </c>
      <c r="BG59" s="691"/>
      <c r="BH59" s="694"/>
      <c r="BI59" s="624"/>
      <c r="BJ59" s="693">
        <v>0</v>
      </c>
      <c r="BK59" s="691"/>
      <c r="BL59" s="694"/>
      <c r="BM59" s="624"/>
      <c r="BN59" s="693">
        <v>0</v>
      </c>
      <c r="BO59" s="691"/>
      <c r="BP59" s="694"/>
      <c r="BQ59" s="624"/>
      <c r="BR59" s="693">
        <v>0</v>
      </c>
      <c r="BS59" s="691"/>
      <c r="BT59" s="694"/>
    </row>
    <row r="60" spans="1:72" x14ac:dyDescent="0.2">
      <c r="A60" s="624"/>
      <c r="B60" s="632"/>
      <c r="C60" s="633">
        <v>2</v>
      </c>
      <c r="D60" s="627" t="s">
        <v>262</v>
      </c>
      <c r="E60" s="628" t="s">
        <v>269</v>
      </c>
      <c r="F60" s="627"/>
      <c r="G60" s="690">
        <v>0</v>
      </c>
      <c r="H60" s="691"/>
      <c r="I60" s="692"/>
      <c r="J60" s="624"/>
      <c r="K60" s="693"/>
      <c r="L60" s="694"/>
      <c r="M60" s="624"/>
      <c r="N60" s="693">
        <v>0</v>
      </c>
      <c r="O60" s="691"/>
      <c r="P60" s="694"/>
      <c r="Q60" s="624"/>
      <c r="R60" s="693">
        <v>0</v>
      </c>
      <c r="S60" s="691"/>
      <c r="T60" s="694"/>
      <c r="U60" s="624"/>
      <c r="V60" s="693">
        <v>0</v>
      </c>
      <c r="W60" s="691"/>
      <c r="X60" s="694"/>
      <c r="Y60" s="624"/>
      <c r="Z60" s="693">
        <v>0</v>
      </c>
      <c r="AA60" s="691"/>
      <c r="AB60" s="694"/>
      <c r="AC60" s="624"/>
      <c r="AD60" s="693">
        <v>0</v>
      </c>
      <c r="AE60" s="691"/>
      <c r="AF60" s="694"/>
      <c r="AG60" s="624"/>
      <c r="AH60" s="693">
        <v>0</v>
      </c>
      <c r="AI60" s="691"/>
      <c r="AJ60" s="694"/>
      <c r="AK60" s="624"/>
      <c r="AL60" s="693">
        <v>0</v>
      </c>
      <c r="AM60" s="691"/>
      <c r="AN60" s="694"/>
      <c r="AO60" s="630"/>
      <c r="AP60" s="693">
        <v>0</v>
      </c>
      <c r="AQ60" s="691"/>
      <c r="AR60" s="694"/>
      <c r="AS60" s="624"/>
      <c r="AT60" s="693">
        <v>0</v>
      </c>
      <c r="AU60" s="691"/>
      <c r="AV60" s="694"/>
      <c r="AW60" s="624"/>
      <c r="AX60" s="693">
        <v>0</v>
      </c>
      <c r="AY60" s="691"/>
      <c r="AZ60" s="694"/>
      <c r="BA60" s="624"/>
      <c r="BB60" s="693">
        <v>0</v>
      </c>
      <c r="BC60" s="691"/>
      <c r="BD60" s="694"/>
      <c r="BE60" s="624"/>
      <c r="BF60" s="693">
        <v>0</v>
      </c>
      <c r="BG60" s="691"/>
      <c r="BH60" s="694"/>
      <c r="BI60" s="624"/>
      <c r="BJ60" s="693">
        <v>0</v>
      </c>
      <c r="BK60" s="691"/>
      <c r="BL60" s="694"/>
      <c r="BM60" s="624"/>
      <c r="BN60" s="693">
        <v>0</v>
      </c>
      <c r="BO60" s="691"/>
      <c r="BP60" s="694"/>
      <c r="BQ60" s="624"/>
      <c r="BR60" s="693">
        <v>0</v>
      </c>
      <c r="BS60" s="691"/>
      <c r="BT60" s="694"/>
    </row>
    <row r="61" spans="1:72" x14ac:dyDescent="0.2">
      <c r="A61" s="624"/>
      <c r="B61" s="627"/>
      <c r="C61" s="626"/>
      <c r="D61" s="627"/>
      <c r="E61" s="628" t="s">
        <v>264</v>
      </c>
      <c r="F61" s="627"/>
      <c r="G61" s="649"/>
      <c r="H61" s="688"/>
      <c r="I61" s="675"/>
      <c r="J61" s="624"/>
      <c r="K61" s="653"/>
      <c r="L61" s="677"/>
      <c r="M61" s="624"/>
      <c r="N61" s="653"/>
      <c r="O61" s="688"/>
      <c r="P61" s="677"/>
      <c r="Q61" s="624"/>
      <c r="R61" s="653"/>
      <c r="S61" s="688"/>
      <c r="T61" s="677"/>
      <c r="U61" s="624"/>
      <c r="V61" s="653"/>
      <c r="W61" s="688"/>
      <c r="X61" s="677"/>
      <c r="Y61" s="624"/>
      <c r="Z61" s="653"/>
      <c r="AA61" s="688"/>
      <c r="AB61" s="677"/>
      <c r="AC61" s="624"/>
      <c r="AD61" s="653"/>
      <c r="AE61" s="688"/>
      <c r="AF61" s="677"/>
      <c r="AG61" s="624"/>
      <c r="AH61" s="653"/>
      <c r="AI61" s="688"/>
      <c r="AJ61" s="677"/>
      <c r="AK61" s="624"/>
      <c r="AL61" s="653"/>
      <c r="AM61" s="688"/>
      <c r="AN61" s="677"/>
      <c r="AO61" s="630"/>
      <c r="AP61" s="653"/>
      <c r="AQ61" s="688"/>
      <c r="AR61" s="677"/>
      <c r="AS61" s="624"/>
      <c r="AT61" s="653"/>
      <c r="AU61" s="688"/>
      <c r="AV61" s="677"/>
      <c r="AW61" s="624"/>
      <c r="AX61" s="653"/>
      <c r="AY61" s="688"/>
      <c r="AZ61" s="677"/>
      <c r="BA61" s="624"/>
      <c r="BB61" s="653"/>
      <c r="BC61" s="688"/>
      <c r="BD61" s="677"/>
      <c r="BE61" s="624"/>
      <c r="BF61" s="653"/>
      <c r="BG61" s="688"/>
      <c r="BH61" s="677"/>
      <c r="BI61" s="624"/>
      <c r="BJ61" s="653"/>
      <c r="BK61" s="688"/>
      <c r="BL61" s="677"/>
      <c r="BM61" s="624"/>
      <c r="BN61" s="653"/>
      <c r="BO61" s="688"/>
      <c r="BP61" s="677"/>
      <c r="BQ61" s="624"/>
      <c r="BR61" s="653"/>
      <c r="BS61" s="688"/>
      <c r="BT61" s="677"/>
    </row>
    <row r="62" spans="1:72" x14ac:dyDescent="0.2">
      <c r="A62" s="624"/>
      <c r="B62" s="702" t="s">
        <v>277</v>
      </c>
      <c r="C62" s="633"/>
      <c r="D62" s="627"/>
      <c r="E62" s="628" t="s">
        <v>264</v>
      </c>
      <c r="F62" s="627"/>
      <c r="G62" s="649"/>
      <c r="H62" s="688"/>
      <c r="I62" s="675"/>
      <c r="J62" s="624"/>
      <c r="K62" s="653"/>
      <c r="L62" s="677"/>
      <c r="M62" s="624"/>
      <c r="N62" s="653"/>
      <c r="O62" s="688"/>
      <c r="P62" s="677"/>
      <c r="Q62" s="624"/>
      <c r="R62" s="653"/>
      <c r="S62" s="688"/>
      <c r="T62" s="677"/>
      <c r="U62" s="624"/>
      <c r="V62" s="653"/>
      <c r="W62" s="688"/>
      <c r="X62" s="677"/>
      <c r="Y62" s="624"/>
      <c r="Z62" s="653"/>
      <c r="AA62" s="688"/>
      <c r="AB62" s="677"/>
      <c r="AC62" s="624"/>
      <c r="AD62" s="653"/>
      <c r="AE62" s="688"/>
      <c r="AF62" s="677"/>
      <c r="AG62" s="624"/>
      <c r="AH62" s="653"/>
      <c r="AI62" s="688"/>
      <c r="AJ62" s="677"/>
      <c r="AK62" s="624"/>
      <c r="AL62" s="653"/>
      <c r="AM62" s="688"/>
      <c r="AN62" s="677"/>
      <c r="AO62" s="630"/>
      <c r="AP62" s="653"/>
      <c r="AQ62" s="688"/>
      <c r="AR62" s="677"/>
      <c r="AS62" s="624"/>
      <c r="AT62" s="653"/>
      <c r="AU62" s="688"/>
      <c r="AV62" s="677"/>
      <c r="AW62" s="624"/>
      <c r="AX62" s="653"/>
      <c r="AY62" s="688"/>
      <c r="AZ62" s="677"/>
      <c r="BA62" s="624"/>
      <c r="BB62" s="653"/>
      <c r="BC62" s="688"/>
      <c r="BD62" s="677"/>
      <c r="BE62" s="624"/>
      <c r="BF62" s="653"/>
      <c r="BG62" s="688"/>
      <c r="BH62" s="677"/>
      <c r="BI62" s="624"/>
      <c r="BJ62" s="653"/>
      <c r="BK62" s="688"/>
      <c r="BL62" s="677"/>
      <c r="BM62" s="624"/>
      <c r="BN62" s="653"/>
      <c r="BO62" s="688"/>
      <c r="BP62" s="677"/>
      <c r="BQ62" s="624"/>
      <c r="BR62" s="653"/>
      <c r="BS62" s="688"/>
      <c r="BT62" s="677"/>
    </row>
    <row r="63" spans="1:72" x14ac:dyDescent="0.2">
      <c r="A63" s="624"/>
      <c r="B63" s="632"/>
      <c r="C63" s="633">
        <v>2</v>
      </c>
      <c r="D63" s="627" t="s">
        <v>258</v>
      </c>
      <c r="E63" s="628" t="s">
        <v>267</v>
      </c>
      <c r="F63" s="627"/>
      <c r="G63" s="690">
        <v>0</v>
      </c>
      <c r="H63" s="691"/>
      <c r="I63" s="692"/>
      <c r="J63" s="624"/>
      <c r="K63" s="693"/>
      <c r="L63" s="694"/>
      <c r="M63" s="624"/>
      <c r="N63" s="693">
        <v>0</v>
      </c>
      <c r="O63" s="691"/>
      <c r="P63" s="694"/>
      <c r="Q63" s="624"/>
      <c r="R63" s="693">
        <v>0</v>
      </c>
      <c r="S63" s="691"/>
      <c r="T63" s="694"/>
      <c r="U63" s="624"/>
      <c r="V63" s="693">
        <v>0</v>
      </c>
      <c r="W63" s="691"/>
      <c r="X63" s="694"/>
      <c r="Y63" s="624"/>
      <c r="Z63" s="693">
        <v>0</v>
      </c>
      <c r="AA63" s="691"/>
      <c r="AB63" s="694"/>
      <c r="AC63" s="624"/>
      <c r="AD63" s="693">
        <v>0</v>
      </c>
      <c r="AE63" s="691"/>
      <c r="AF63" s="694"/>
      <c r="AG63" s="624"/>
      <c r="AH63" s="693">
        <v>0</v>
      </c>
      <c r="AI63" s="691"/>
      <c r="AJ63" s="694"/>
      <c r="AK63" s="624"/>
      <c r="AL63" s="693">
        <v>0</v>
      </c>
      <c r="AM63" s="691"/>
      <c r="AN63" s="694"/>
      <c r="AO63" s="630"/>
      <c r="AP63" s="693">
        <v>0</v>
      </c>
      <c r="AQ63" s="691"/>
      <c r="AR63" s="694"/>
      <c r="AS63" s="624"/>
      <c r="AT63" s="693">
        <v>0</v>
      </c>
      <c r="AU63" s="691"/>
      <c r="AV63" s="694"/>
      <c r="AW63" s="624"/>
      <c r="AX63" s="693">
        <v>0</v>
      </c>
      <c r="AY63" s="691"/>
      <c r="AZ63" s="694"/>
      <c r="BA63" s="624"/>
      <c r="BB63" s="693">
        <v>0</v>
      </c>
      <c r="BC63" s="691"/>
      <c r="BD63" s="694"/>
      <c r="BE63" s="624"/>
      <c r="BF63" s="693">
        <v>0</v>
      </c>
      <c r="BG63" s="691"/>
      <c r="BH63" s="694"/>
      <c r="BI63" s="624"/>
      <c r="BJ63" s="693">
        <v>0</v>
      </c>
      <c r="BK63" s="691"/>
      <c r="BL63" s="694"/>
      <c r="BM63" s="624"/>
      <c r="BN63" s="693">
        <v>0</v>
      </c>
      <c r="BO63" s="691"/>
      <c r="BP63" s="694"/>
      <c r="BQ63" s="624"/>
      <c r="BR63" s="693">
        <v>0</v>
      </c>
      <c r="BS63" s="691"/>
      <c r="BT63" s="694"/>
    </row>
    <row r="64" spans="1:72" x14ac:dyDescent="0.2">
      <c r="A64" s="624"/>
      <c r="B64" s="632"/>
      <c r="C64" s="633">
        <v>2</v>
      </c>
      <c r="D64" s="627" t="s">
        <v>260</v>
      </c>
      <c r="E64" s="628" t="s">
        <v>268</v>
      </c>
      <c r="F64" s="627"/>
      <c r="G64" s="690">
        <v>0</v>
      </c>
      <c r="H64" s="691"/>
      <c r="I64" s="692"/>
      <c r="J64" s="624"/>
      <c r="K64" s="693"/>
      <c r="L64" s="694"/>
      <c r="M64" s="624"/>
      <c r="N64" s="693">
        <v>0</v>
      </c>
      <c r="O64" s="691"/>
      <c r="P64" s="694"/>
      <c r="Q64" s="624"/>
      <c r="R64" s="693">
        <v>0</v>
      </c>
      <c r="S64" s="691"/>
      <c r="T64" s="694"/>
      <c r="U64" s="624"/>
      <c r="V64" s="693">
        <v>0</v>
      </c>
      <c r="W64" s="691"/>
      <c r="X64" s="694"/>
      <c r="Y64" s="624"/>
      <c r="Z64" s="693">
        <v>0</v>
      </c>
      <c r="AA64" s="691"/>
      <c r="AB64" s="694"/>
      <c r="AC64" s="624"/>
      <c r="AD64" s="693">
        <v>0</v>
      </c>
      <c r="AE64" s="691"/>
      <c r="AF64" s="694"/>
      <c r="AG64" s="624"/>
      <c r="AH64" s="693">
        <v>0</v>
      </c>
      <c r="AI64" s="691"/>
      <c r="AJ64" s="694"/>
      <c r="AK64" s="624"/>
      <c r="AL64" s="693">
        <v>0</v>
      </c>
      <c r="AM64" s="691"/>
      <c r="AN64" s="694"/>
      <c r="AO64" s="630"/>
      <c r="AP64" s="693">
        <v>0</v>
      </c>
      <c r="AQ64" s="691"/>
      <c r="AR64" s="694"/>
      <c r="AS64" s="624"/>
      <c r="AT64" s="693">
        <v>0</v>
      </c>
      <c r="AU64" s="691"/>
      <c r="AV64" s="694"/>
      <c r="AW64" s="624"/>
      <c r="AX64" s="693">
        <v>0</v>
      </c>
      <c r="AY64" s="691"/>
      <c r="AZ64" s="694"/>
      <c r="BA64" s="624"/>
      <c r="BB64" s="693">
        <v>0</v>
      </c>
      <c r="BC64" s="691"/>
      <c r="BD64" s="694"/>
      <c r="BE64" s="624"/>
      <c r="BF64" s="693">
        <v>0</v>
      </c>
      <c r="BG64" s="691"/>
      <c r="BH64" s="694"/>
      <c r="BI64" s="624"/>
      <c r="BJ64" s="693">
        <v>0</v>
      </c>
      <c r="BK64" s="691"/>
      <c r="BL64" s="694"/>
      <c r="BM64" s="624"/>
      <c r="BN64" s="693">
        <v>0</v>
      </c>
      <c r="BO64" s="691"/>
      <c r="BP64" s="694"/>
      <c r="BQ64" s="624"/>
      <c r="BR64" s="693">
        <v>0</v>
      </c>
      <c r="BS64" s="691"/>
      <c r="BT64" s="694"/>
    </row>
    <row r="65" spans="1:72" x14ac:dyDescent="0.2">
      <c r="A65" s="624"/>
      <c r="B65" s="632"/>
      <c r="C65" s="633">
        <v>2</v>
      </c>
      <c r="D65" s="627" t="s">
        <v>262</v>
      </c>
      <c r="E65" s="628" t="s">
        <v>269</v>
      </c>
      <c r="F65" s="627"/>
      <c r="G65" s="690">
        <v>0</v>
      </c>
      <c r="H65" s="691"/>
      <c r="I65" s="692"/>
      <c r="J65" s="624"/>
      <c r="K65" s="693"/>
      <c r="L65" s="694"/>
      <c r="M65" s="624"/>
      <c r="N65" s="693">
        <v>0</v>
      </c>
      <c r="O65" s="691"/>
      <c r="P65" s="694"/>
      <c r="Q65" s="624"/>
      <c r="R65" s="693">
        <v>0</v>
      </c>
      <c r="S65" s="691"/>
      <c r="T65" s="694"/>
      <c r="U65" s="624"/>
      <c r="V65" s="693">
        <v>0</v>
      </c>
      <c r="W65" s="691"/>
      <c r="X65" s="694"/>
      <c r="Y65" s="624"/>
      <c r="Z65" s="693">
        <v>0</v>
      </c>
      <c r="AA65" s="691"/>
      <c r="AB65" s="694"/>
      <c r="AC65" s="624"/>
      <c r="AD65" s="693">
        <v>0</v>
      </c>
      <c r="AE65" s="691"/>
      <c r="AF65" s="694"/>
      <c r="AG65" s="624"/>
      <c r="AH65" s="693">
        <v>0</v>
      </c>
      <c r="AI65" s="691"/>
      <c r="AJ65" s="694"/>
      <c r="AK65" s="624"/>
      <c r="AL65" s="693">
        <v>0</v>
      </c>
      <c r="AM65" s="691"/>
      <c r="AN65" s="694"/>
      <c r="AO65" s="630"/>
      <c r="AP65" s="693">
        <v>0</v>
      </c>
      <c r="AQ65" s="691"/>
      <c r="AR65" s="694"/>
      <c r="AS65" s="624"/>
      <c r="AT65" s="693">
        <v>0</v>
      </c>
      <c r="AU65" s="691"/>
      <c r="AV65" s="694"/>
      <c r="AW65" s="624"/>
      <c r="AX65" s="693">
        <v>0</v>
      </c>
      <c r="AY65" s="691"/>
      <c r="AZ65" s="694"/>
      <c r="BA65" s="624"/>
      <c r="BB65" s="693">
        <v>0</v>
      </c>
      <c r="BC65" s="691"/>
      <c r="BD65" s="694"/>
      <c r="BE65" s="624"/>
      <c r="BF65" s="693">
        <v>0</v>
      </c>
      <c r="BG65" s="691"/>
      <c r="BH65" s="694"/>
      <c r="BI65" s="624"/>
      <c r="BJ65" s="693">
        <v>0</v>
      </c>
      <c r="BK65" s="691"/>
      <c r="BL65" s="694"/>
      <c r="BM65" s="624"/>
      <c r="BN65" s="693">
        <v>0</v>
      </c>
      <c r="BO65" s="691"/>
      <c r="BP65" s="694"/>
      <c r="BQ65" s="624"/>
      <c r="BR65" s="693">
        <v>0</v>
      </c>
      <c r="BS65" s="691"/>
      <c r="BT65" s="694"/>
    </row>
    <row r="66" spans="1:72" x14ac:dyDescent="0.2">
      <c r="A66" s="624"/>
      <c r="B66" s="627"/>
      <c r="C66" s="626"/>
      <c r="D66" s="627"/>
      <c r="E66" s="628" t="s">
        <v>264</v>
      </c>
      <c r="F66" s="627"/>
      <c r="G66" s="649"/>
      <c r="H66" s="688"/>
      <c r="I66" s="675"/>
      <c r="J66" s="624"/>
      <c r="K66" s="653"/>
      <c r="L66" s="677"/>
      <c r="M66" s="624"/>
      <c r="N66" s="653"/>
      <c r="O66" s="688"/>
      <c r="P66" s="677"/>
      <c r="Q66" s="624"/>
      <c r="R66" s="653"/>
      <c r="S66" s="688"/>
      <c r="T66" s="677"/>
      <c r="U66" s="624"/>
      <c r="V66" s="653"/>
      <c r="W66" s="688"/>
      <c r="X66" s="677"/>
      <c r="Y66" s="624"/>
      <c r="Z66" s="653"/>
      <c r="AA66" s="688"/>
      <c r="AB66" s="677"/>
      <c r="AC66" s="624"/>
      <c r="AD66" s="653"/>
      <c r="AE66" s="688"/>
      <c r="AF66" s="677"/>
      <c r="AG66" s="624"/>
      <c r="AH66" s="653"/>
      <c r="AI66" s="688"/>
      <c r="AJ66" s="677"/>
      <c r="AK66" s="624"/>
      <c r="AL66" s="653"/>
      <c r="AM66" s="688"/>
      <c r="AN66" s="677"/>
      <c r="AO66" s="630"/>
      <c r="AP66" s="653"/>
      <c r="AQ66" s="688"/>
      <c r="AR66" s="677"/>
      <c r="AS66" s="624"/>
      <c r="AT66" s="653"/>
      <c r="AU66" s="688"/>
      <c r="AV66" s="677"/>
      <c r="AW66" s="624"/>
      <c r="AX66" s="653"/>
      <c r="AY66" s="688"/>
      <c r="AZ66" s="677"/>
      <c r="BA66" s="624"/>
      <c r="BB66" s="653"/>
      <c r="BC66" s="688"/>
      <c r="BD66" s="677"/>
      <c r="BE66" s="624"/>
      <c r="BF66" s="653"/>
      <c r="BG66" s="688"/>
      <c r="BH66" s="677"/>
      <c r="BI66" s="624"/>
      <c r="BJ66" s="653"/>
      <c r="BK66" s="688"/>
      <c r="BL66" s="677"/>
      <c r="BM66" s="624"/>
      <c r="BN66" s="653"/>
      <c r="BO66" s="688"/>
      <c r="BP66" s="677"/>
      <c r="BQ66" s="624"/>
      <c r="BR66" s="653"/>
      <c r="BS66" s="688"/>
      <c r="BT66" s="677"/>
    </row>
    <row r="67" spans="1:72" x14ac:dyDescent="0.2">
      <c r="A67" s="624"/>
      <c r="B67" s="702" t="s">
        <v>278</v>
      </c>
      <c r="C67" s="633"/>
      <c r="D67" s="627"/>
      <c r="E67" s="628" t="s">
        <v>264</v>
      </c>
      <c r="F67" s="627"/>
      <c r="G67" s="649"/>
      <c r="H67" s="688"/>
      <c r="I67" s="675"/>
      <c r="J67" s="624"/>
      <c r="K67" s="653"/>
      <c r="L67" s="677"/>
      <c r="M67" s="624"/>
      <c r="N67" s="653"/>
      <c r="O67" s="688"/>
      <c r="P67" s="677"/>
      <c r="Q67" s="624"/>
      <c r="R67" s="653"/>
      <c r="S67" s="688"/>
      <c r="T67" s="677"/>
      <c r="U67" s="624"/>
      <c r="V67" s="653"/>
      <c r="W67" s="688"/>
      <c r="X67" s="677"/>
      <c r="Y67" s="624"/>
      <c r="Z67" s="653"/>
      <c r="AA67" s="688"/>
      <c r="AB67" s="677"/>
      <c r="AC67" s="624"/>
      <c r="AD67" s="653"/>
      <c r="AE67" s="688"/>
      <c r="AF67" s="677"/>
      <c r="AG67" s="624"/>
      <c r="AH67" s="653"/>
      <c r="AI67" s="688"/>
      <c r="AJ67" s="677"/>
      <c r="AK67" s="624"/>
      <c r="AL67" s="653"/>
      <c r="AM67" s="688"/>
      <c r="AN67" s="677"/>
      <c r="AO67" s="630"/>
      <c r="AP67" s="653"/>
      <c r="AQ67" s="688"/>
      <c r="AR67" s="677"/>
      <c r="AS67" s="624"/>
      <c r="AT67" s="653"/>
      <c r="AU67" s="688"/>
      <c r="AV67" s="677"/>
      <c r="AW67" s="624"/>
      <c r="AX67" s="653"/>
      <c r="AY67" s="688"/>
      <c r="AZ67" s="677"/>
      <c r="BA67" s="624"/>
      <c r="BB67" s="653"/>
      <c r="BC67" s="688"/>
      <c r="BD67" s="677"/>
      <c r="BE67" s="624"/>
      <c r="BF67" s="653"/>
      <c r="BG67" s="688"/>
      <c r="BH67" s="677"/>
      <c r="BI67" s="624"/>
      <c r="BJ67" s="653"/>
      <c r="BK67" s="688"/>
      <c r="BL67" s="677"/>
      <c r="BM67" s="624"/>
      <c r="BN67" s="653"/>
      <c r="BO67" s="688"/>
      <c r="BP67" s="677"/>
      <c r="BQ67" s="624"/>
      <c r="BR67" s="653"/>
      <c r="BS67" s="688"/>
      <c r="BT67" s="677"/>
    </row>
    <row r="68" spans="1:72" x14ac:dyDescent="0.2">
      <c r="A68" s="624"/>
      <c r="B68" s="632"/>
      <c r="C68" s="633">
        <v>2</v>
      </c>
      <c r="D68" s="627" t="s">
        <v>258</v>
      </c>
      <c r="E68" s="628" t="s">
        <v>267</v>
      </c>
      <c r="F68" s="627"/>
      <c r="G68" s="690">
        <v>0</v>
      </c>
      <c r="H68" s="691"/>
      <c r="I68" s="692"/>
      <c r="J68" s="624"/>
      <c r="K68" s="693"/>
      <c r="L68" s="694"/>
      <c r="M68" s="624"/>
      <c r="N68" s="693">
        <v>0</v>
      </c>
      <c r="O68" s="691"/>
      <c r="P68" s="694"/>
      <c r="Q68" s="624"/>
      <c r="R68" s="693">
        <v>0</v>
      </c>
      <c r="S68" s="691"/>
      <c r="T68" s="694"/>
      <c r="U68" s="624"/>
      <c r="V68" s="693">
        <v>0</v>
      </c>
      <c r="W68" s="691"/>
      <c r="X68" s="694"/>
      <c r="Y68" s="624"/>
      <c r="Z68" s="693">
        <v>0</v>
      </c>
      <c r="AA68" s="691"/>
      <c r="AB68" s="694"/>
      <c r="AC68" s="624"/>
      <c r="AD68" s="693">
        <v>0</v>
      </c>
      <c r="AE68" s="691"/>
      <c r="AF68" s="694"/>
      <c r="AG68" s="624"/>
      <c r="AH68" s="693">
        <v>0</v>
      </c>
      <c r="AI68" s="691"/>
      <c r="AJ68" s="694"/>
      <c r="AK68" s="624"/>
      <c r="AL68" s="693">
        <v>0</v>
      </c>
      <c r="AM68" s="691"/>
      <c r="AN68" s="694"/>
      <c r="AO68" s="630"/>
      <c r="AP68" s="693">
        <v>0</v>
      </c>
      <c r="AQ68" s="691"/>
      <c r="AR68" s="694"/>
      <c r="AS68" s="624"/>
      <c r="AT68" s="693">
        <v>0</v>
      </c>
      <c r="AU68" s="691"/>
      <c r="AV68" s="694"/>
      <c r="AW68" s="624"/>
      <c r="AX68" s="693">
        <v>0</v>
      </c>
      <c r="AY68" s="691"/>
      <c r="AZ68" s="694"/>
      <c r="BA68" s="624"/>
      <c r="BB68" s="693">
        <v>0</v>
      </c>
      <c r="BC68" s="691"/>
      <c r="BD68" s="694"/>
      <c r="BE68" s="624"/>
      <c r="BF68" s="693">
        <v>0</v>
      </c>
      <c r="BG68" s="691"/>
      <c r="BH68" s="694"/>
      <c r="BI68" s="624"/>
      <c r="BJ68" s="693">
        <v>0</v>
      </c>
      <c r="BK68" s="691"/>
      <c r="BL68" s="694"/>
      <c r="BM68" s="624"/>
      <c r="BN68" s="693">
        <v>0</v>
      </c>
      <c r="BO68" s="691"/>
      <c r="BP68" s="694"/>
      <c r="BQ68" s="624"/>
      <c r="BR68" s="693">
        <v>0</v>
      </c>
      <c r="BS68" s="691"/>
      <c r="BT68" s="694"/>
    </row>
    <row r="69" spans="1:72" x14ac:dyDescent="0.2">
      <c r="A69" s="624"/>
      <c r="B69" s="632"/>
      <c r="C69" s="633">
        <v>2</v>
      </c>
      <c r="D69" s="627" t="s">
        <v>260</v>
      </c>
      <c r="E69" s="628" t="s">
        <v>268</v>
      </c>
      <c r="F69" s="627"/>
      <c r="G69" s="690">
        <v>0</v>
      </c>
      <c r="H69" s="691"/>
      <c r="I69" s="692"/>
      <c r="J69" s="624"/>
      <c r="K69" s="693"/>
      <c r="L69" s="694"/>
      <c r="M69" s="624"/>
      <c r="N69" s="693">
        <v>0</v>
      </c>
      <c r="O69" s="691"/>
      <c r="P69" s="694"/>
      <c r="Q69" s="624"/>
      <c r="R69" s="693">
        <v>0</v>
      </c>
      <c r="S69" s="691"/>
      <c r="T69" s="694"/>
      <c r="U69" s="624"/>
      <c r="V69" s="693">
        <v>0</v>
      </c>
      <c r="W69" s="691"/>
      <c r="X69" s="694"/>
      <c r="Y69" s="624"/>
      <c r="Z69" s="693">
        <v>0</v>
      </c>
      <c r="AA69" s="691"/>
      <c r="AB69" s="694"/>
      <c r="AC69" s="624"/>
      <c r="AD69" s="693">
        <v>0</v>
      </c>
      <c r="AE69" s="691"/>
      <c r="AF69" s="694"/>
      <c r="AG69" s="624"/>
      <c r="AH69" s="693">
        <v>0</v>
      </c>
      <c r="AI69" s="691"/>
      <c r="AJ69" s="694"/>
      <c r="AK69" s="624"/>
      <c r="AL69" s="693">
        <v>0</v>
      </c>
      <c r="AM69" s="691"/>
      <c r="AN69" s="694"/>
      <c r="AO69" s="630"/>
      <c r="AP69" s="693">
        <v>0</v>
      </c>
      <c r="AQ69" s="691"/>
      <c r="AR69" s="694"/>
      <c r="AS69" s="624"/>
      <c r="AT69" s="693">
        <v>0</v>
      </c>
      <c r="AU69" s="691"/>
      <c r="AV69" s="694"/>
      <c r="AW69" s="624"/>
      <c r="AX69" s="693">
        <v>0</v>
      </c>
      <c r="AY69" s="691"/>
      <c r="AZ69" s="694"/>
      <c r="BA69" s="624"/>
      <c r="BB69" s="693">
        <v>0</v>
      </c>
      <c r="BC69" s="691"/>
      <c r="BD69" s="694"/>
      <c r="BE69" s="624"/>
      <c r="BF69" s="693">
        <v>0</v>
      </c>
      <c r="BG69" s="691"/>
      <c r="BH69" s="694"/>
      <c r="BI69" s="624"/>
      <c r="BJ69" s="693">
        <v>0</v>
      </c>
      <c r="BK69" s="691"/>
      <c r="BL69" s="694"/>
      <c r="BM69" s="624"/>
      <c r="BN69" s="693">
        <v>0</v>
      </c>
      <c r="BO69" s="691"/>
      <c r="BP69" s="694"/>
      <c r="BQ69" s="624"/>
      <c r="BR69" s="693">
        <v>0</v>
      </c>
      <c r="BS69" s="691"/>
      <c r="BT69" s="694"/>
    </row>
    <row r="70" spans="1:72" x14ac:dyDescent="0.2">
      <c r="A70" s="624"/>
      <c r="B70" s="632"/>
      <c r="C70" s="633">
        <v>2</v>
      </c>
      <c r="D70" s="627" t="s">
        <v>262</v>
      </c>
      <c r="E70" s="628" t="s">
        <v>269</v>
      </c>
      <c r="F70" s="627"/>
      <c r="G70" s="690">
        <v>0</v>
      </c>
      <c r="H70" s="691"/>
      <c r="I70" s="692"/>
      <c r="J70" s="624"/>
      <c r="K70" s="693"/>
      <c r="L70" s="694"/>
      <c r="M70" s="624"/>
      <c r="N70" s="693">
        <v>0</v>
      </c>
      <c r="O70" s="691"/>
      <c r="P70" s="694"/>
      <c r="Q70" s="624"/>
      <c r="R70" s="693">
        <v>0</v>
      </c>
      <c r="S70" s="691"/>
      <c r="T70" s="694"/>
      <c r="U70" s="624"/>
      <c r="V70" s="693">
        <v>0</v>
      </c>
      <c r="W70" s="691"/>
      <c r="X70" s="694"/>
      <c r="Y70" s="624"/>
      <c r="Z70" s="693">
        <v>0</v>
      </c>
      <c r="AA70" s="691"/>
      <c r="AB70" s="694"/>
      <c r="AC70" s="624"/>
      <c r="AD70" s="693">
        <v>0</v>
      </c>
      <c r="AE70" s="691"/>
      <c r="AF70" s="694"/>
      <c r="AG70" s="624"/>
      <c r="AH70" s="693">
        <v>0</v>
      </c>
      <c r="AI70" s="691"/>
      <c r="AJ70" s="694"/>
      <c r="AK70" s="624"/>
      <c r="AL70" s="693">
        <v>0</v>
      </c>
      <c r="AM70" s="691"/>
      <c r="AN70" s="694"/>
      <c r="AO70" s="630"/>
      <c r="AP70" s="693">
        <v>0</v>
      </c>
      <c r="AQ70" s="691"/>
      <c r="AR70" s="694"/>
      <c r="AS70" s="624"/>
      <c r="AT70" s="693">
        <v>0</v>
      </c>
      <c r="AU70" s="691"/>
      <c r="AV70" s="694"/>
      <c r="AW70" s="624"/>
      <c r="AX70" s="693">
        <v>0</v>
      </c>
      <c r="AY70" s="691"/>
      <c r="AZ70" s="694"/>
      <c r="BA70" s="624"/>
      <c r="BB70" s="693">
        <v>0</v>
      </c>
      <c r="BC70" s="691"/>
      <c r="BD70" s="694"/>
      <c r="BE70" s="624"/>
      <c r="BF70" s="693">
        <v>0</v>
      </c>
      <c r="BG70" s="691"/>
      <c r="BH70" s="694"/>
      <c r="BI70" s="624"/>
      <c r="BJ70" s="693">
        <v>0</v>
      </c>
      <c r="BK70" s="691"/>
      <c r="BL70" s="694"/>
      <c r="BM70" s="624"/>
      <c r="BN70" s="693">
        <v>0</v>
      </c>
      <c r="BO70" s="691"/>
      <c r="BP70" s="694"/>
      <c r="BQ70" s="624"/>
      <c r="BR70" s="693">
        <v>0</v>
      </c>
      <c r="BS70" s="691"/>
      <c r="BT70" s="694"/>
    </row>
    <row r="71" spans="1:72" x14ac:dyDescent="0.2">
      <c r="A71" s="624"/>
      <c r="B71" s="632"/>
      <c r="C71" s="633"/>
      <c r="D71" s="627"/>
      <c r="E71" s="628"/>
      <c r="F71" s="627"/>
      <c r="G71" s="690"/>
      <c r="H71" s="691"/>
      <c r="I71" s="692"/>
      <c r="J71" s="624"/>
      <c r="K71" s="693"/>
      <c r="L71" s="694"/>
      <c r="M71" s="624"/>
      <c r="N71" s="693"/>
      <c r="O71" s="691"/>
      <c r="P71" s="694"/>
      <c r="Q71" s="624"/>
      <c r="R71" s="693"/>
      <c r="S71" s="691"/>
      <c r="T71" s="694"/>
      <c r="U71" s="624"/>
      <c r="V71" s="693"/>
      <c r="W71" s="691"/>
      <c r="X71" s="694"/>
      <c r="Y71" s="624"/>
      <c r="Z71" s="693"/>
      <c r="AA71" s="691"/>
      <c r="AB71" s="694"/>
      <c r="AC71" s="624"/>
      <c r="AD71" s="693"/>
      <c r="AE71" s="691"/>
      <c r="AF71" s="694"/>
      <c r="AG71" s="624"/>
      <c r="AH71" s="693"/>
      <c r="AI71" s="691"/>
      <c r="AJ71" s="694"/>
      <c r="AK71" s="624"/>
      <c r="AL71" s="693"/>
      <c r="AM71" s="691"/>
      <c r="AN71" s="694"/>
      <c r="AO71" s="630"/>
      <c r="AP71" s="693"/>
      <c r="AQ71" s="691"/>
      <c r="AR71" s="694"/>
      <c r="AS71" s="624"/>
      <c r="AT71" s="693"/>
      <c r="AU71" s="691"/>
      <c r="AV71" s="694"/>
      <c r="AW71" s="624"/>
      <c r="AX71" s="693"/>
      <c r="AY71" s="691"/>
      <c r="AZ71" s="694"/>
      <c r="BA71" s="624"/>
      <c r="BB71" s="693"/>
      <c r="BC71" s="691"/>
      <c r="BD71" s="694"/>
      <c r="BE71" s="624"/>
      <c r="BF71" s="693"/>
      <c r="BG71" s="691"/>
      <c r="BH71" s="694"/>
      <c r="BI71" s="624"/>
      <c r="BJ71" s="693"/>
      <c r="BK71" s="691"/>
      <c r="BL71" s="694"/>
      <c r="BM71" s="624"/>
      <c r="BN71" s="693"/>
      <c r="BO71" s="691"/>
      <c r="BP71" s="694"/>
      <c r="BQ71" s="624"/>
      <c r="BR71" s="693"/>
      <c r="BS71" s="691"/>
      <c r="BT71" s="694"/>
    </row>
    <row r="72" spans="1:72" x14ac:dyDescent="0.2">
      <c r="A72" s="624"/>
      <c r="B72" s="702" t="s">
        <v>279</v>
      </c>
      <c r="C72" s="633"/>
      <c r="D72" s="627"/>
      <c r="E72" s="628" t="s">
        <v>264</v>
      </c>
      <c r="F72" s="627"/>
      <c r="G72" s="649"/>
      <c r="H72" s="688"/>
      <c r="I72" s="675"/>
      <c r="J72" s="624"/>
      <c r="K72" s="653"/>
      <c r="L72" s="677"/>
      <c r="M72" s="624"/>
      <c r="N72" s="653"/>
      <c r="O72" s="688"/>
      <c r="P72" s="677"/>
      <c r="Q72" s="624"/>
      <c r="R72" s="653"/>
      <c r="S72" s="688"/>
      <c r="T72" s="677"/>
      <c r="U72" s="624"/>
      <c r="V72" s="653"/>
      <c r="W72" s="688"/>
      <c r="X72" s="677"/>
      <c r="Y72" s="624"/>
      <c r="Z72" s="653"/>
      <c r="AA72" s="688"/>
      <c r="AB72" s="677"/>
      <c r="AC72" s="624"/>
      <c r="AD72" s="653"/>
      <c r="AE72" s="688"/>
      <c r="AF72" s="677"/>
      <c r="AG72" s="624"/>
      <c r="AH72" s="653"/>
      <c r="AI72" s="688"/>
      <c r="AJ72" s="677"/>
      <c r="AK72" s="624"/>
      <c r="AL72" s="653"/>
      <c r="AM72" s="688"/>
      <c r="AN72" s="677"/>
      <c r="AO72" s="630"/>
      <c r="AP72" s="653"/>
      <c r="AQ72" s="688"/>
      <c r="AR72" s="677"/>
      <c r="AS72" s="624"/>
      <c r="AT72" s="653"/>
      <c r="AU72" s="688"/>
      <c r="AV72" s="677"/>
      <c r="AW72" s="624"/>
      <c r="AX72" s="653"/>
      <c r="AY72" s="688"/>
      <c r="AZ72" s="677"/>
      <c r="BA72" s="624"/>
      <c r="BB72" s="653"/>
      <c r="BC72" s="688"/>
      <c r="BD72" s="677"/>
      <c r="BE72" s="624"/>
      <c r="BF72" s="653"/>
      <c r="BG72" s="688"/>
      <c r="BH72" s="677"/>
      <c r="BI72" s="624"/>
      <c r="BJ72" s="653"/>
      <c r="BK72" s="688"/>
      <c r="BL72" s="677"/>
      <c r="BM72" s="624"/>
      <c r="BN72" s="653"/>
      <c r="BO72" s="688"/>
      <c r="BP72" s="677"/>
      <c r="BQ72" s="624"/>
      <c r="BR72" s="653"/>
      <c r="BS72" s="688"/>
      <c r="BT72" s="677"/>
    </row>
    <row r="73" spans="1:72" x14ac:dyDescent="0.2">
      <c r="A73" s="624"/>
      <c r="B73" s="632"/>
      <c r="C73" s="633">
        <v>2</v>
      </c>
      <c r="D73" s="627" t="s">
        <v>258</v>
      </c>
      <c r="E73" s="628" t="s">
        <v>267</v>
      </c>
      <c r="F73" s="627"/>
      <c r="G73" s="690">
        <v>0</v>
      </c>
      <c r="H73" s="691"/>
      <c r="I73" s="692"/>
      <c r="J73" s="624"/>
      <c r="K73" s="693"/>
      <c r="L73" s="694"/>
      <c r="M73" s="624"/>
      <c r="N73" s="693">
        <v>0</v>
      </c>
      <c r="O73" s="691"/>
      <c r="P73" s="694"/>
      <c r="Q73" s="624"/>
      <c r="R73" s="693">
        <v>0</v>
      </c>
      <c r="S73" s="691"/>
      <c r="T73" s="694"/>
      <c r="U73" s="624"/>
      <c r="V73" s="693">
        <v>0</v>
      </c>
      <c r="W73" s="691"/>
      <c r="X73" s="694"/>
      <c r="Y73" s="624"/>
      <c r="Z73" s="693">
        <v>0</v>
      </c>
      <c r="AA73" s="691"/>
      <c r="AB73" s="694"/>
      <c r="AC73" s="624"/>
      <c r="AD73" s="693">
        <v>0</v>
      </c>
      <c r="AE73" s="691"/>
      <c r="AF73" s="694"/>
      <c r="AG73" s="624"/>
      <c r="AH73" s="693">
        <v>0</v>
      </c>
      <c r="AI73" s="691"/>
      <c r="AJ73" s="694"/>
      <c r="AK73" s="624"/>
      <c r="AL73" s="693">
        <v>0</v>
      </c>
      <c r="AM73" s="691"/>
      <c r="AN73" s="694"/>
      <c r="AO73" s="630"/>
      <c r="AP73" s="693">
        <v>0</v>
      </c>
      <c r="AQ73" s="691"/>
      <c r="AR73" s="694"/>
      <c r="AS73" s="624"/>
      <c r="AT73" s="693">
        <v>0</v>
      </c>
      <c r="AU73" s="691"/>
      <c r="AV73" s="694"/>
      <c r="AW73" s="624"/>
      <c r="AX73" s="693">
        <v>0</v>
      </c>
      <c r="AY73" s="691"/>
      <c r="AZ73" s="694"/>
      <c r="BA73" s="624"/>
      <c r="BB73" s="693">
        <v>0</v>
      </c>
      <c r="BC73" s="691"/>
      <c r="BD73" s="694"/>
      <c r="BE73" s="624"/>
      <c r="BF73" s="693">
        <v>0</v>
      </c>
      <c r="BG73" s="691"/>
      <c r="BH73" s="694"/>
      <c r="BI73" s="624"/>
      <c r="BJ73" s="693">
        <v>0</v>
      </c>
      <c r="BK73" s="691"/>
      <c r="BL73" s="694"/>
      <c r="BM73" s="624"/>
      <c r="BN73" s="693">
        <v>0</v>
      </c>
      <c r="BO73" s="691"/>
      <c r="BP73" s="694"/>
      <c r="BQ73" s="624"/>
      <c r="BR73" s="693">
        <v>0</v>
      </c>
      <c r="BS73" s="691"/>
      <c r="BT73" s="694"/>
    </row>
    <row r="74" spans="1:72" x14ac:dyDescent="0.2">
      <c r="A74" s="624"/>
      <c r="B74" s="632"/>
      <c r="C74" s="633">
        <v>2</v>
      </c>
      <c r="D74" s="627" t="s">
        <v>260</v>
      </c>
      <c r="E74" s="628" t="s">
        <v>268</v>
      </c>
      <c r="F74" s="627"/>
      <c r="G74" s="690">
        <v>0</v>
      </c>
      <c r="H74" s="691"/>
      <c r="I74" s="692"/>
      <c r="J74" s="624"/>
      <c r="K74" s="693"/>
      <c r="L74" s="694"/>
      <c r="M74" s="624"/>
      <c r="N74" s="693">
        <v>0</v>
      </c>
      <c r="O74" s="691"/>
      <c r="P74" s="694"/>
      <c r="Q74" s="624"/>
      <c r="R74" s="693">
        <v>0</v>
      </c>
      <c r="S74" s="691"/>
      <c r="T74" s="694"/>
      <c r="U74" s="624"/>
      <c r="V74" s="693">
        <v>0</v>
      </c>
      <c r="W74" s="691"/>
      <c r="X74" s="694"/>
      <c r="Y74" s="624"/>
      <c r="Z74" s="693">
        <v>0</v>
      </c>
      <c r="AA74" s="691"/>
      <c r="AB74" s="694"/>
      <c r="AC74" s="624"/>
      <c r="AD74" s="693">
        <v>0</v>
      </c>
      <c r="AE74" s="691"/>
      <c r="AF74" s="694"/>
      <c r="AG74" s="624"/>
      <c r="AH74" s="693">
        <v>0</v>
      </c>
      <c r="AI74" s="691"/>
      <c r="AJ74" s="694"/>
      <c r="AK74" s="624"/>
      <c r="AL74" s="693">
        <v>0</v>
      </c>
      <c r="AM74" s="691"/>
      <c r="AN74" s="694"/>
      <c r="AO74" s="630"/>
      <c r="AP74" s="693">
        <v>0</v>
      </c>
      <c r="AQ74" s="691"/>
      <c r="AR74" s="694"/>
      <c r="AS74" s="624"/>
      <c r="AT74" s="693">
        <v>0</v>
      </c>
      <c r="AU74" s="691"/>
      <c r="AV74" s="694"/>
      <c r="AW74" s="624"/>
      <c r="AX74" s="693">
        <v>0</v>
      </c>
      <c r="AY74" s="691"/>
      <c r="AZ74" s="694"/>
      <c r="BA74" s="624"/>
      <c r="BB74" s="693">
        <v>0</v>
      </c>
      <c r="BC74" s="691"/>
      <c r="BD74" s="694"/>
      <c r="BE74" s="624"/>
      <c r="BF74" s="693">
        <v>0</v>
      </c>
      <c r="BG74" s="691"/>
      <c r="BH74" s="694"/>
      <c r="BI74" s="624"/>
      <c r="BJ74" s="693">
        <v>0</v>
      </c>
      <c r="BK74" s="691"/>
      <c r="BL74" s="694"/>
      <c r="BM74" s="624"/>
      <c r="BN74" s="693">
        <v>0</v>
      </c>
      <c r="BO74" s="691"/>
      <c r="BP74" s="694"/>
      <c r="BQ74" s="624"/>
      <c r="BR74" s="693">
        <v>0</v>
      </c>
      <c r="BS74" s="691"/>
      <c r="BT74" s="694"/>
    </row>
    <row r="75" spans="1:72" x14ac:dyDescent="0.2">
      <c r="A75" s="624"/>
      <c r="B75" s="632"/>
      <c r="C75" s="633">
        <v>2</v>
      </c>
      <c r="D75" s="627" t="s">
        <v>262</v>
      </c>
      <c r="E75" s="628" t="s">
        <v>269</v>
      </c>
      <c r="F75" s="627"/>
      <c r="G75" s="690">
        <v>0</v>
      </c>
      <c r="H75" s="691"/>
      <c r="I75" s="692"/>
      <c r="J75" s="624"/>
      <c r="K75" s="693"/>
      <c r="L75" s="694"/>
      <c r="M75" s="624"/>
      <c r="N75" s="693">
        <v>0</v>
      </c>
      <c r="O75" s="691"/>
      <c r="P75" s="694"/>
      <c r="Q75" s="624"/>
      <c r="R75" s="693">
        <v>0</v>
      </c>
      <c r="S75" s="691"/>
      <c r="T75" s="694"/>
      <c r="U75" s="624"/>
      <c r="V75" s="693">
        <v>0</v>
      </c>
      <c r="W75" s="691"/>
      <c r="X75" s="694"/>
      <c r="Y75" s="624"/>
      <c r="Z75" s="693">
        <v>0</v>
      </c>
      <c r="AA75" s="691"/>
      <c r="AB75" s="694"/>
      <c r="AC75" s="624"/>
      <c r="AD75" s="693">
        <v>0</v>
      </c>
      <c r="AE75" s="691"/>
      <c r="AF75" s="694"/>
      <c r="AG75" s="624"/>
      <c r="AH75" s="693">
        <v>0</v>
      </c>
      <c r="AI75" s="691"/>
      <c r="AJ75" s="694"/>
      <c r="AK75" s="624"/>
      <c r="AL75" s="693">
        <v>0</v>
      </c>
      <c r="AM75" s="691"/>
      <c r="AN75" s="694"/>
      <c r="AO75" s="630"/>
      <c r="AP75" s="693">
        <v>0</v>
      </c>
      <c r="AQ75" s="691"/>
      <c r="AR75" s="694"/>
      <c r="AS75" s="624"/>
      <c r="AT75" s="693">
        <v>0</v>
      </c>
      <c r="AU75" s="691"/>
      <c r="AV75" s="694"/>
      <c r="AW75" s="624"/>
      <c r="AX75" s="693">
        <v>0</v>
      </c>
      <c r="AY75" s="691"/>
      <c r="AZ75" s="694"/>
      <c r="BA75" s="624"/>
      <c r="BB75" s="693">
        <v>0</v>
      </c>
      <c r="BC75" s="691"/>
      <c r="BD75" s="694"/>
      <c r="BE75" s="624"/>
      <c r="BF75" s="693">
        <v>0</v>
      </c>
      <c r="BG75" s="691"/>
      <c r="BH75" s="694"/>
      <c r="BI75" s="624"/>
      <c r="BJ75" s="693">
        <v>0</v>
      </c>
      <c r="BK75" s="691"/>
      <c r="BL75" s="694"/>
      <c r="BM75" s="624"/>
      <c r="BN75" s="693">
        <v>0</v>
      </c>
      <c r="BO75" s="691"/>
      <c r="BP75" s="694"/>
      <c r="BQ75" s="624"/>
      <c r="BR75" s="693">
        <v>0</v>
      </c>
      <c r="BS75" s="691"/>
      <c r="BT75" s="694"/>
    </row>
    <row r="76" spans="1:72" x14ac:dyDescent="0.2">
      <c r="A76" s="624"/>
      <c r="B76" s="632"/>
      <c r="C76" s="633"/>
      <c r="D76" s="627"/>
      <c r="E76" s="628"/>
      <c r="F76" s="627"/>
      <c r="G76" s="690"/>
      <c r="H76" s="691"/>
      <c r="I76" s="692"/>
      <c r="J76" s="624"/>
      <c r="K76" s="693"/>
      <c r="L76" s="694"/>
      <c r="M76" s="624"/>
      <c r="N76" s="693"/>
      <c r="O76" s="691"/>
      <c r="P76" s="694"/>
      <c r="Q76" s="624"/>
      <c r="R76" s="693"/>
      <c r="S76" s="691"/>
      <c r="T76" s="694"/>
      <c r="U76" s="624"/>
      <c r="V76" s="693"/>
      <c r="W76" s="691"/>
      <c r="X76" s="694"/>
      <c r="Y76" s="624"/>
      <c r="Z76" s="693"/>
      <c r="AA76" s="691"/>
      <c r="AB76" s="694"/>
      <c r="AC76" s="624"/>
      <c r="AD76" s="693"/>
      <c r="AE76" s="691"/>
      <c r="AF76" s="694"/>
      <c r="AG76" s="624"/>
      <c r="AH76" s="693"/>
      <c r="AI76" s="691"/>
      <c r="AJ76" s="694"/>
      <c r="AK76" s="624"/>
      <c r="AL76" s="693"/>
      <c r="AM76" s="691"/>
      <c r="AN76" s="694"/>
      <c r="AO76" s="630"/>
      <c r="AP76" s="693"/>
      <c r="AQ76" s="691"/>
      <c r="AR76" s="694"/>
      <c r="AS76" s="624"/>
      <c r="AT76" s="693"/>
      <c r="AU76" s="691"/>
      <c r="AV76" s="694"/>
      <c r="AW76" s="624"/>
      <c r="AX76" s="693"/>
      <c r="AY76" s="691"/>
      <c r="AZ76" s="694"/>
      <c r="BA76" s="624"/>
      <c r="BB76" s="693"/>
      <c r="BC76" s="691"/>
      <c r="BD76" s="694"/>
      <c r="BE76" s="624"/>
      <c r="BF76" s="693"/>
      <c r="BG76" s="691"/>
      <c r="BH76" s="694"/>
      <c r="BI76" s="624"/>
      <c r="BJ76" s="693"/>
      <c r="BK76" s="691"/>
      <c r="BL76" s="694"/>
      <c r="BM76" s="624"/>
      <c r="BN76" s="693"/>
      <c r="BO76" s="691"/>
      <c r="BP76" s="694"/>
      <c r="BQ76" s="624"/>
      <c r="BR76" s="693"/>
      <c r="BS76" s="691"/>
      <c r="BT76" s="694"/>
    </row>
    <row r="77" spans="1:72" x14ac:dyDescent="0.2">
      <c r="A77" s="624"/>
      <c r="B77" s="702" t="s">
        <v>280</v>
      </c>
      <c r="C77" s="633"/>
      <c r="D77" s="627"/>
      <c r="E77" s="628" t="s">
        <v>264</v>
      </c>
      <c r="F77" s="627"/>
      <c r="G77" s="649"/>
      <c r="H77" s="688"/>
      <c r="I77" s="675"/>
      <c r="J77" s="624"/>
      <c r="K77" s="653"/>
      <c r="L77" s="677"/>
      <c r="M77" s="624"/>
      <c r="N77" s="653"/>
      <c r="O77" s="688"/>
      <c r="P77" s="677"/>
      <c r="Q77" s="624"/>
      <c r="R77" s="653"/>
      <c r="S77" s="688"/>
      <c r="T77" s="677"/>
      <c r="U77" s="624"/>
      <c r="V77" s="653"/>
      <c r="W77" s="688"/>
      <c r="X77" s="677"/>
      <c r="Y77" s="624"/>
      <c r="Z77" s="653"/>
      <c r="AA77" s="688"/>
      <c r="AB77" s="677"/>
      <c r="AC77" s="624"/>
      <c r="AD77" s="653"/>
      <c r="AE77" s="688"/>
      <c r="AF77" s="677"/>
      <c r="AG77" s="624"/>
      <c r="AH77" s="653"/>
      <c r="AI77" s="688"/>
      <c r="AJ77" s="677"/>
      <c r="AK77" s="624"/>
      <c r="AL77" s="653"/>
      <c r="AM77" s="688"/>
      <c r="AN77" s="677"/>
      <c r="AO77" s="630"/>
      <c r="AP77" s="653"/>
      <c r="AQ77" s="688"/>
      <c r="AR77" s="677"/>
      <c r="AS77" s="624"/>
      <c r="AT77" s="653"/>
      <c r="AU77" s="688"/>
      <c r="AV77" s="677"/>
      <c r="AW77" s="624"/>
      <c r="AX77" s="653"/>
      <c r="AY77" s="688"/>
      <c r="AZ77" s="677"/>
      <c r="BA77" s="624"/>
      <c r="BB77" s="653"/>
      <c r="BC77" s="688"/>
      <c r="BD77" s="677"/>
      <c r="BE77" s="624"/>
      <c r="BF77" s="653"/>
      <c r="BG77" s="688"/>
      <c r="BH77" s="677"/>
      <c r="BI77" s="624"/>
      <c r="BJ77" s="653"/>
      <c r="BK77" s="688"/>
      <c r="BL77" s="677"/>
      <c r="BM77" s="624"/>
      <c r="BN77" s="653"/>
      <c r="BO77" s="688"/>
      <c r="BP77" s="677"/>
      <c r="BQ77" s="624"/>
      <c r="BR77" s="653"/>
      <c r="BS77" s="688"/>
      <c r="BT77" s="677"/>
    </row>
    <row r="78" spans="1:72" x14ac:dyDescent="0.2">
      <c r="A78" s="624"/>
      <c r="B78" s="632"/>
      <c r="C78" s="633">
        <v>4</v>
      </c>
      <c r="D78" s="627" t="s">
        <v>258</v>
      </c>
      <c r="E78" s="628" t="s">
        <v>281</v>
      </c>
      <c r="F78" s="627"/>
      <c r="G78" s="690">
        <v>0</v>
      </c>
      <c r="H78" s="691"/>
      <c r="I78" s="692"/>
      <c r="J78" s="624"/>
      <c r="K78" s="693"/>
      <c r="L78" s="694"/>
      <c r="M78" s="624"/>
      <c r="N78" s="693">
        <v>0</v>
      </c>
      <c r="O78" s="691"/>
      <c r="P78" s="694"/>
      <c r="Q78" s="624"/>
      <c r="R78" s="693">
        <v>0</v>
      </c>
      <c r="S78" s="691"/>
      <c r="T78" s="694"/>
      <c r="U78" s="624"/>
      <c r="V78" s="693">
        <v>0</v>
      </c>
      <c r="W78" s="691"/>
      <c r="X78" s="694"/>
      <c r="Y78" s="624"/>
      <c r="Z78" s="693">
        <v>0</v>
      </c>
      <c r="AA78" s="691"/>
      <c r="AB78" s="694"/>
      <c r="AC78" s="624"/>
      <c r="AD78" s="693">
        <v>0</v>
      </c>
      <c r="AE78" s="691"/>
      <c r="AF78" s="694"/>
      <c r="AG78" s="624"/>
      <c r="AH78" s="693">
        <v>0</v>
      </c>
      <c r="AI78" s="691"/>
      <c r="AJ78" s="694"/>
      <c r="AK78" s="624"/>
      <c r="AL78" s="693">
        <v>0</v>
      </c>
      <c r="AM78" s="691"/>
      <c r="AN78" s="694"/>
      <c r="AO78" s="630"/>
      <c r="AP78" s="693">
        <v>0</v>
      </c>
      <c r="AQ78" s="691"/>
      <c r="AR78" s="694"/>
      <c r="AS78" s="624"/>
      <c r="AT78" s="693">
        <v>0</v>
      </c>
      <c r="AU78" s="691"/>
      <c r="AV78" s="694"/>
      <c r="AW78" s="624"/>
      <c r="AX78" s="693">
        <v>0</v>
      </c>
      <c r="AY78" s="691"/>
      <c r="AZ78" s="694"/>
      <c r="BA78" s="624"/>
      <c r="BB78" s="693">
        <v>0</v>
      </c>
      <c r="BC78" s="691"/>
      <c r="BD78" s="694"/>
      <c r="BE78" s="624"/>
      <c r="BF78" s="693">
        <v>0</v>
      </c>
      <c r="BG78" s="691"/>
      <c r="BH78" s="694"/>
      <c r="BI78" s="624"/>
      <c r="BJ78" s="693">
        <v>0</v>
      </c>
      <c r="BK78" s="691"/>
      <c r="BL78" s="694"/>
      <c r="BM78" s="624"/>
      <c r="BN78" s="693">
        <v>0</v>
      </c>
      <c r="BO78" s="691"/>
      <c r="BP78" s="694"/>
      <c r="BQ78" s="624"/>
      <c r="BR78" s="693">
        <v>0</v>
      </c>
      <c r="BS78" s="691"/>
      <c r="BT78" s="694"/>
    </row>
    <row r="79" spans="1:72" x14ac:dyDescent="0.2">
      <c r="A79" s="624"/>
      <c r="B79" s="632"/>
      <c r="C79" s="633">
        <v>4</v>
      </c>
      <c r="D79" s="627" t="s">
        <v>260</v>
      </c>
      <c r="E79" s="628" t="s">
        <v>282</v>
      </c>
      <c r="F79" s="627"/>
      <c r="G79" s="690">
        <v>0</v>
      </c>
      <c r="H79" s="691"/>
      <c r="I79" s="692"/>
      <c r="J79" s="624"/>
      <c r="K79" s="693"/>
      <c r="L79" s="694"/>
      <c r="M79" s="624"/>
      <c r="N79" s="693">
        <v>0</v>
      </c>
      <c r="O79" s="691"/>
      <c r="P79" s="694"/>
      <c r="Q79" s="624"/>
      <c r="R79" s="693">
        <v>0</v>
      </c>
      <c r="S79" s="691"/>
      <c r="T79" s="694"/>
      <c r="U79" s="624"/>
      <c r="V79" s="693">
        <v>0</v>
      </c>
      <c r="W79" s="691"/>
      <c r="X79" s="694"/>
      <c r="Y79" s="624"/>
      <c r="Z79" s="693">
        <v>0</v>
      </c>
      <c r="AA79" s="691"/>
      <c r="AB79" s="694"/>
      <c r="AC79" s="624"/>
      <c r="AD79" s="693">
        <v>0</v>
      </c>
      <c r="AE79" s="691"/>
      <c r="AF79" s="694"/>
      <c r="AG79" s="624"/>
      <c r="AH79" s="693">
        <v>0</v>
      </c>
      <c r="AI79" s="691"/>
      <c r="AJ79" s="694"/>
      <c r="AK79" s="624"/>
      <c r="AL79" s="693">
        <v>0</v>
      </c>
      <c r="AM79" s="691"/>
      <c r="AN79" s="694"/>
      <c r="AO79" s="630"/>
      <c r="AP79" s="693">
        <v>0</v>
      </c>
      <c r="AQ79" s="691"/>
      <c r="AR79" s="694"/>
      <c r="AS79" s="624"/>
      <c r="AT79" s="693">
        <v>0</v>
      </c>
      <c r="AU79" s="691"/>
      <c r="AV79" s="694"/>
      <c r="AW79" s="624"/>
      <c r="AX79" s="693">
        <v>0</v>
      </c>
      <c r="AY79" s="691"/>
      <c r="AZ79" s="694"/>
      <c r="BA79" s="624"/>
      <c r="BB79" s="693">
        <v>0</v>
      </c>
      <c r="BC79" s="691"/>
      <c r="BD79" s="694"/>
      <c r="BE79" s="624"/>
      <c r="BF79" s="693">
        <v>0</v>
      </c>
      <c r="BG79" s="691"/>
      <c r="BH79" s="694"/>
      <c r="BI79" s="624"/>
      <c r="BJ79" s="693">
        <v>0</v>
      </c>
      <c r="BK79" s="691"/>
      <c r="BL79" s="694"/>
      <c r="BM79" s="624"/>
      <c r="BN79" s="693">
        <v>0</v>
      </c>
      <c r="BO79" s="691"/>
      <c r="BP79" s="694"/>
      <c r="BQ79" s="624"/>
      <c r="BR79" s="693">
        <v>0</v>
      </c>
      <c r="BS79" s="691"/>
      <c r="BT79" s="694"/>
    </row>
    <row r="80" spans="1:72" x14ac:dyDescent="0.2">
      <c r="A80" s="624"/>
      <c r="B80" s="632"/>
      <c r="C80" s="633">
        <v>4</v>
      </c>
      <c r="D80" s="627" t="s">
        <v>262</v>
      </c>
      <c r="E80" s="628" t="s">
        <v>283</v>
      </c>
      <c r="F80" s="627"/>
      <c r="G80" s="690">
        <v>0</v>
      </c>
      <c r="H80" s="691"/>
      <c r="I80" s="692"/>
      <c r="J80" s="624"/>
      <c r="K80" s="693"/>
      <c r="L80" s="694"/>
      <c r="M80" s="624"/>
      <c r="N80" s="693">
        <v>0</v>
      </c>
      <c r="O80" s="691"/>
      <c r="P80" s="694"/>
      <c r="Q80" s="624"/>
      <c r="R80" s="693">
        <v>0</v>
      </c>
      <c r="S80" s="691"/>
      <c r="T80" s="694"/>
      <c r="U80" s="624"/>
      <c r="V80" s="693">
        <v>0</v>
      </c>
      <c r="W80" s="691"/>
      <c r="X80" s="694"/>
      <c r="Y80" s="624"/>
      <c r="Z80" s="693">
        <v>0</v>
      </c>
      <c r="AA80" s="691"/>
      <c r="AB80" s="694"/>
      <c r="AC80" s="624"/>
      <c r="AD80" s="693">
        <v>0</v>
      </c>
      <c r="AE80" s="691"/>
      <c r="AF80" s="694"/>
      <c r="AG80" s="624"/>
      <c r="AH80" s="693">
        <v>0</v>
      </c>
      <c r="AI80" s="691"/>
      <c r="AJ80" s="694"/>
      <c r="AK80" s="624"/>
      <c r="AL80" s="693">
        <v>0</v>
      </c>
      <c r="AM80" s="691"/>
      <c r="AN80" s="694"/>
      <c r="AO80" s="630"/>
      <c r="AP80" s="693">
        <v>0</v>
      </c>
      <c r="AQ80" s="691"/>
      <c r="AR80" s="694"/>
      <c r="AS80" s="624"/>
      <c r="AT80" s="693">
        <v>0</v>
      </c>
      <c r="AU80" s="691"/>
      <c r="AV80" s="694"/>
      <c r="AW80" s="624"/>
      <c r="AX80" s="693">
        <v>0</v>
      </c>
      <c r="AY80" s="691"/>
      <c r="AZ80" s="694"/>
      <c r="BA80" s="624"/>
      <c r="BB80" s="693">
        <v>0</v>
      </c>
      <c r="BC80" s="691"/>
      <c r="BD80" s="694"/>
      <c r="BE80" s="624"/>
      <c r="BF80" s="693">
        <v>0</v>
      </c>
      <c r="BG80" s="691"/>
      <c r="BH80" s="694"/>
      <c r="BI80" s="624"/>
      <c r="BJ80" s="693">
        <v>0</v>
      </c>
      <c r="BK80" s="691"/>
      <c r="BL80" s="694"/>
      <c r="BM80" s="624"/>
      <c r="BN80" s="693">
        <v>0</v>
      </c>
      <c r="BO80" s="691"/>
      <c r="BP80" s="694"/>
      <c r="BQ80" s="624"/>
      <c r="BR80" s="693">
        <v>0</v>
      </c>
      <c r="BS80" s="691"/>
      <c r="BT80" s="694"/>
    </row>
    <row r="81" spans="1:72" x14ac:dyDescent="0.2">
      <c r="A81" s="624"/>
      <c r="B81" s="632"/>
      <c r="C81" s="633"/>
      <c r="D81" s="627"/>
      <c r="E81" s="628"/>
      <c r="F81" s="627"/>
      <c r="G81" s="690"/>
      <c r="H81" s="691"/>
      <c r="I81" s="692"/>
      <c r="J81" s="624"/>
      <c r="K81" s="693"/>
      <c r="L81" s="694"/>
      <c r="M81" s="624"/>
      <c r="N81" s="693"/>
      <c r="O81" s="691"/>
      <c r="P81" s="694"/>
      <c r="Q81" s="624"/>
      <c r="R81" s="693"/>
      <c r="S81" s="691"/>
      <c r="T81" s="694"/>
      <c r="U81" s="624"/>
      <c r="V81" s="693"/>
      <c r="W81" s="691"/>
      <c r="X81" s="694"/>
      <c r="Y81" s="624"/>
      <c r="Z81" s="693"/>
      <c r="AA81" s="691"/>
      <c r="AB81" s="694"/>
      <c r="AC81" s="624"/>
      <c r="AD81" s="693"/>
      <c r="AE81" s="691"/>
      <c r="AF81" s="694"/>
      <c r="AG81" s="624"/>
      <c r="AH81" s="693"/>
      <c r="AI81" s="691"/>
      <c r="AJ81" s="694"/>
      <c r="AK81" s="624"/>
      <c r="AL81" s="693"/>
      <c r="AM81" s="691"/>
      <c r="AN81" s="694"/>
      <c r="AO81" s="630"/>
      <c r="AP81" s="693"/>
      <c r="AQ81" s="691"/>
      <c r="AR81" s="694"/>
      <c r="AS81" s="624"/>
      <c r="AT81" s="693"/>
      <c r="AU81" s="691"/>
      <c r="AV81" s="694"/>
      <c r="AW81" s="624"/>
      <c r="AX81" s="693"/>
      <c r="AY81" s="691"/>
      <c r="AZ81" s="694"/>
      <c r="BA81" s="624"/>
      <c r="BB81" s="693"/>
      <c r="BC81" s="691"/>
      <c r="BD81" s="694"/>
      <c r="BE81" s="624"/>
      <c r="BF81" s="693"/>
      <c r="BG81" s="691"/>
      <c r="BH81" s="694"/>
      <c r="BI81" s="624"/>
      <c r="BJ81" s="693"/>
      <c r="BK81" s="691"/>
      <c r="BL81" s="694"/>
      <c r="BM81" s="624"/>
      <c r="BN81" s="693"/>
      <c r="BO81" s="691"/>
      <c r="BP81" s="694"/>
      <c r="BQ81" s="624"/>
      <c r="BR81" s="693"/>
      <c r="BS81" s="691"/>
      <c r="BT81" s="694"/>
    </row>
    <row r="82" spans="1:72" x14ac:dyDescent="0.2">
      <c r="A82" s="624"/>
      <c r="B82" s="627"/>
      <c r="C82" s="626"/>
      <c r="D82" s="627"/>
      <c r="E82" s="628" t="s">
        <v>264</v>
      </c>
      <c r="F82" s="627"/>
      <c r="G82" s="649"/>
      <c r="H82" s="688"/>
      <c r="I82" s="675"/>
      <c r="J82" s="624"/>
      <c r="K82" s="653"/>
      <c r="L82" s="677"/>
      <c r="M82" s="624"/>
      <c r="N82" s="653"/>
      <c r="O82" s="688"/>
      <c r="P82" s="677"/>
      <c r="Q82" s="624"/>
      <c r="R82" s="653"/>
      <c r="S82" s="688"/>
      <c r="T82" s="677"/>
      <c r="U82" s="624"/>
      <c r="V82" s="653"/>
      <c r="W82" s="688"/>
      <c r="X82" s="677"/>
      <c r="Y82" s="624"/>
      <c r="Z82" s="653"/>
      <c r="AA82" s="688"/>
      <c r="AB82" s="677"/>
      <c r="AC82" s="624"/>
      <c r="AD82" s="653"/>
      <c r="AE82" s="688"/>
      <c r="AF82" s="677"/>
      <c r="AG82" s="624"/>
      <c r="AH82" s="653"/>
      <c r="AI82" s="688"/>
      <c r="AJ82" s="677"/>
      <c r="AK82" s="624"/>
      <c r="AL82" s="653"/>
      <c r="AM82" s="688"/>
      <c r="AN82" s="677"/>
      <c r="AO82" s="630"/>
      <c r="AP82" s="653"/>
      <c r="AQ82" s="688"/>
      <c r="AR82" s="677"/>
      <c r="AS82" s="624"/>
      <c r="AT82" s="653"/>
      <c r="AU82" s="688"/>
      <c r="AV82" s="677"/>
      <c r="AW82" s="624"/>
      <c r="AX82" s="653"/>
      <c r="AY82" s="688"/>
      <c r="AZ82" s="677"/>
      <c r="BA82" s="624"/>
      <c r="BB82" s="653"/>
      <c r="BC82" s="688"/>
      <c r="BD82" s="677"/>
      <c r="BE82" s="624"/>
      <c r="BF82" s="653"/>
      <c r="BG82" s="688"/>
      <c r="BH82" s="677"/>
      <c r="BI82" s="624"/>
      <c r="BJ82" s="653"/>
      <c r="BK82" s="688"/>
      <c r="BL82" s="677"/>
      <c r="BM82" s="624"/>
      <c r="BN82" s="653"/>
      <c r="BO82" s="688"/>
      <c r="BP82" s="677"/>
      <c r="BQ82" s="624"/>
      <c r="BR82" s="653"/>
      <c r="BS82" s="688"/>
      <c r="BT82" s="677"/>
    </row>
    <row r="83" spans="1:72" x14ac:dyDescent="0.2">
      <c r="A83" s="624"/>
      <c r="B83" s="794" t="s">
        <v>284</v>
      </c>
      <c r="C83" s="794"/>
      <c r="D83" s="795"/>
      <c r="E83" s="697" t="s">
        <v>264</v>
      </c>
      <c r="F83" s="698"/>
      <c r="G83" s="699"/>
      <c r="H83" s="699"/>
      <c r="I83" s="682"/>
      <c r="J83" s="698"/>
      <c r="K83" s="700"/>
      <c r="L83" s="685"/>
      <c r="M83" s="698"/>
      <c r="N83" s="700"/>
      <c r="O83" s="699"/>
      <c r="P83" s="685"/>
      <c r="Q83" s="698"/>
      <c r="R83" s="700"/>
      <c r="S83" s="699"/>
      <c r="T83" s="685"/>
      <c r="U83" s="698"/>
      <c r="V83" s="700"/>
      <c r="W83" s="699"/>
      <c r="X83" s="685"/>
      <c r="Y83" s="698"/>
      <c r="Z83" s="700"/>
      <c r="AA83" s="699"/>
      <c r="AB83" s="685"/>
      <c r="AC83" s="698"/>
      <c r="AD83" s="700"/>
      <c r="AE83" s="699"/>
      <c r="AF83" s="685"/>
      <c r="AG83" s="698"/>
      <c r="AH83" s="700"/>
      <c r="AI83" s="699"/>
      <c r="AJ83" s="685"/>
      <c r="AK83" s="698"/>
      <c r="AL83" s="700"/>
      <c r="AM83" s="699"/>
      <c r="AN83" s="685"/>
      <c r="AO83" s="701"/>
      <c r="AP83" s="700"/>
      <c r="AQ83" s="699"/>
      <c r="AR83" s="685"/>
      <c r="AS83" s="698"/>
      <c r="AT83" s="700"/>
      <c r="AU83" s="699"/>
      <c r="AV83" s="685"/>
      <c r="AW83" s="698"/>
      <c r="AX83" s="700"/>
      <c r="AY83" s="699"/>
      <c r="AZ83" s="685"/>
      <c r="BA83" s="698"/>
      <c r="BB83" s="700"/>
      <c r="BC83" s="699"/>
      <c r="BD83" s="685"/>
      <c r="BE83" s="698"/>
      <c r="BF83" s="700"/>
      <c r="BG83" s="699"/>
      <c r="BH83" s="685"/>
      <c r="BI83" s="698"/>
      <c r="BJ83" s="700"/>
      <c r="BK83" s="699"/>
      <c r="BL83" s="685"/>
      <c r="BM83" s="698"/>
      <c r="BN83" s="700"/>
      <c r="BO83" s="699"/>
      <c r="BP83" s="685"/>
      <c r="BQ83" s="698"/>
      <c r="BR83" s="700"/>
      <c r="BS83" s="699"/>
      <c r="BT83" s="685"/>
    </row>
    <row r="84" spans="1:72" x14ac:dyDescent="0.2">
      <c r="A84" s="624"/>
      <c r="B84" s="703" t="s">
        <v>285</v>
      </c>
      <c r="C84" s="704"/>
      <c r="D84" s="624"/>
      <c r="E84" s="648" t="s">
        <v>264</v>
      </c>
      <c r="F84" s="624"/>
      <c r="G84" s="649"/>
      <c r="H84" s="688"/>
      <c r="I84" s="675"/>
      <c r="J84" s="624"/>
      <c r="K84" s="653"/>
      <c r="L84" s="677"/>
      <c r="M84" s="624"/>
      <c r="N84" s="653"/>
      <c r="O84" s="688"/>
      <c r="P84" s="677"/>
      <c r="Q84" s="624"/>
      <c r="R84" s="653"/>
      <c r="S84" s="688"/>
      <c r="T84" s="677"/>
      <c r="U84" s="624"/>
      <c r="V84" s="653"/>
      <c r="W84" s="688"/>
      <c r="X84" s="677"/>
      <c r="Y84" s="624"/>
      <c r="Z84" s="653"/>
      <c r="AA84" s="688"/>
      <c r="AB84" s="677"/>
      <c r="AC84" s="624"/>
      <c r="AD84" s="653"/>
      <c r="AE84" s="688"/>
      <c r="AF84" s="677"/>
      <c r="AG84" s="624"/>
      <c r="AH84" s="653"/>
      <c r="AI84" s="688"/>
      <c r="AJ84" s="677"/>
      <c r="AK84" s="624"/>
      <c r="AL84" s="653"/>
      <c r="AM84" s="688"/>
      <c r="AN84" s="677"/>
      <c r="AO84" s="630"/>
      <c r="AP84" s="653"/>
      <c r="AQ84" s="688"/>
      <c r="AR84" s="677"/>
      <c r="AS84" s="624"/>
      <c r="AT84" s="653"/>
      <c r="AU84" s="688"/>
      <c r="AV84" s="677"/>
      <c r="AW84" s="624"/>
      <c r="AX84" s="653"/>
      <c r="AY84" s="688"/>
      <c r="AZ84" s="677"/>
      <c r="BA84" s="624"/>
      <c r="BB84" s="653"/>
      <c r="BC84" s="688"/>
      <c r="BD84" s="677"/>
      <c r="BE84" s="624"/>
      <c r="BF84" s="653"/>
      <c r="BG84" s="688"/>
      <c r="BH84" s="677"/>
      <c r="BI84" s="624"/>
      <c r="BJ84" s="653"/>
      <c r="BK84" s="688"/>
      <c r="BL84" s="677"/>
      <c r="BM84" s="624"/>
      <c r="BN84" s="653"/>
      <c r="BO84" s="688"/>
      <c r="BP84" s="677"/>
      <c r="BQ84" s="624"/>
      <c r="BR84" s="653"/>
      <c r="BS84" s="688"/>
      <c r="BT84" s="677"/>
    </row>
    <row r="85" spans="1:72" x14ac:dyDescent="0.2">
      <c r="A85" s="624"/>
      <c r="B85" s="705"/>
      <c r="C85" s="704">
        <v>3</v>
      </c>
      <c r="D85" s="624" t="s">
        <v>258</v>
      </c>
      <c r="E85" s="648" t="s">
        <v>286</v>
      </c>
      <c r="F85" s="624"/>
      <c r="G85" s="690">
        <v>-97780.62</v>
      </c>
      <c r="H85" s="691"/>
      <c r="I85" s="692"/>
      <c r="J85" s="624"/>
      <c r="K85" s="693"/>
      <c r="L85" s="694"/>
      <c r="M85" s="624"/>
      <c r="N85" s="693">
        <v>-97780.62</v>
      </c>
      <c r="O85" s="691"/>
      <c r="P85" s="694"/>
      <c r="Q85" s="624"/>
      <c r="R85" s="693">
        <v>-77103.179999999993</v>
      </c>
      <c r="S85" s="691"/>
      <c r="T85" s="694"/>
      <c r="U85" s="624"/>
      <c r="V85" s="693">
        <v>0</v>
      </c>
      <c r="W85" s="691"/>
      <c r="X85" s="694"/>
      <c r="Y85" s="624"/>
      <c r="Z85" s="693">
        <v>0</v>
      </c>
      <c r="AA85" s="691"/>
      <c r="AB85" s="694"/>
      <c r="AC85" s="624"/>
      <c r="AD85" s="693">
        <v>0</v>
      </c>
      <c r="AE85" s="691"/>
      <c r="AF85" s="694"/>
      <c r="AG85" s="624"/>
      <c r="AH85" s="693">
        <v>0</v>
      </c>
      <c r="AI85" s="691"/>
      <c r="AJ85" s="694"/>
      <c r="AK85" s="624"/>
      <c r="AL85" s="693">
        <v>0</v>
      </c>
      <c r="AM85" s="691"/>
      <c r="AN85" s="694"/>
      <c r="AO85" s="630"/>
      <c r="AP85" s="693">
        <v>0</v>
      </c>
      <c r="AQ85" s="691"/>
      <c r="AR85" s="694"/>
      <c r="AS85" s="624"/>
      <c r="AT85" s="693">
        <v>0</v>
      </c>
      <c r="AU85" s="691"/>
      <c r="AV85" s="694"/>
      <c r="AW85" s="624"/>
      <c r="AX85" s="693">
        <v>0</v>
      </c>
      <c r="AY85" s="691"/>
      <c r="AZ85" s="694"/>
      <c r="BA85" s="624"/>
      <c r="BB85" s="693">
        <v>0</v>
      </c>
      <c r="BC85" s="691"/>
      <c r="BD85" s="694"/>
      <c r="BE85" s="624"/>
      <c r="BF85" s="693">
        <v>-20677.439999999999</v>
      </c>
      <c r="BG85" s="691"/>
      <c r="BH85" s="694"/>
      <c r="BI85" s="624"/>
      <c r="BJ85" s="693">
        <v>0</v>
      </c>
      <c r="BK85" s="691"/>
      <c r="BL85" s="694"/>
      <c r="BM85" s="624"/>
      <c r="BN85" s="693">
        <v>0</v>
      </c>
      <c r="BO85" s="691"/>
      <c r="BP85" s="694"/>
      <c r="BQ85" s="624"/>
      <c r="BR85" s="693">
        <v>0</v>
      </c>
      <c r="BS85" s="691"/>
      <c r="BT85" s="694"/>
    </row>
    <row r="86" spans="1:72" x14ac:dyDescent="0.2">
      <c r="A86" s="624"/>
      <c r="B86" s="705"/>
      <c r="C86" s="704">
        <v>3</v>
      </c>
      <c r="D86" s="624" t="s">
        <v>260</v>
      </c>
      <c r="E86" s="648" t="s">
        <v>287</v>
      </c>
      <c r="F86" s="624"/>
      <c r="G86" s="690">
        <v>-32261.986777000002</v>
      </c>
      <c r="H86" s="691"/>
      <c r="I86" s="692"/>
      <c r="J86" s="624"/>
      <c r="K86" s="693"/>
      <c r="L86" s="694"/>
      <c r="M86" s="624"/>
      <c r="N86" s="693">
        <v>-32261.986777000002</v>
      </c>
      <c r="O86" s="691"/>
      <c r="P86" s="694"/>
      <c r="Q86" s="624"/>
      <c r="R86" s="693">
        <v>-25439.619565000001</v>
      </c>
      <c r="S86" s="691"/>
      <c r="T86" s="694"/>
      <c r="U86" s="624"/>
      <c r="V86" s="693">
        <v>0</v>
      </c>
      <c r="W86" s="691"/>
      <c r="X86" s="694"/>
      <c r="Y86" s="624"/>
      <c r="Z86" s="693">
        <v>0</v>
      </c>
      <c r="AA86" s="691"/>
      <c r="AB86" s="694"/>
      <c r="AC86" s="624"/>
      <c r="AD86" s="693">
        <v>0</v>
      </c>
      <c r="AE86" s="691"/>
      <c r="AF86" s="694"/>
      <c r="AG86" s="624"/>
      <c r="AH86" s="693">
        <v>0</v>
      </c>
      <c r="AI86" s="691"/>
      <c r="AJ86" s="694"/>
      <c r="AK86" s="624"/>
      <c r="AL86" s="693">
        <v>0</v>
      </c>
      <c r="AM86" s="691"/>
      <c r="AN86" s="694"/>
      <c r="AO86" s="630"/>
      <c r="AP86" s="693">
        <v>0</v>
      </c>
      <c r="AQ86" s="691"/>
      <c r="AR86" s="694"/>
      <c r="AS86" s="624"/>
      <c r="AT86" s="693">
        <v>0</v>
      </c>
      <c r="AU86" s="691"/>
      <c r="AV86" s="694"/>
      <c r="AW86" s="624"/>
      <c r="AX86" s="693">
        <v>0</v>
      </c>
      <c r="AY86" s="691"/>
      <c r="AZ86" s="694"/>
      <c r="BA86" s="624"/>
      <c r="BB86" s="693">
        <v>0</v>
      </c>
      <c r="BC86" s="691"/>
      <c r="BD86" s="694"/>
      <c r="BE86" s="624"/>
      <c r="BF86" s="693">
        <v>-6822.3672120000001</v>
      </c>
      <c r="BG86" s="691"/>
      <c r="BH86" s="694"/>
      <c r="BI86" s="624"/>
      <c r="BJ86" s="693">
        <v>0</v>
      </c>
      <c r="BK86" s="691"/>
      <c r="BL86" s="694"/>
      <c r="BM86" s="624"/>
      <c r="BN86" s="693">
        <v>0</v>
      </c>
      <c r="BO86" s="691"/>
      <c r="BP86" s="694"/>
      <c r="BQ86" s="624"/>
      <c r="BR86" s="693">
        <v>0</v>
      </c>
      <c r="BS86" s="691"/>
      <c r="BT86" s="694"/>
    </row>
    <row r="87" spans="1:72" x14ac:dyDescent="0.2">
      <c r="A87" s="624"/>
      <c r="B87" s="705"/>
      <c r="C87" s="704">
        <v>3</v>
      </c>
      <c r="D87" s="624" t="s">
        <v>262</v>
      </c>
      <c r="E87" s="648" t="s">
        <v>288</v>
      </c>
      <c r="F87" s="624"/>
      <c r="G87" s="690">
        <v>6775</v>
      </c>
      <c r="H87" s="691"/>
      <c r="I87" s="692"/>
      <c r="J87" s="624"/>
      <c r="K87" s="693"/>
      <c r="L87" s="694"/>
      <c r="M87" s="624"/>
      <c r="N87" s="693">
        <v>6775</v>
      </c>
      <c r="O87" s="691"/>
      <c r="P87" s="694"/>
      <c r="Q87" s="624"/>
      <c r="R87" s="693">
        <v>5342</v>
      </c>
      <c r="S87" s="691"/>
      <c r="T87" s="694"/>
      <c r="U87" s="624"/>
      <c r="V87" s="693">
        <v>0</v>
      </c>
      <c r="W87" s="691"/>
      <c r="X87" s="694"/>
      <c r="Y87" s="624"/>
      <c r="Z87" s="693">
        <v>0</v>
      </c>
      <c r="AA87" s="691"/>
      <c r="AB87" s="694"/>
      <c r="AC87" s="624"/>
      <c r="AD87" s="693">
        <v>0</v>
      </c>
      <c r="AE87" s="691"/>
      <c r="AF87" s="694"/>
      <c r="AG87" s="624"/>
      <c r="AH87" s="693">
        <v>0</v>
      </c>
      <c r="AI87" s="691"/>
      <c r="AJ87" s="694"/>
      <c r="AK87" s="624"/>
      <c r="AL87" s="693">
        <v>0</v>
      </c>
      <c r="AM87" s="691"/>
      <c r="AN87" s="694"/>
      <c r="AO87" s="630"/>
      <c r="AP87" s="693">
        <v>0</v>
      </c>
      <c r="AQ87" s="691"/>
      <c r="AR87" s="694"/>
      <c r="AS87" s="624"/>
      <c r="AT87" s="693">
        <v>0</v>
      </c>
      <c r="AU87" s="691"/>
      <c r="AV87" s="694"/>
      <c r="AW87" s="624"/>
      <c r="AX87" s="693">
        <v>0</v>
      </c>
      <c r="AY87" s="691"/>
      <c r="AZ87" s="694"/>
      <c r="BA87" s="624"/>
      <c r="BB87" s="693">
        <v>0</v>
      </c>
      <c r="BC87" s="691"/>
      <c r="BD87" s="694"/>
      <c r="BE87" s="624"/>
      <c r="BF87" s="693">
        <v>1433</v>
      </c>
      <c r="BG87" s="691"/>
      <c r="BH87" s="694"/>
      <c r="BI87" s="624"/>
      <c r="BJ87" s="693">
        <v>0</v>
      </c>
      <c r="BK87" s="691"/>
      <c r="BL87" s="694"/>
      <c r="BM87" s="624"/>
      <c r="BN87" s="693">
        <v>0</v>
      </c>
      <c r="BO87" s="691"/>
      <c r="BP87" s="694"/>
      <c r="BQ87" s="624"/>
      <c r="BR87" s="693">
        <v>0</v>
      </c>
      <c r="BS87" s="691"/>
      <c r="BT87" s="694"/>
    </row>
    <row r="88" spans="1:72" x14ac:dyDescent="0.2">
      <c r="A88" s="624"/>
      <c r="B88" s="624"/>
      <c r="C88" s="647"/>
      <c r="D88" s="624"/>
      <c r="E88" s="648" t="s">
        <v>264</v>
      </c>
      <c r="F88" s="624"/>
      <c r="G88" s="649"/>
      <c r="H88" s="688"/>
      <c r="I88" s="675"/>
      <c r="J88" s="624"/>
      <c r="K88" s="653"/>
      <c r="L88" s="677"/>
      <c r="M88" s="624"/>
      <c r="N88" s="653"/>
      <c r="O88" s="688"/>
      <c r="P88" s="677"/>
      <c r="Q88" s="624"/>
      <c r="R88" s="653"/>
      <c r="S88" s="688"/>
      <c r="T88" s="677"/>
      <c r="U88" s="624"/>
      <c r="V88" s="653"/>
      <c r="W88" s="688"/>
      <c r="X88" s="677"/>
      <c r="Y88" s="624"/>
      <c r="Z88" s="653"/>
      <c r="AA88" s="688"/>
      <c r="AB88" s="677"/>
      <c r="AC88" s="624"/>
      <c r="AD88" s="653"/>
      <c r="AE88" s="688"/>
      <c r="AF88" s="677"/>
      <c r="AG88" s="624"/>
      <c r="AH88" s="653"/>
      <c r="AI88" s="688"/>
      <c r="AJ88" s="677"/>
      <c r="AK88" s="624"/>
      <c r="AL88" s="653"/>
      <c r="AM88" s="688"/>
      <c r="AN88" s="677"/>
      <c r="AO88" s="630"/>
      <c r="AP88" s="653"/>
      <c r="AQ88" s="688"/>
      <c r="AR88" s="677"/>
      <c r="AS88" s="624"/>
      <c r="AT88" s="653"/>
      <c r="AU88" s="688"/>
      <c r="AV88" s="677"/>
      <c r="AW88" s="624"/>
      <c r="AX88" s="653"/>
      <c r="AY88" s="688"/>
      <c r="AZ88" s="677"/>
      <c r="BA88" s="624"/>
      <c r="BB88" s="653"/>
      <c r="BC88" s="688"/>
      <c r="BD88" s="677"/>
      <c r="BE88" s="624"/>
      <c r="BF88" s="653"/>
      <c r="BG88" s="688"/>
      <c r="BH88" s="677"/>
      <c r="BI88" s="624"/>
      <c r="BJ88" s="653"/>
      <c r="BK88" s="688"/>
      <c r="BL88" s="677"/>
      <c r="BM88" s="624"/>
      <c r="BN88" s="653"/>
      <c r="BO88" s="688"/>
      <c r="BP88" s="677"/>
      <c r="BQ88" s="624"/>
      <c r="BR88" s="653"/>
      <c r="BS88" s="688"/>
      <c r="BT88" s="677"/>
    </row>
    <row r="89" spans="1:72" x14ac:dyDescent="0.2">
      <c r="A89" s="624"/>
      <c r="B89" s="703" t="s">
        <v>289</v>
      </c>
      <c r="C89" s="704"/>
      <c r="D89" s="624"/>
      <c r="E89" s="648" t="s">
        <v>264</v>
      </c>
      <c r="F89" s="624"/>
      <c r="G89" s="649"/>
      <c r="H89" s="688"/>
      <c r="I89" s="675"/>
      <c r="J89" s="624"/>
      <c r="K89" s="653"/>
      <c r="L89" s="677"/>
      <c r="M89" s="624"/>
      <c r="N89" s="653"/>
      <c r="O89" s="688"/>
      <c r="P89" s="677"/>
      <c r="Q89" s="624"/>
      <c r="R89" s="653"/>
      <c r="S89" s="688"/>
      <c r="T89" s="677"/>
      <c r="U89" s="624"/>
      <c r="V89" s="653"/>
      <c r="W89" s="688"/>
      <c r="X89" s="677"/>
      <c r="Y89" s="624"/>
      <c r="Z89" s="653"/>
      <c r="AA89" s="688"/>
      <c r="AB89" s="677"/>
      <c r="AC89" s="624"/>
      <c r="AD89" s="653"/>
      <c r="AE89" s="688"/>
      <c r="AF89" s="677"/>
      <c r="AG89" s="624"/>
      <c r="AH89" s="653"/>
      <c r="AI89" s="688"/>
      <c r="AJ89" s="677"/>
      <c r="AK89" s="624"/>
      <c r="AL89" s="653"/>
      <c r="AM89" s="688"/>
      <c r="AN89" s="677"/>
      <c r="AO89" s="630"/>
      <c r="AP89" s="653"/>
      <c r="AQ89" s="688"/>
      <c r="AR89" s="677"/>
      <c r="AS89" s="624"/>
      <c r="AT89" s="653"/>
      <c r="AU89" s="688"/>
      <c r="AV89" s="677"/>
      <c r="AW89" s="624"/>
      <c r="AX89" s="653"/>
      <c r="AY89" s="688"/>
      <c r="AZ89" s="677"/>
      <c r="BA89" s="624"/>
      <c r="BB89" s="653"/>
      <c r="BC89" s="688"/>
      <c r="BD89" s="677"/>
      <c r="BE89" s="624"/>
      <c r="BF89" s="653"/>
      <c r="BG89" s="688"/>
      <c r="BH89" s="677"/>
      <c r="BI89" s="624"/>
      <c r="BJ89" s="653"/>
      <c r="BK89" s="688"/>
      <c r="BL89" s="677"/>
      <c r="BM89" s="624"/>
      <c r="BN89" s="653"/>
      <c r="BO89" s="688"/>
      <c r="BP89" s="677"/>
      <c r="BQ89" s="624"/>
      <c r="BR89" s="653"/>
      <c r="BS89" s="688"/>
      <c r="BT89" s="677"/>
    </row>
    <row r="90" spans="1:72" x14ac:dyDescent="0.2">
      <c r="A90" s="624"/>
      <c r="B90" s="705"/>
      <c r="C90" s="704">
        <v>3</v>
      </c>
      <c r="D90" s="624" t="s">
        <v>258</v>
      </c>
      <c r="E90" s="648" t="s">
        <v>286</v>
      </c>
      <c r="F90" s="624"/>
      <c r="G90" s="690">
        <v>5456.64</v>
      </c>
      <c r="H90" s="691"/>
      <c r="I90" s="692"/>
      <c r="J90" s="624"/>
      <c r="K90" s="693"/>
      <c r="L90" s="694"/>
      <c r="M90" s="624"/>
      <c r="N90" s="693">
        <v>5456.64</v>
      </c>
      <c r="O90" s="691"/>
      <c r="P90" s="694"/>
      <c r="Q90" s="624"/>
      <c r="R90" s="693">
        <v>5456.64</v>
      </c>
      <c r="S90" s="691"/>
      <c r="T90" s="694"/>
      <c r="U90" s="624"/>
      <c r="V90" s="693">
        <v>0</v>
      </c>
      <c r="W90" s="691"/>
      <c r="X90" s="694"/>
      <c r="Y90" s="624"/>
      <c r="Z90" s="693">
        <v>0</v>
      </c>
      <c r="AA90" s="691"/>
      <c r="AB90" s="694"/>
      <c r="AC90" s="624"/>
      <c r="AD90" s="693">
        <v>0</v>
      </c>
      <c r="AE90" s="691"/>
      <c r="AF90" s="694"/>
      <c r="AG90" s="624"/>
      <c r="AH90" s="693">
        <v>0</v>
      </c>
      <c r="AI90" s="691"/>
      <c r="AJ90" s="694"/>
      <c r="AK90" s="624"/>
      <c r="AL90" s="693">
        <v>0</v>
      </c>
      <c r="AM90" s="691"/>
      <c r="AN90" s="694"/>
      <c r="AO90" s="630"/>
      <c r="AP90" s="693">
        <v>0</v>
      </c>
      <c r="AQ90" s="691"/>
      <c r="AR90" s="694"/>
      <c r="AS90" s="624"/>
      <c r="AT90" s="693">
        <v>0</v>
      </c>
      <c r="AU90" s="691"/>
      <c r="AV90" s="694"/>
      <c r="AW90" s="624"/>
      <c r="AX90" s="693">
        <v>0</v>
      </c>
      <c r="AY90" s="691"/>
      <c r="AZ90" s="694"/>
      <c r="BA90" s="624"/>
      <c r="BB90" s="693">
        <v>0</v>
      </c>
      <c r="BC90" s="691"/>
      <c r="BD90" s="694"/>
      <c r="BE90" s="624"/>
      <c r="BF90" s="693">
        <v>0</v>
      </c>
      <c r="BG90" s="691"/>
      <c r="BH90" s="694"/>
      <c r="BI90" s="624"/>
      <c r="BJ90" s="693">
        <v>0</v>
      </c>
      <c r="BK90" s="691"/>
      <c r="BL90" s="694"/>
      <c r="BM90" s="624"/>
      <c r="BN90" s="693">
        <v>0</v>
      </c>
      <c r="BO90" s="691"/>
      <c r="BP90" s="694"/>
      <c r="BQ90" s="624"/>
      <c r="BR90" s="693">
        <v>0</v>
      </c>
      <c r="BS90" s="691"/>
      <c r="BT90" s="694"/>
    </row>
    <row r="91" spans="1:72" x14ac:dyDescent="0.2">
      <c r="A91" s="624"/>
      <c r="B91" s="705"/>
      <c r="C91" s="704">
        <v>3</v>
      </c>
      <c r="D91" s="624" t="s">
        <v>260</v>
      </c>
      <c r="E91" s="648" t="s">
        <v>287</v>
      </c>
      <c r="F91" s="624"/>
      <c r="G91" s="690">
        <v>1800.377698</v>
      </c>
      <c r="H91" s="691"/>
      <c r="I91" s="692"/>
      <c r="J91" s="624"/>
      <c r="K91" s="693"/>
      <c r="L91" s="694"/>
      <c r="M91" s="624"/>
      <c r="N91" s="693">
        <v>1800.377698</v>
      </c>
      <c r="O91" s="691"/>
      <c r="P91" s="694"/>
      <c r="Q91" s="624"/>
      <c r="R91" s="693">
        <v>1800.377698</v>
      </c>
      <c r="S91" s="691"/>
      <c r="T91" s="694"/>
      <c r="U91" s="624"/>
      <c r="V91" s="693">
        <v>0</v>
      </c>
      <c r="W91" s="691"/>
      <c r="X91" s="694"/>
      <c r="Y91" s="624"/>
      <c r="Z91" s="693">
        <v>0</v>
      </c>
      <c r="AA91" s="691"/>
      <c r="AB91" s="694"/>
      <c r="AC91" s="624"/>
      <c r="AD91" s="693">
        <v>0</v>
      </c>
      <c r="AE91" s="691"/>
      <c r="AF91" s="694"/>
      <c r="AG91" s="624"/>
      <c r="AH91" s="693">
        <v>0</v>
      </c>
      <c r="AI91" s="691"/>
      <c r="AJ91" s="694"/>
      <c r="AK91" s="624"/>
      <c r="AL91" s="693">
        <v>0</v>
      </c>
      <c r="AM91" s="691"/>
      <c r="AN91" s="694"/>
      <c r="AO91" s="630"/>
      <c r="AP91" s="693">
        <v>0</v>
      </c>
      <c r="AQ91" s="691"/>
      <c r="AR91" s="694"/>
      <c r="AS91" s="624"/>
      <c r="AT91" s="693">
        <v>0</v>
      </c>
      <c r="AU91" s="691"/>
      <c r="AV91" s="694"/>
      <c r="AW91" s="624"/>
      <c r="AX91" s="693">
        <v>0</v>
      </c>
      <c r="AY91" s="691"/>
      <c r="AZ91" s="694"/>
      <c r="BA91" s="624"/>
      <c r="BB91" s="693">
        <v>0</v>
      </c>
      <c r="BC91" s="691"/>
      <c r="BD91" s="694"/>
      <c r="BE91" s="624"/>
      <c r="BF91" s="693">
        <v>0</v>
      </c>
      <c r="BG91" s="691"/>
      <c r="BH91" s="694"/>
      <c r="BI91" s="624"/>
      <c r="BJ91" s="693">
        <v>0</v>
      </c>
      <c r="BK91" s="691"/>
      <c r="BL91" s="694"/>
      <c r="BM91" s="624"/>
      <c r="BN91" s="693">
        <v>0</v>
      </c>
      <c r="BO91" s="691"/>
      <c r="BP91" s="694"/>
      <c r="BQ91" s="624"/>
      <c r="BR91" s="693">
        <v>0</v>
      </c>
      <c r="BS91" s="691"/>
      <c r="BT91" s="694"/>
    </row>
    <row r="92" spans="1:72" x14ac:dyDescent="0.2">
      <c r="A92" s="624"/>
      <c r="B92" s="705"/>
      <c r="C92" s="704">
        <v>3</v>
      </c>
      <c r="D92" s="624" t="s">
        <v>262</v>
      </c>
      <c r="E92" s="648" t="s">
        <v>288</v>
      </c>
      <c r="F92" s="624"/>
      <c r="G92" s="690">
        <v>-378</v>
      </c>
      <c r="H92" s="691"/>
      <c r="I92" s="692"/>
      <c r="J92" s="624"/>
      <c r="K92" s="693"/>
      <c r="L92" s="694"/>
      <c r="M92" s="624"/>
      <c r="N92" s="693">
        <v>-378</v>
      </c>
      <c r="O92" s="691"/>
      <c r="P92" s="694"/>
      <c r="Q92" s="624"/>
      <c r="R92" s="693">
        <v>-378</v>
      </c>
      <c r="S92" s="691"/>
      <c r="T92" s="694"/>
      <c r="U92" s="624"/>
      <c r="V92" s="693">
        <v>0</v>
      </c>
      <c r="W92" s="691"/>
      <c r="X92" s="694"/>
      <c r="Y92" s="624"/>
      <c r="Z92" s="693">
        <v>0</v>
      </c>
      <c r="AA92" s="691"/>
      <c r="AB92" s="694"/>
      <c r="AC92" s="624"/>
      <c r="AD92" s="693">
        <v>0</v>
      </c>
      <c r="AE92" s="691"/>
      <c r="AF92" s="694"/>
      <c r="AG92" s="624"/>
      <c r="AH92" s="693">
        <v>0</v>
      </c>
      <c r="AI92" s="691"/>
      <c r="AJ92" s="694"/>
      <c r="AK92" s="624"/>
      <c r="AL92" s="693">
        <v>0</v>
      </c>
      <c r="AM92" s="691"/>
      <c r="AN92" s="694"/>
      <c r="AO92" s="630"/>
      <c r="AP92" s="693">
        <v>0</v>
      </c>
      <c r="AQ92" s="691"/>
      <c r="AR92" s="694"/>
      <c r="AS92" s="624"/>
      <c r="AT92" s="693">
        <v>0</v>
      </c>
      <c r="AU92" s="691"/>
      <c r="AV92" s="694"/>
      <c r="AW92" s="624"/>
      <c r="AX92" s="693">
        <v>0</v>
      </c>
      <c r="AY92" s="691"/>
      <c r="AZ92" s="694"/>
      <c r="BA92" s="624"/>
      <c r="BB92" s="693">
        <v>0</v>
      </c>
      <c r="BC92" s="691"/>
      <c r="BD92" s="694"/>
      <c r="BE92" s="624"/>
      <c r="BF92" s="693">
        <v>0</v>
      </c>
      <c r="BG92" s="691"/>
      <c r="BH92" s="694"/>
      <c r="BI92" s="624"/>
      <c r="BJ92" s="693">
        <v>0</v>
      </c>
      <c r="BK92" s="691"/>
      <c r="BL92" s="694"/>
      <c r="BM92" s="624"/>
      <c r="BN92" s="693">
        <v>0</v>
      </c>
      <c r="BO92" s="691"/>
      <c r="BP92" s="694"/>
      <c r="BQ92" s="624"/>
      <c r="BR92" s="693">
        <v>0</v>
      </c>
      <c r="BS92" s="691"/>
      <c r="BT92" s="694"/>
    </row>
    <row r="93" spans="1:72" x14ac:dyDescent="0.2">
      <c r="A93" s="624"/>
      <c r="B93" s="624"/>
      <c r="C93" s="647"/>
      <c r="D93" s="624"/>
      <c r="E93" s="648" t="s">
        <v>264</v>
      </c>
      <c r="F93" s="624"/>
      <c r="G93" s="649"/>
      <c r="H93" s="688"/>
      <c r="I93" s="675"/>
      <c r="J93" s="624"/>
      <c r="K93" s="653"/>
      <c r="L93" s="677"/>
      <c r="M93" s="624"/>
      <c r="N93" s="653"/>
      <c r="O93" s="688"/>
      <c r="P93" s="677"/>
      <c r="Q93" s="624"/>
      <c r="R93" s="653"/>
      <c r="S93" s="688"/>
      <c r="T93" s="677"/>
      <c r="U93" s="624"/>
      <c r="V93" s="653"/>
      <c r="W93" s="688"/>
      <c r="X93" s="677"/>
      <c r="Y93" s="624"/>
      <c r="Z93" s="653"/>
      <c r="AA93" s="688"/>
      <c r="AB93" s="677"/>
      <c r="AC93" s="624"/>
      <c r="AD93" s="653"/>
      <c r="AE93" s="688"/>
      <c r="AF93" s="677"/>
      <c r="AG93" s="624"/>
      <c r="AH93" s="653"/>
      <c r="AI93" s="688"/>
      <c r="AJ93" s="677"/>
      <c r="AK93" s="624"/>
      <c r="AL93" s="653"/>
      <c r="AM93" s="688"/>
      <c r="AN93" s="677"/>
      <c r="AO93" s="630"/>
      <c r="AP93" s="653"/>
      <c r="AQ93" s="688"/>
      <c r="AR93" s="677"/>
      <c r="AS93" s="624"/>
      <c r="AT93" s="653"/>
      <c r="AU93" s="688"/>
      <c r="AV93" s="677"/>
      <c r="AW93" s="624"/>
      <c r="AX93" s="653"/>
      <c r="AY93" s="688"/>
      <c r="AZ93" s="677"/>
      <c r="BA93" s="624"/>
      <c r="BB93" s="653"/>
      <c r="BC93" s="688"/>
      <c r="BD93" s="677"/>
      <c r="BE93" s="624"/>
      <c r="BF93" s="653"/>
      <c r="BG93" s="688"/>
      <c r="BH93" s="677"/>
      <c r="BI93" s="624"/>
      <c r="BJ93" s="653"/>
      <c r="BK93" s="688"/>
      <c r="BL93" s="677"/>
      <c r="BM93" s="624"/>
      <c r="BN93" s="653"/>
      <c r="BO93" s="688"/>
      <c r="BP93" s="677"/>
      <c r="BQ93" s="624"/>
      <c r="BR93" s="653"/>
      <c r="BS93" s="688"/>
      <c r="BT93" s="677"/>
    </row>
    <row r="94" spans="1:72" x14ac:dyDescent="0.2">
      <c r="A94" s="624"/>
      <c r="B94" s="703" t="s">
        <v>290</v>
      </c>
      <c r="C94" s="704"/>
      <c r="D94" s="624"/>
      <c r="E94" s="648" t="s">
        <v>264</v>
      </c>
      <c r="F94" s="624"/>
      <c r="G94" s="649"/>
      <c r="H94" s="688"/>
      <c r="I94" s="675"/>
      <c r="J94" s="624"/>
      <c r="K94" s="653"/>
      <c r="L94" s="677"/>
      <c r="M94" s="624"/>
      <c r="N94" s="653"/>
      <c r="O94" s="688"/>
      <c r="P94" s="677"/>
      <c r="Q94" s="624"/>
      <c r="R94" s="653"/>
      <c r="S94" s="688"/>
      <c r="T94" s="677"/>
      <c r="U94" s="624"/>
      <c r="V94" s="653"/>
      <c r="W94" s="688"/>
      <c r="X94" s="677"/>
      <c r="Y94" s="624"/>
      <c r="Z94" s="653"/>
      <c r="AA94" s="688"/>
      <c r="AB94" s="677"/>
      <c r="AC94" s="624"/>
      <c r="AD94" s="653"/>
      <c r="AE94" s="688"/>
      <c r="AF94" s="677"/>
      <c r="AG94" s="624"/>
      <c r="AH94" s="653"/>
      <c r="AI94" s="688"/>
      <c r="AJ94" s="677"/>
      <c r="AK94" s="624"/>
      <c r="AL94" s="653"/>
      <c r="AM94" s="688"/>
      <c r="AN94" s="677"/>
      <c r="AO94" s="630"/>
      <c r="AP94" s="653"/>
      <c r="AQ94" s="688"/>
      <c r="AR94" s="677"/>
      <c r="AS94" s="624"/>
      <c r="AT94" s="653"/>
      <c r="AU94" s="688"/>
      <c r="AV94" s="677"/>
      <c r="AW94" s="624"/>
      <c r="AX94" s="653"/>
      <c r="AY94" s="688"/>
      <c r="AZ94" s="677"/>
      <c r="BA94" s="624"/>
      <c r="BB94" s="653"/>
      <c r="BC94" s="688"/>
      <c r="BD94" s="677"/>
      <c r="BE94" s="624"/>
      <c r="BF94" s="653"/>
      <c r="BG94" s="688"/>
      <c r="BH94" s="677"/>
      <c r="BI94" s="624"/>
      <c r="BJ94" s="653"/>
      <c r="BK94" s="688"/>
      <c r="BL94" s="677"/>
      <c r="BM94" s="624"/>
      <c r="BN94" s="653"/>
      <c r="BO94" s="688"/>
      <c r="BP94" s="677"/>
      <c r="BQ94" s="624"/>
      <c r="BR94" s="653"/>
      <c r="BS94" s="688"/>
      <c r="BT94" s="677"/>
    </row>
    <row r="95" spans="1:72" x14ac:dyDescent="0.2">
      <c r="A95" s="624"/>
      <c r="B95" s="705"/>
      <c r="C95" s="704">
        <v>3</v>
      </c>
      <c r="D95" s="624" t="s">
        <v>258</v>
      </c>
      <c r="E95" s="648" t="s">
        <v>286</v>
      </c>
      <c r="F95" s="624"/>
      <c r="G95" s="690">
        <v>-47957.49</v>
      </c>
      <c r="H95" s="691"/>
      <c r="I95" s="692"/>
      <c r="J95" s="624"/>
      <c r="K95" s="693"/>
      <c r="L95" s="694"/>
      <c r="M95" s="624"/>
      <c r="N95" s="693">
        <v>-47957.49</v>
      </c>
      <c r="O95" s="691"/>
      <c r="P95" s="694"/>
      <c r="Q95" s="624"/>
      <c r="R95" s="693">
        <v>-41217.75</v>
      </c>
      <c r="S95" s="691"/>
      <c r="T95" s="694"/>
      <c r="U95" s="624"/>
      <c r="V95" s="693">
        <v>0</v>
      </c>
      <c r="W95" s="691"/>
      <c r="X95" s="694"/>
      <c r="Y95" s="624"/>
      <c r="Z95" s="693">
        <v>0</v>
      </c>
      <c r="AA95" s="691"/>
      <c r="AB95" s="694"/>
      <c r="AC95" s="624"/>
      <c r="AD95" s="693">
        <v>0</v>
      </c>
      <c r="AE95" s="691"/>
      <c r="AF95" s="694"/>
      <c r="AG95" s="624"/>
      <c r="AH95" s="693">
        <v>0</v>
      </c>
      <c r="AI95" s="691"/>
      <c r="AJ95" s="694"/>
      <c r="AK95" s="624"/>
      <c r="AL95" s="693">
        <v>0</v>
      </c>
      <c r="AM95" s="691"/>
      <c r="AN95" s="694"/>
      <c r="AO95" s="630"/>
      <c r="AP95" s="693">
        <v>0</v>
      </c>
      <c r="AQ95" s="691"/>
      <c r="AR95" s="694"/>
      <c r="AS95" s="624"/>
      <c r="AT95" s="693">
        <v>0</v>
      </c>
      <c r="AU95" s="691"/>
      <c r="AV95" s="694"/>
      <c r="AW95" s="624"/>
      <c r="AX95" s="693">
        <v>0</v>
      </c>
      <c r="AY95" s="691"/>
      <c r="AZ95" s="694"/>
      <c r="BA95" s="624"/>
      <c r="BB95" s="693">
        <v>0</v>
      </c>
      <c r="BC95" s="691"/>
      <c r="BD95" s="694"/>
      <c r="BE95" s="624"/>
      <c r="BF95" s="693">
        <v>-6739.74</v>
      </c>
      <c r="BG95" s="691"/>
      <c r="BH95" s="694"/>
      <c r="BI95" s="624"/>
      <c r="BJ95" s="693">
        <v>0</v>
      </c>
      <c r="BK95" s="691"/>
      <c r="BL95" s="694"/>
      <c r="BM95" s="624"/>
      <c r="BN95" s="693">
        <v>0</v>
      </c>
      <c r="BO95" s="691"/>
      <c r="BP95" s="694"/>
      <c r="BQ95" s="624"/>
      <c r="BR95" s="693">
        <v>0</v>
      </c>
      <c r="BS95" s="691"/>
      <c r="BT95" s="694"/>
    </row>
    <row r="96" spans="1:72" x14ac:dyDescent="0.2">
      <c r="A96" s="624"/>
      <c r="B96" s="705"/>
      <c r="C96" s="704">
        <v>3</v>
      </c>
      <c r="D96" s="624" t="s">
        <v>260</v>
      </c>
      <c r="E96" s="648" t="s">
        <v>287</v>
      </c>
      <c r="F96" s="624"/>
      <c r="G96" s="690">
        <v>-15823.216381999999</v>
      </c>
      <c r="H96" s="691"/>
      <c r="I96" s="692"/>
      <c r="J96" s="624"/>
      <c r="K96" s="693"/>
      <c r="L96" s="694"/>
      <c r="M96" s="624"/>
      <c r="N96" s="693">
        <v>-15823.216381999999</v>
      </c>
      <c r="O96" s="691"/>
      <c r="P96" s="694"/>
      <c r="Q96" s="624"/>
      <c r="R96" s="693">
        <v>-13599.489403</v>
      </c>
      <c r="S96" s="691"/>
      <c r="T96" s="694"/>
      <c r="U96" s="624"/>
      <c r="V96" s="693">
        <v>0</v>
      </c>
      <c r="W96" s="691"/>
      <c r="X96" s="694"/>
      <c r="Y96" s="624"/>
      <c r="Z96" s="693">
        <v>0</v>
      </c>
      <c r="AA96" s="691"/>
      <c r="AB96" s="694"/>
      <c r="AC96" s="624"/>
      <c r="AD96" s="693">
        <v>0</v>
      </c>
      <c r="AE96" s="691"/>
      <c r="AF96" s="694"/>
      <c r="AG96" s="624"/>
      <c r="AH96" s="693">
        <v>0</v>
      </c>
      <c r="AI96" s="691"/>
      <c r="AJ96" s="694"/>
      <c r="AK96" s="624"/>
      <c r="AL96" s="693">
        <v>0</v>
      </c>
      <c r="AM96" s="691"/>
      <c r="AN96" s="694"/>
      <c r="AO96" s="630"/>
      <c r="AP96" s="693">
        <v>0</v>
      </c>
      <c r="AQ96" s="691"/>
      <c r="AR96" s="694"/>
      <c r="AS96" s="624"/>
      <c r="AT96" s="693">
        <v>0</v>
      </c>
      <c r="AU96" s="691"/>
      <c r="AV96" s="694"/>
      <c r="AW96" s="624"/>
      <c r="AX96" s="693">
        <v>0</v>
      </c>
      <c r="AY96" s="691"/>
      <c r="AZ96" s="694"/>
      <c r="BA96" s="624"/>
      <c r="BB96" s="693">
        <v>0</v>
      </c>
      <c r="BC96" s="691"/>
      <c r="BD96" s="694"/>
      <c r="BE96" s="624"/>
      <c r="BF96" s="693">
        <v>-2223.726979</v>
      </c>
      <c r="BG96" s="691"/>
      <c r="BH96" s="694"/>
      <c r="BI96" s="624"/>
      <c r="BJ96" s="693">
        <v>0</v>
      </c>
      <c r="BK96" s="691"/>
      <c r="BL96" s="694"/>
      <c r="BM96" s="624"/>
      <c r="BN96" s="693">
        <v>0</v>
      </c>
      <c r="BO96" s="691"/>
      <c r="BP96" s="694"/>
      <c r="BQ96" s="624"/>
      <c r="BR96" s="693">
        <v>0</v>
      </c>
      <c r="BS96" s="691"/>
      <c r="BT96" s="694"/>
    </row>
    <row r="97" spans="1:72" x14ac:dyDescent="0.2">
      <c r="A97" s="624"/>
      <c r="B97" s="705"/>
      <c r="C97" s="704">
        <v>3</v>
      </c>
      <c r="D97" s="624" t="s">
        <v>262</v>
      </c>
      <c r="E97" s="648" t="s">
        <v>288</v>
      </c>
      <c r="F97" s="624"/>
      <c r="G97" s="690">
        <v>3323</v>
      </c>
      <c r="H97" s="691"/>
      <c r="I97" s="692"/>
      <c r="J97" s="624"/>
      <c r="K97" s="693"/>
      <c r="L97" s="694"/>
      <c r="M97" s="624"/>
      <c r="N97" s="693">
        <v>3323</v>
      </c>
      <c r="O97" s="691"/>
      <c r="P97" s="694"/>
      <c r="Q97" s="624"/>
      <c r="R97" s="693">
        <v>2856</v>
      </c>
      <c r="S97" s="691"/>
      <c r="T97" s="694"/>
      <c r="U97" s="624"/>
      <c r="V97" s="693">
        <v>0</v>
      </c>
      <c r="W97" s="691"/>
      <c r="X97" s="694"/>
      <c r="Y97" s="624"/>
      <c r="Z97" s="693">
        <v>0</v>
      </c>
      <c r="AA97" s="691"/>
      <c r="AB97" s="694"/>
      <c r="AC97" s="624"/>
      <c r="AD97" s="693">
        <v>0</v>
      </c>
      <c r="AE97" s="691"/>
      <c r="AF97" s="694"/>
      <c r="AG97" s="624"/>
      <c r="AH97" s="693">
        <v>0</v>
      </c>
      <c r="AI97" s="691"/>
      <c r="AJ97" s="694"/>
      <c r="AK97" s="624"/>
      <c r="AL97" s="693">
        <v>0</v>
      </c>
      <c r="AM97" s="691"/>
      <c r="AN97" s="694"/>
      <c r="AO97" s="630"/>
      <c r="AP97" s="693">
        <v>0</v>
      </c>
      <c r="AQ97" s="691"/>
      <c r="AR97" s="694"/>
      <c r="AS97" s="624"/>
      <c r="AT97" s="693">
        <v>0</v>
      </c>
      <c r="AU97" s="691"/>
      <c r="AV97" s="694"/>
      <c r="AW97" s="624"/>
      <c r="AX97" s="693">
        <v>0</v>
      </c>
      <c r="AY97" s="691"/>
      <c r="AZ97" s="694"/>
      <c r="BA97" s="624"/>
      <c r="BB97" s="693">
        <v>0</v>
      </c>
      <c r="BC97" s="691"/>
      <c r="BD97" s="694"/>
      <c r="BE97" s="624"/>
      <c r="BF97" s="693">
        <v>467</v>
      </c>
      <c r="BG97" s="691"/>
      <c r="BH97" s="694"/>
      <c r="BI97" s="624"/>
      <c r="BJ97" s="693">
        <v>0</v>
      </c>
      <c r="BK97" s="691"/>
      <c r="BL97" s="694"/>
      <c r="BM97" s="624"/>
      <c r="BN97" s="693">
        <v>0</v>
      </c>
      <c r="BO97" s="691"/>
      <c r="BP97" s="694"/>
      <c r="BQ97" s="624"/>
      <c r="BR97" s="693">
        <v>0</v>
      </c>
      <c r="BS97" s="691"/>
      <c r="BT97" s="694"/>
    </row>
    <row r="98" spans="1:72" x14ac:dyDescent="0.2">
      <c r="A98" s="624"/>
      <c r="B98" s="624"/>
      <c r="C98" s="647"/>
      <c r="D98" s="624"/>
      <c r="E98" s="648" t="s">
        <v>264</v>
      </c>
      <c r="F98" s="624"/>
      <c r="G98" s="649"/>
      <c r="H98" s="688"/>
      <c r="I98" s="675"/>
      <c r="J98" s="624"/>
      <c r="K98" s="653"/>
      <c r="L98" s="677"/>
      <c r="M98" s="624"/>
      <c r="N98" s="653"/>
      <c r="O98" s="688"/>
      <c r="P98" s="677"/>
      <c r="Q98" s="624"/>
      <c r="R98" s="653"/>
      <c r="S98" s="688"/>
      <c r="T98" s="677"/>
      <c r="U98" s="624"/>
      <c r="V98" s="653"/>
      <c r="W98" s="688"/>
      <c r="X98" s="677"/>
      <c r="Y98" s="624"/>
      <c r="Z98" s="653"/>
      <c r="AA98" s="688"/>
      <c r="AB98" s="677"/>
      <c r="AC98" s="624"/>
      <c r="AD98" s="653"/>
      <c r="AE98" s="688"/>
      <c r="AF98" s="677"/>
      <c r="AG98" s="624"/>
      <c r="AH98" s="653"/>
      <c r="AI98" s="688"/>
      <c r="AJ98" s="677"/>
      <c r="AK98" s="624"/>
      <c r="AL98" s="653"/>
      <c r="AM98" s="688"/>
      <c r="AN98" s="677"/>
      <c r="AO98" s="630"/>
      <c r="AP98" s="653"/>
      <c r="AQ98" s="688"/>
      <c r="AR98" s="677"/>
      <c r="AS98" s="624"/>
      <c r="AT98" s="653"/>
      <c r="AU98" s="688"/>
      <c r="AV98" s="677"/>
      <c r="AW98" s="624"/>
      <c r="AX98" s="653"/>
      <c r="AY98" s="688"/>
      <c r="AZ98" s="677"/>
      <c r="BA98" s="624"/>
      <c r="BB98" s="653"/>
      <c r="BC98" s="688"/>
      <c r="BD98" s="677"/>
      <c r="BE98" s="624"/>
      <c r="BF98" s="653"/>
      <c r="BG98" s="688"/>
      <c r="BH98" s="677"/>
      <c r="BI98" s="624"/>
      <c r="BJ98" s="653"/>
      <c r="BK98" s="688"/>
      <c r="BL98" s="677"/>
      <c r="BM98" s="624"/>
      <c r="BN98" s="653"/>
      <c r="BO98" s="688"/>
      <c r="BP98" s="677"/>
      <c r="BQ98" s="624"/>
      <c r="BR98" s="653"/>
      <c r="BS98" s="688"/>
      <c r="BT98" s="677"/>
    </row>
    <row r="99" spans="1:72" x14ac:dyDescent="0.2">
      <c r="A99" s="624"/>
      <c r="B99" s="703" t="s">
        <v>291</v>
      </c>
      <c r="C99" s="704"/>
      <c r="D99" s="624"/>
      <c r="E99" s="648" t="s">
        <v>264</v>
      </c>
      <c r="F99" s="624"/>
      <c r="G99" s="649"/>
      <c r="H99" s="688"/>
      <c r="I99" s="675"/>
      <c r="J99" s="624"/>
      <c r="K99" s="653"/>
      <c r="L99" s="677"/>
      <c r="M99" s="624"/>
      <c r="N99" s="653"/>
      <c r="O99" s="688"/>
      <c r="P99" s="677"/>
      <c r="Q99" s="624"/>
      <c r="R99" s="653"/>
      <c r="S99" s="688"/>
      <c r="T99" s="677"/>
      <c r="U99" s="624"/>
      <c r="V99" s="653"/>
      <c r="W99" s="688"/>
      <c r="X99" s="677"/>
      <c r="Y99" s="624"/>
      <c r="Z99" s="653"/>
      <c r="AA99" s="688"/>
      <c r="AB99" s="677"/>
      <c r="AC99" s="624"/>
      <c r="AD99" s="653"/>
      <c r="AE99" s="688"/>
      <c r="AF99" s="677"/>
      <c r="AG99" s="624"/>
      <c r="AH99" s="653"/>
      <c r="AI99" s="688"/>
      <c r="AJ99" s="677"/>
      <c r="AK99" s="624"/>
      <c r="AL99" s="653"/>
      <c r="AM99" s="688"/>
      <c r="AN99" s="677"/>
      <c r="AO99" s="630"/>
      <c r="AP99" s="653"/>
      <c r="AQ99" s="688"/>
      <c r="AR99" s="677"/>
      <c r="AS99" s="624"/>
      <c r="AT99" s="653"/>
      <c r="AU99" s="688"/>
      <c r="AV99" s="677"/>
      <c r="AW99" s="624"/>
      <c r="AX99" s="653"/>
      <c r="AY99" s="688"/>
      <c r="AZ99" s="677"/>
      <c r="BA99" s="624"/>
      <c r="BB99" s="653"/>
      <c r="BC99" s="688"/>
      <c r="BD99" s="677"/>
      <c r="BE99" s="624"/>
      <c r="BF99" s="653"/>
      <c r="BG99" s="688"/>
      <c r="BH99" s="677"/>
      <c r="BI99" s="624"/>
      <c r="BJ99" s="653"/>
      <c r="BK99" s="688"/>
      <c r="BL99" s="677"/>
      <c r="BM99" s="624"/>
      <c r="BN99" s="653"/>
      <c r="BO99" s="688"/>
      <c r="BP99" s="677"/>
      <c r="BQ99" s="624"/>
      <c r="BR99" s="653"/>
      <c r="BS99" s="688"/>
      <c r="BT99" s="677"/>
    </row>
    <row r="100" spans="1:72" x14ac:dyDescent="0.2">
      <c r="A100" s="624"/>
      <c r="B100" s="705"/>
      <c r="C100" s="704">
        <v>3</v>
      </c>
      <c r="D100" s="624" t="s">
        <v>258</v>
      </c>
      <c r="E100" s="648" t="s">
        <v>286</v>
      </c>
      <c r="F100" s="624"/>
      <c r="G100" s="690">
        <v>-10076.43</v>
      </c>
      <c r="H100" s="691"/>
      <c r="I100" s="692"/>
      <c r="J100" s="624"/>
      <c r="K100" s="693"/>
      <c r="L100" s="694"/>
      <c r="M100" s="624"/>
      <c r="N100" s="693">
        <v>-10076.43</v>
      </c>
      <c r="O100" s="691"/>
      <c r="P100" s="694"/>
      <c r="Q100" s="624"/>
      <c r="R100" s="693">
        <v>-10076.43</v>
      </c>
      <c r="S100" s="691"/>
      <c r="T100" s="694"/>
      <c r="U100" s="624"/>
      <c r="V100" s="693">
        <v>0</v>
      </c>
      <c r="W100" s="691"/>
      <c r="X100" s="694"/>
      <c r="Y100" s="624"/>
      <c r="Z100" s="693">
        <v>0</v>
      </c>
      <c r="AA100" s="691"/>
      <c r="AB100" s="694"/>
      <c r="AC100" s="624"/>
      <c r="AD100" s="693">
        <v>0</v>
      </c>
      <c r="AE100" s="691"/>
      <c r="AF100" s="694"/>
      <c r="AG100" s="624"/>
      <c r="AH100" s="693">
        <v>0</v>
      </c>
      <c r="AI100" s="691"/>
      <c r="AJ100" s="694"/>
      <c r="AK100" s="624"/>
      <c r="AL100" s="693">
        <v>0</v>
      </c>
      <c r="AM100" s="691"/>
      <c r="AN100" s="694"/>
      <c r="AO100" s="630"/>
      <c r="AP100" s="693">
        <v>0</v>
      </c>
      <c r="AQ100" s="691"/>
      <c r="AR100" s="694"/>
      <c r="AS100" s="624"/>
      <c r="AT100" s="693">
        <v>0</v>
      </c>
      <c r="AU100" s="691"/>
      <c r="AV100" s="694"/>
      <c r="AW100" s="624"/>
      <c r="AX100" s="693">
        <v>0</v>
      </c>
      <c r="AY100" s="691"/>
      <c r="AZ100" s="694"/>
      <c r="BA100" s="624"/>
      <c r="BB100" s="693">
        <v>0</v>
      </c>
      <c r="BC100" s="691"/>
      <c r="BD100" s="694"/>
      <c r="BE100" s="624"/>
      <c r="BF100" s="693">
        <v>0</v>
      </c>
      <c r="BG100" s="691"/>
      <c r="BH100" s="694"/>
      <c r="BI100" s="624"/>
      <c r="BJ100" s="693">
        <v>0</v>
      </c>
      <c r="BK100" s="691"/>
      <c r="BL100" s="694"/>
      <c r="BM100" s="624"/>
      <c r="BN100" s="693">
        <v>0</v>
      </c>
      <c r="BO100" s="691"/>
      <c r="BP100" s="694"/>
      <c r="BQ100" s="624"/>
      <c r="BR100" s="693">
        <v>0</v>
      </c>
      <c r="BS100" s="691"/>
      <c r="BT100" s="694"/>
    </row>
    <row r="101" spans="1:72" x14ac:dyDescent="0.2">
      <c r="A101" s="624"/>
      <c r="B101" s="705"/>
      <c r="C101" s="704">
        <v>3</v>
      </c>
      <c r="D101" s="624" t="s">
        <v>260</v>
      </c>
      <c r="E101" s="648" t="s">
        <v>287</v>
      </c>
      <c r="F101" s="624"/>
      <c r="G101" s="690">
        <v>-3324.6429760000001</v>
      </c>
      <c r="H101" s="691"/>
      <c r="I101" s="692"/>
      <c r="J101" s="624"/>
      <c r="K101" s="693"/>
      <c r="L101" s="694"/>
      <c r="M101" s="624"/>
      <c r="N101" s="693">
        <v>-3324.6429760000001</v>
      </c>
      <c r="O101" s="691"/>
      <c r="P101" s="694"/>
      <c r="Q101" s="624"/>
      <c r="R101" s="693">
        <v>-3324.6429760000001</v>
      </c>
      <c r="S101" s="691"/>
      <c r="T101" s="694"/>
      <c r="U101" s="624"/>
      <c r="V101" s="693">
        <v>0</v>
      </c>
      <c r="W101" s="691"/>
      <c r="X101" s="694"/>
      <c r="Y101" s="624"/>
      <c r="Z101" s="693">
        <v>0</v>
      </c>
      <c r="AA101" s="691"/>
      <c r="AB101" s="694"/>
      <c r="AC101" s="624"/>
      <c r="AD101" s="693">
        <v>0</v>
      </c>
      <c r="AE101" s="691"/>
      <c r="AF101" s="694"/>
      <c r="AG101" s="624"/>
      <c r="AH101" s="693">
        <v>0</v>
      </c>
      <c r="AI101" s="691"/>
      <c r="AJ101" s="694"/>
      <c r="AK101" s="624"/>
      <c r="AL101" s="693">
        <v>0</v>
      </c>
      <c r="AM101" s="691"/>
      <c r="AN101" s="694"/>
      <c r="AO101" s="630"/>
      <c r="AP101" s="693">
        <v>0</v>
      </c>
      <c r="AQ101" s="691"/>
      <c r="AR101" s="694"/>
      <c r="AS101" s="624"/>
      <c r="AT101" s="693">
        <v>0</v>
      </c>
      <c r="AU101" s="691"/>
      <c r="AV101" s="694"/>
      <c r="AW101" s="624"/>
      <c r="AX101" s="693">
        <v>0</v>
      </c>
      <c r="AY101" s="691"/>
      <c r="AZ101" s="694"/>
      <c r="BA101" s="624"/>
      <c r="BB101" s="693">
        <v>0</v>
      </c>
      <c r="BC101" s="691"/>
      <c r="BD101" s="694"/>
      <c r="BE101" s="624"/>
      <c r="BF101" s="693">
        <v>0</v>
      </c>
      <c r="BG101" s="691"/>
      <c r="BH101" s="694"/>
      <c r="BI101" s="624"/>
      <c r="BJ101" s="693">
        <v>0</v>
      </c>
      <c r="BK101" s="691"/>
      <c r="BL101" s="694"/>
      <c r="BM101" s="624"/>
      <c r="BN101" s="693">
        <v>0</v>
      </c>
      <c r="BO101" s="691"/>
      <c r="BP101" s="694"/>
      <c r="BQ101" s="624"/>
      <c r="BR101" s="693">
        <v>0</v>
      </c>
      <c r="BS101" s="691"/>
      <c r="BT101" s="694"/>
    </row>
    <row r="102" spans="1:72" x14ac:dyDescent="0.2">
      <c r="A102" s="624"/>
      <c r="B102" s="705"/>
      <c r="C102" s="704">
        <v>3</v>
      </c>
      <c r="D102" s="624" t="s">
        <v>262</v>
      </c>
      <c r="E102" s="648" t="s">
        <v>288</v>
      </c>
      <c r="F102" s="624"/>
      <c r="G102" s="690">
        <v>698</v>
      </c>
      <c r="H102" s="691"/>
      <c r="I102" s="692"/>
      <c r="J102" s="624"/>
      <c r="K102" s="693"/>
      <c r="L102" s="694"/>
      <c r="M102" s="624"/>
      <c r="N102" s="693">
        <v>698</v>
      </c>
      <c r="O102" s="691"/>
      <c r="P102" s="694"/>
      <c r="Q102" s="624"/>
      <c r="R102" s="693">
        <v>698</v>
      </c>
      <c r="S102" s="691"/>
      <c r="T102" s="694"/>
      <c r="U102" s="624"/>
      <c r="V102" s="693">
        <v>0</v>
      </c>
      <c r="W102" s="691"/>
      <c r="X102" s="694"/>
      <c r="Y102" s="624"/>
      <c r="Z102" s="693">
        <v>0</v>
      </c>
      <c r="AA102" s="691"/>
      <c r="AB102" s="694"/>
      <c r="AC102" s="624"/>
      <c r="AD102" s="693">
        <v>0</v>
      </c>
      <c r="AE102" s="691"/>
      <c r="AF102" s="694"/>
      <c r="AG102" s="624"/>
      <c r="AH102" s="693">
        <v>0</v>
      </c>
      <c r="AI102" s="691"/>
      <c r="AJ102" s="694"/>
      <c r="AK102" s="624"/>
      <c r="AL102" s="693">
        <v>0</v>
      </c>
      <c r="AM102" s="691"/>
      <c r="AN102" s="694"/>
      <c r="AO102" s="630"/>
      <c r="AP102" s="693">
        <v>0</v>
      </c>
      <c r="AQ102" s="691"/>
      <c r="AR102" s="694"/>
      <c r="AS102" s="624"/>
      <c r="AT102" s="693">
        <v>0</v>
      </c>
      <c r="AU102" s="691"/>
      <c r="AV102" s="694"/>
      <c r="AW102" s="624"/>
      <c r="AX102" s="693">
        <v>0</v>
      </c>
      <c r="AY102" s="691"/>
      <c r="AZ102" s="694"/>
      <c r="BA102" s="624"/>
      <c r="BB102" s="693">
        <v>0</v>
      </c>
      <c r="BC102" s="691"/>
      <c r="BD102" s="694"/>
      <c r="BE102" s="624"/>
      <c r="BF102" s="693">
        <v>0</v>
      </c>
      <c r="BG102" s="691"/>
      <c r="BH102" s="694"/>
      <c r="BI102" s="624"/>
      <c r="BJ102" s="693">
        <v>0</v>
      </c>
      <c r="BK102" s="691"/>
      <c r="BL102" s="694"/>
      <c r="BM102" s="624"/>
      <c r="BN102" s="693">
        <v>0</v>
      </c>
      <c r="BO102" s="691"/>
      <c r="BP102" s="694"/>
      <c r="BQ102" s="624"/>
      <c r="BR102" s="693">
        <v>0</v>
      </c>
      <c r="BS102" s="691"/>
      <c r="BT102" s="694"/>
    </row>
    <row r="103" spans="1:72" x14ac:dyDescent="0.2">
      <c r="A103" s="624"/>
      <c r="B103" s="624"/>
      <c r="C103" s="647"/>
      <c r="D103" s="624"/>
      <c r="E103" s="648" t="s">
        <v>264</v>
      </c>
      <c r="F103" s="624"/>
      <c r="G103" s="649"/>
      <c r="H103" s="688"/>
      <c r="I103" s="675"/>
      <c r="J103" s="624"/>
      <c r="K103" s="653"/>
      <c r="L103" s="677"/>
      <c r="M103" s="624"/>
      <c r="N103" s="653"/>
      <c r="O103" s="688"/>
      <c r="P103" s="677"/>
      <c r="Q103" s="624"/>
      <c r="R103" s="653"/>
      <c r="S103" s="688"/>
      <c r="T103" s="677"/>
      <c r="U103" s="624"/>
      <c r="V103" s="653"/>
      <c r="W103" s="688"/>
      <c r="X103" s="677"/>
      <c r="Y103" s="624"/>
      <c r="Z103" s="653"/>
      <c r="AA103" s="688"/>
      <c r="AB103" s="677"/>
      <c r="AC103" s="624"/>
      <c r="AD103" s="653"/>
      <c r="AE103" s="688"/>
      <c r="AF103" s="677"/>
      <c r="AG103" s="624"/>
      <c r="AH103" s="653"/>
      <c r="AI103" s="688"/>
      <c r="AJ103" s="677"/>
      <c r="AK103" s="624"/>
      <c r="AL103" s="653"/>
      <c r="AM103" s="688"/>
      <c r="AN103" s="677"/>
      <c r="AO103" s="630"/>
      <c r="AP103" s="653"/>
      <c r="AQ103" s="688"/>
      <c r="AR103" s="677"/>
      <c r="AS103" s="624"/>
      <c r="AT103" s="653"/>
      <c r="AU103" s="688"/>
      <c r="AV103" s="677"/>
      <c r="AW103" s="624"/>
      <c r="AX103" s="653"/>
      <c r="AY103" s="688"/>
      <c r="AZ103" s="677"/>
      <c r="BA103" s="624"/>
      <c r="BB103" s="653"/>
      <c r="BC103" s="688"/>
      <c r="BD103" s="677"/>
      <c r="BE103" s="624"/>
      <c r="BF103" s="653"/>
      <c r="BG103" s="688"/>
      <c r="BH103" s="677"/>
      <c r="BI103" s="624"/>
      <c r="BJ103" s="653"/>
      <c r="BK103" s="688"/>
      <c r="BL103" s="677"/>
      <c r="BM103" s="624"/>
      <c r="BN103" s="653"/>
      <c r="BO103" s="688"/>
      <c r="BP103" s="677"/>
      <c r="BQ103" s="624"/>
      <c r="BR103" s="653"/>
      <c r="BS103" s="688"/>
      <c r="BT103" s="677"/>
    </row>
    <row r="104" spans="1:72" x14ac:dyDescent="0.2">
      <c r="A104" s="624"/>
      <c r="B104" s="703" t="s">
        <v>292</v>
      </c>
      <c r="C104" s="704"/>
      <c r="D104" s="624"/>
      <c r="E104" s="648" t="s">
        <v>264</v>
      </c>
      <c r="F104" s="624"/>
      <c r="G104" s="649"/>
      <c r="H104" s="688"/>
      <c r="I104" s="675"/>
      <c r="J104" s="624"/>
      <c r="K104" s="653"/>
      <c r="L104" s="677"/>
      <c r="M104" s="624"/>
      <c r="N104" s="653"/>
      <c r="O104" s="688"/>
      <c r="P104" s="677"/>
      <c r="Q104" s="624"/>
      <c r="R104" s="653"/>
      <c r="S104" s="688"/>
      <c r="T104" s="677"/>
      <c r="U104" s="624"/>
      <c r="V104" s="653"/>
      <c r="W104" s="688"/>
      <c r="X104" s="677"/>
      <c r="Y104" s="624"/>
      <c r="Z104" s="653"/>
      <c r="AA104" s="688"/>
      <c r="AB104" s="677"/>
      <c r="AC104" s="624"/>
      <c r="AD104" s="653"/>
      <c r="AE104" s="688"/>
      <c r="AF104" s="677"/>
      <c r="AG104" s="624"/>
      <c r="AH104" s="653"/>
      <c r="AI104" s="688"/>
      <c r="AJ104" s="677"/>
      <c r="AK104" s="624"/>
      <c r="AL104" s="653"/>
      <c r="AM104" s="688"/>
      <c r="AN104" s="677"/>
      <c r="AO104" s="630"/>
      <c r="AP104" s="653"/>
      <c r="AQ104" s="688"/>
      <c r="AR104" s="677"/>
      <c r="AS104" s="624"/>
      <c r="AT104" s="653"/>
      <c r="AU104" s="688"/>
      <c r="AV104" s="677"/>
      <c r="AW104" s="624"/>
      <c r="AX104" s="653"/>
      <c r="AY104" s="688"/>
      <c r="AZ104" s="677"/>
      <c r="BA104" s="624"/>
      <c r="BB104" s="653"/>
      <c r="BC104" s="688"/>
      <c r="BD104" s="677"/>
      <c r="BE104" s="624"/>
      <c r="BF104" s="653"/>
      <c r="BG104" s="688"/>
      <c r="BH104" s="677"/>
      <c r="BI104" s="624"/>
      <c r="BJ104" s="653"/>
      <c r="BK104" s="688"/>
      <c r="BL104" s="677"/>
      <c r="BM104" s="624"/>
      <c r="BN104" s="653"/>
      <c r="BO104" s="688"/>
      <c r="BP104" s="677"/>
      <c r="BQ104" s="624"/>
      <c r="BR104" s="653"/>
      <c r="BS104" s="688"/>
      <c r="BT104" s="677"/>
    </row>
    <row r="105" spans="1:72" x14ac:dyDescent="0.2">
      <c r="A105" s="624"/>
      <c r="B105" s="705"/>
      <c r="C105" s="704">
        <v>3</v>
      </c>
      <c r="D105" s="624" t="s">
        <v>258</v>
      </c>
      <c r="E105" s="648" t="s">
        <v>286</v>
      </c>
      <c r="F105" s="624"/>
      <c r="G105" s="690">
        <v>-33600</v>
      </c>
      <c r="H105" s="691"/>
      <c r="I105" s="692"/>
      <c r="J105" s="624"/>
      <c r="K105" s="693"/>
      <c r="L105" s="694"/>
      <c r="M105" s="624"/>
      <c r="N105" s="693">
        <v>-33600</v>
      </c>
      <c r="O105" s="691"/>
      <c r="P105" s="694"/>
      <c r="Q105" s="624"/>
      <c r="R105" s="693">
        <v>-33600</v>
      </c>
      <c r="S105" s="691"/>
      <c r="T105" s="694"/>
      <c r="U105" s="624"/>
      <c r="V105" s="693">
        <v>0</v>
      </c>
      <c r="W105" s="691"/>
      <c r="X105" s="694"/>
      <c r="Y105" s="624"/>
      <c r="Z105" s="693">
        <v>0</v>
      </c>
      <c r="AA105" s="691"/>
      <c r="AB105" s="694"/>
      <c r="AC105" s="624"/>
      <c r="AD105" s="693">
        <v>0</v>
      </c>
      <c r="AE105" s="691"/>
      <c r="AF105" s="694"/>
      <c r="AG105" s="624"/>
      <c r="AH105" s="693">
        <v>0</v>
      </c>
      <c r="AI105" s="691"/>
      <c r="AJ105" s="694"/>
      <c r="AK105" s="624"/>
      <c r="AL105" s="693">
        <v>0</v>
      </c>
      <c r="AM105" s="691"/>
      <c r="AN105" s="694"/>
      <c r="AO105" s="630"/>
      <c r="AP105" s="693">
        <v>0</v>
      </c>
      <c r="AQ105" s="691"/>
      <c r="AR105" s="694"/>
      <c r="AS105" s="624"/>
      <c r="AT105" s="693">
        <v>0</v>
      </c>
      <c r="AU105" s="691"/>
      <c r="AV105" s="694"/>
      <c r="AW105" s="624"/>
      <c r="AX105" s="693">
        <v>0</v>
      </c>
      <c r="AY105" s="691"/>
      <c r="AZ105" s="694"/>
      <c r="BA105" s="624"/>
      <c r="BB105" s="693">
        <v>0</v>
      </c>
      <c r="BC105" s="691"/>
      <c r="BD105" s="694"/>
      <c r="BE105" s="624"/>
      <c r="BF105" s="693">
        <v>0</v>
      </c>
      <c r="BG105" s="691"/>
      <c r="BH105" s="694"/>
      <c r="BI105" s="624"/>
      <c r="BJ105" s="693">
        <v>0</v>
      </c>
      <c r="BK105" s="691"/>
      <c r="BL105" s="694"/>
      <c r="BM105" s="624"/>
      <c r="BN105" s="693">
        <v>0</v>
      </c>
      <c r="BO105" s="691"/>
      <c r="BP105" s="694"/>
      <c r="BQ105" s="624"/>
      <c r="BR105" s="693">
        <v>0</v>
      </c>
      <c r="BS105" s="691"/>
      <c r="BT105" s="694"/>
    </row>
    <row r="106" spans="1:72" x14ac:dyDescent="0.2">
      <c r="A106" s="624"/>
      <c r="B106" s="705"/>
      <c r="C106" s="704">
        <v>3</v>
      </c>
      <c r="D106" s="624" t="s">
        <v>260</v>
      </c>
      <c r="E106" s="648" t="s">
        <v>287</v>
      </c>
      <c r="F106" s="624"/>
      <c r="G106" s="690">
        <v>-11086.069568000001</v>
      </c>
      <c r="H106" s="691"/>
      <c r="I106" s="692"/>
      <c r="J106" s="624"/>
      <c r="K106" s="693"/>
      <c r="L106" s="694"/>
      <c r="M106" s="624"/>
      <c r="N106" s="693">
        <v>-11086.069568000001</v>
      </c>
      <c r="O106" s="691"/>
      <c r="P106" s="694"/>
      <c r="Q106" s="624"/>
      <c r="R106" s="693">
        <v>-11086.069568000001</v>
      </c>
      <c r="S106" s="691"/>
      <c r="T106" s="694"/>
      <c r="U106" s="624"/>
      <c r="V106" s="693">
        <v>0</v>
      </c>
      <c r="W106" s="691"/>
      <c r="X106" s="694"/>
      <c r="Y106" s="624"/>
      <c r="Z106" s="693">
        <v>0</v>
      </c>
      <c r="AA106" s="691"/>
      <c r="AB106" s="694"/>
      <c r="AC106" s="624"/>
      <c r="AD106" s="693">
        <v>0</v>
      </c>
      <c r="AE106" s="691"/>
      <c r="AF106" s="694"/>
      <c r="AG106" s="624"/>
      <c r="AH106" s="693">
        <v>0</v>
      </c>
      <c r="AI106" s="691"/>
      <c r="AJ106" s="694"/>
      <c r="AK106" s="624"/>
      <c r="AL106" s="693">
        <v>0</v>
      </c>
      <c r="AM106" s="691"/>
      <c r="AN106" s="694"/>
      <c r="AO106" s="630"/>
      <c r="AP106" s="693">
        <v>0</v>
      </c>
      <c r="AQ106" s="691"/>
      <c r="AR106" s="694"/>
      <c r="AS106" s="624"/>
      <c r="AT106" s="693">
        <v>0</v>
      </c>
      <c r="AU106" s="691"/>
      <c r="AV106" s="694"/>
      <c r="AW106" s="624"/>
      <c r="AX106" s="693">
        <v>0</v>
      </c>
      <c r="AY106" s="691"/>
      <c r="AZ106" s="694"/>
      <c r="BA106" s="624"/>
      <c r="BB106" s="693">
        <v>0</v>
      </c>
      <c r="BC106" s="691"/>
      <c r="BD106" s="694"/>
      <c r="BE106" s="624"/>
      <c r="BF106" s="693">
        <v>0</v>
      </c>
      <c r="BG106" s="691"/>
      <c r="BH106" s="694"/>
      <c r="BI106" s="624"/>
      <c r="BJ106" s="693">
        <v>0</v>
      </c>
      <c r="BK106" s="691"/>
      <c r="BL106" s="694"/>
      <c r="BM106" s="624"/>
      <c r="BN106" s="693">
        <v>0</v>
      </c>
      <c r="BO106" s="691"/>
      <c r="BP106" s="694"/>
      <c r="BQ106" s="624"/>
      <c r="BR106" s="693">
        <v>0</v>
      </c>
      <c r="BS106" s="691"/>
      <c r="BT106" s="694"/>
    </row>
    <row r="107" spans="1:72" x14ac:dyDescent="0.2">
      <c r="A107" s="624"/>
      <c r="B107" s="705"/>
      <c r="C107" s="704">
        <v>3</v>
      </c>
      <c r="D107" s="624" t="s">
        <v>262</v>
      </c>
      <c r="E107" s="648" t="s">
        <v>288</v>
      </c>
      <c r="F107" s="624"/>
      <c r="G107" s="690">
        <v>2328</v>
      </c>
      <c r="H107" s="691"/>
      <c r="I107" s="692"/>
      <c r="J107" s="624"/>
      <c r="K107" s="693"/>
      <c r="L107" s="694"/>
      <c r="M107" s="624"/>
      <c r="N107" s="693">
        <v>2328</v>
      </c>
      <c r="O107" s="691"/>
      <c r="P107" s="694"/>
      <c r="Q107" s="624"/>
      <c r="R107" s="693">
        <v>2328</v>
      </c>
      <c r="S107" s="691"/>
      <c r="T107" s="694"/>
      <c r="U107" s="624"/>
      <c r="V107" s="693">
        <v>0</v>
      </c>
      <c r="W107" s="691"/>
      <c r="X107" s="694"/>
      <c r="Y107" s="624"/>
      <c r="Z107" s="693">
        <v>0</v>
      </c>
      <c r="AA107" s="691"/>
      <c r="AB107" s="694"/>
      <c r="AC107" s="624"/>
      <c r="AD107" s="693">
        <v>0</v>
      </c>
      <c r="AE107" s="691"/>
      <c r="AF107" s="694"/>
      <c r="AG107" s="624"/>
      <c r="AH107" s="693">
        <v>0</v>
      </c>
      <c r="AI107" s="691"/>
      <c r="AJ107" s="694"/>
      <c r="AK107" s="624"/>
      <c r="AL107" s="693">
        <v>0</v>
      </c>
      <c r="AM107" s="691"/>
      <c r="AN107" s="694"/>
      <c r="AO107" s="630"/>
      <c r="AP107" s="693">
        <v>0</v>
      </c>
      <c r="AQ107" s="691"/>
      <c r="AR107" s="694"/>
      <c r="AS107" s="624"/>
      <c r="AT107" s="693">
        <v>0</v>
      </c>
      <c r="AU107" s="691"/>
      <c r="AV107" s="694"/>
      <c r="AW107" s="624"/>
      <c r="AX107" s="693">
        <v>0</v>
      </c>
      <c r="AY107" s="691"/>
      <c r="AZ107" s="694"/>
      <c r="BA107" s="624"/>
      <c r="BB107" s="693">
        <v>0</v>
      </c>
      <c r="BC107" s="691"/>
      <c r="BD107" s="694"/>
      <c r="BE107" s="624"/>
      <c r="BF107" s="693">
        <v>0</v>
      </c>
      <c r="BG107" s="691"/>
      <c r="BH107" s="694"/>
      <c r="BI107" s="624"/>
      <c r="BJ107" s="693">
        <v>0</v>
      </c>
      <c r="BK107" s="691"/>
      <c r="BL107" s="694"/>
      <c r="BM107" s="624"/>
      <c r="BN107" s="693">
        <v>0</v>
      </c>
      <c r="BO107" s="691"/>
      <c r="BP107" s="694"/>
      <c r="BQ107" s="624"/>
      <c r="BR107" s="693">
        <v>0</v>
      </c>
      <c r="BS107" s="691"/>
      <c r="BT107" s="694"/>
    </row>
    <row r="108" spans="1:72" x14ac:dyDescent="0.2">
      <c r="A108" s="624"/>
      <c r="B108" s="624"/>
      <c r="C108" s="647"/>
      <c r="D108" s="624"/>
      <c r="E108" s="648" t="s">
        <v>264</v>
      </c>
      <c r="F108" s="624"/>
      <c r="G108" s="649"/>
      <c r="H108" s="688"/>
      <c r="I108" s="675"/>
      <c r="J108" s="624"/>
      <c r="K108" s="653"/>
      <c r="L108" s="677"/>
      <c r="M108" s="624"/>
      <c r="N108" s="653"/>
      <c r="O108" s="688"/>
      <c r="P108" s="677"/>
      <c r="Q108" s="624"/>
      <c r="R108" s="653"/>
      <c r="S108" s="688"/>
      <c r="T108" s="677"/>
      <c r="U108" s="624"/>
      <c r="V108" s="653"/>
      <c r="W108" s="688"/>
      <c r="X108" s="677"/>
      <c r="Y108" s="624"/>
      <c r="Z108" s="653"/>
      <c r="AA108" s="688"/>
      <c r="AB108" s="677"/>
      <c r="AC108" s="624"/>
      <c r="AD108" s="653"/>
      <c r="AE108" s="688"/>
      <c r="AF108" s="677"/>
      <c r="AG108" s="624"/>
      <c r="AH108" s="653"/>
      <c r="AI108" s="688"/>
      <c r="AJ108" s="677"/>
      <c r="AK108" s="624"/>
      <c r="AL108" s="653"/>
      <c r="AM108" s="688"/>
      <c r="AN108" s="677"/>
      <c r="AO108" s="630"/>
      <c r="AP108" s="653"/>
      <c r="AQ108" s="688"/>
      <c r="AR108" s="677"/>
      <c r="AS108" s="624"/>
      <c r="AT108" s="653"/>
      <c r="AU108" s="688"/>
      <c r="AV108" s="677"/>
      <c r="AW108" s="624"/>
      <c r="AX108" s="653"/>
      <c r="AY108" s="688"/>
      <c r="AZ108" s="677"/>
      <c r="BA108" s="624"/>
      <c r="BB108" s="653"/>
      <c r="BC108" s="688"/>
      <c r="BD108" s="677"/>
      <c r="BE108" s="624"/>
      <c r="BF108" s="653"/>
      <c r="BG108" s="688"/>
      <c r="BH108" s="677"/>
      <c r="BI108" s="624"/>
      <c r="BJ108" s="653"/>
      <c r="BK108" s="688"/>
      <c r="BL108" s="677"/>
      <c r="BM108" s="624"/>
      <c r="BN108" s="653"/>
      <c r="BO108" s="688"/>
      <c r="BP108" s="677"/>
      <c r="BQ108" s="624"/>
      <c r="BR108" s="653"/>
      <c r="BS108" s="688"/>
      <c r="BT108" s="677"/>
    </row>
    <row r="109" spans="1:72" x14ac:dyDescent="0.2">
      <c r="A109" s="624"/>
      <c r="B109" s="703" t="s">
        <v>293</v>
      </c>
      <c r="C109" s="704"/>
      <c r="D109" s="624"/>
      <c r="E109" s="648" t="s">
        <v>264</v>
      </c>
      <c r="F109" s="624"/>
      <c r="G109" s="649"/>
      <c r="H109" s="688"/>
      <c r="I109" s="675"/>
      <c r="J109" s="624"/>
      <c r="K109" s="653"/>
      <c r="L109" s="677"/>
      <c r="M109" s="624"/>
      <c r="N109" s="653"/>
      <c r="O109" s="688"/>
      <c r="P109" s="677"/>
      <c r="Q109" s="624"/>
      <c r="R109" s="653"/>
      <c r="S109" s="688"/>
      <c r="T109" s="677"/>
      <c r="U109" s="624"/>
      <c r="V109" s="653"/>
      <c r="W109" s="688"/>
      <c r="X109" s="677"/>
      <c r="Y109" s="624"/>
      <c r="Z109" s="653"/>
      <c r="AA109" s="688"/>
      <c r="AB109" s="677"/>
      <c r="AC109" s="624"/>
      <c r="AD109" s="653"/>
      <c r="AE109" s="688"/>
      <c r="AF109" s="677"/>
      <c r="AG109" s="624"/>
      <c r="AH109" s="653"/>
      <c r="AI109" s="688"/>
      <c r="AJ109" s="677"/>
      <c r="AK109" s="624"/>
      <c r="AL109" s="653"/>
      <c r="AM109" s="688"/>
      <c r="AN109" s="677"/>
      <c r="AO109" s="630"/>
      <c r="AP109" s="653"/>
      <c r="AQ109" s="688"/>
      <c r="AR109" s="677"/>
      <c r="AS109" s="624"/>
      <c r="AT109" s="653"/>
      <c r="AU109" s="688"/>
      <c r="AV109" s="677"/>
      <c r="AW109" s="624"/>
      <c r="AX109" s="653"/>
      <c r="AY109" s="688"/>
      <c r="AZ109" s="677"/>
      <c r="BA109" s="624"/>
      <c r="BB109" s="653"/>
      <c r="BC109" s="688"/>
      <c r="BD109" s="677"/>
      <c r="BE109" s="624"/>
      <c r="BF109" s="653"/>
      <c r="BG109" s="688"/>
      <c r="BH109" s="677"/>
      <c r="BI109" s="624"/>
      <c r="BJ109" s="653"/>
      <c r="BK109" s="688"/>
      <c r="BL109" s="677"/>
      <c r="BM109" s="624"/>
      <c r="BN109" s="653"/>
      <c r="BO109" s="688"/>
      <c r="BP109" s="677"/>
      <c r="BQ109" s="624"/>
      <c r="BR109" s="653"/>
      <c r="BS109" s="688"/>
      <c r="BT109" s="677"/>
    </row>
    <row r="110" spans="1:72" x14ac:dyDescent="0.2">
      <c r="A110" s="624"/>
      <c r="B110" s="705"/>
      <c r="C110" s="704">
        <v>3</v>
      </c>
      <c r="D110" s="624" t="s">
        <v>258</v>
      </c>
      <c r="E110" s="648" t="s">
        <v>286</v>
      </c>
      <c r="F110" s="624"/>
      <c r="G110" s="690">
        <v>-4968.8099999999995</v>
      </c>
      <c r="H110" s="691"/>
      <c r="I110" s="692"/>
      <c r="J110" s="624"/>
      <c r="K110" s="693"/>
      <c r="L110" s="694"/>
      <c r="M110" s="624"/>
      <c r="N110" s="693">
        <v>-4968.8099999999995</v>
      </c>
      <c r="O110" s="691"/>
      <c r="P110" s="694"/>
      <c r="Q110" s="624"/>
      <c r="R110" s="693">
        <v>2362.29</v>
      </c>
      <c r="S110" s="691"/>
      <c r="T110" s="694"/>
      <c r="U110" s="624"/>
      <c r="V110" s="693">
        <v>0</v>
      </c>
      <c r="W110" s="691"/>
      <c r="X110" s="694"/>
      <c r="Y110" s="624"/>
      <c r="Z110" s="693">
        <v>0</v>
      </c>
      <c r="AA110" s="691"/>
      <c r="AB110" s="694"/>
      <c r="AC110" s="624"/>
      <c r="AD110" s="693">
        <v>0</v>
      </c>
      <c r="AE110" s="691"/>
      <c r="AF110" s="694"/>
      <c r="AG110" s="624"/>
      <c r="AH110" s="693">
        <v>0</v>
      </c>
      <c r="AI110" s="691"/>
      <c r="AJ110" s="694"/>
      <c r="AK110" s="624"/>
      <c r="AL110" s="693">
        <v>0</v>
      </c>
      <c r="AM110" s="691"/>
      <c r="AN110" s="694"/>
      <c r="AO110" s="630"/>
      <c r="AP110" s="693">
        <v>0</v>
      </c>
      <c r="AQ110" s="691"/>
      <c r="AR110" s="694"/>
      <c r="AS110" s="624"/>
      <c r="AT110" s="693">
        <v>-24.78</v>
      </c>
      <c r="AU110" s="691"/>
      <c r="AV110" s="694"/>
      <c r="AW110" s="624"/>
      <c r="AX110" s="693">
        <v>-6617.73</v>
      </c>
      <c r="AY110" s="691"/>
      <c r="AZ110" s="694"/>
      <c r="BA110" s="624"/>
      <c r="BB110" s="693">
        <v>0</v>
      </c>
      <c r="BC110" s="691"/>
      <c r="BD110" s="694"/>
      <c r="BE110" s="624"/>
      <c r="BF110" s="693">
        <v>-688.59</v>
      </c>
      <c r="BG110" s="691"/>
      <c r="BH110" s="694"/>
      <c r="BI110" s="624"/>
      <c r="BJ110" s="693">
        <v>0</v>
      </c>
      <c r="BK110" s="691"/>
      <c r="BL110" s="694"/>
      <c r="BM110" s="624"/>
      <c r="BN110" s="693">
        <v>0</v>
      </c>
      <c r="BO110" s="691"/>
      <c r="BP110" s="694"/>
      <c r="BQ110" s="624"/>
      <c r="BR110" s="693">
        <v>0</v>
      </c>
      <c r="BS110" s="691"/>
      <c r="BT110" s="694"/>
    </row>
    <row r="111" spans="1:72" x14ac:dyDescent="0.2">
      <c r="A111" s="624"/>
      <c r="B111" s="705"/>
      <c r="C111" s="704">
        <v>3</v>
      </c>
      <c r="D111" s="624" t="s">
        <v>260</v>
      </c>
      <c r="E111" s="648" t="s">
        <v>287</v>
      </c>
      <c r="F111" s="624"/>
      <c r="G111" s="690">
        <v>-1639.4218240000002</v>
      </c>
      <c r="H111" s="691"/>
      <c r="I111" s="692"/>
      <c r="J111" s="624"/>
      <c r="K111" s="693"/>
      <c r="L111" s="694"/>
      <c r="M111" s="624"/>
      <c r="N111" s="693">
        <v>-1639.4218240000002</v>
      </c>
      <c r="O111" s="691"/>
      <c r="P111" s="694"/>
      <c r="Q111" s="624"/>
      <c r="R111" s="693">
        <v>779.41997900000001</v>
      </c>
      <c r="S111" s="691"/>
      <c r="T111" s="694"/>
      <c r="U111" s="624"/>
      <c r="V111" s="693">
        <v>0</v>
      </c>
      <c r="W111" s="691"/>
      <c r="X111" s="694"/>
      <c r="Y111" s="624"/>
      <c r="Z111" s="693">
        <v>0</v>
      </c>
      <c r="AA111" s="691"/>
      <c r="AB111" s="694"/>
      <c r="AC111" s="624"/>
      <c r="AD111" s="693">
        <v>0</v>
      </c>
      <c r="AE111" s="691"/>
      <c r="AF111" s="694"/>
      <c r="AG111" s="624"/>
      <c r="AH111" s="693">
        <v>0</v>
      </c>
      <c r="AI111" s="691"/>
      <c r="AJ111" s="694"/>
      <c r="AK111" s="624"/>
      <c r="AL111" s="693">
        <v>0</v>
      </c>
      <c r="AM111" s="691"/>
      <c r="AN111" s="694"/>
      <c r="AO111" s="630"/>
      <c r="AP111" s="693">
        <v>0</v>
      </c>
      <c r="AQ111" s="691"/>
      <c r="AR111" s="694"/>
      <c r="AS111" s="624"/>
      <c r="AT111" s="693">
        <v>-8.1759760000000004</v>
      </c>
      <c r="AU111" s="691"/>
      <c r="AV111" s="694"/>
      <c r="AW111" s="624"/>
      <c r="AX111" s="693">
        <v>-2183.4706890000002</v>
      </c>
      <c r="AY111" s="691"/>
      <c r="AZ111" s="694"/>
      <c r="BA111" s="624"/>
      <c r="BB111" s="693">
        <v>0</v>
      </c>
      <c r="BC111" s="691"/>
      <c r="BD111" s="694"/>
      <c r="BE111" s="624"/>
      <c r="BF111" s="693">
        <v>-227.19513799999999</v>
      </c>
      <c r="BG111" s="691"/>
      <c r="BH111" s="694"/>
      <c r="BI111" s="624"/>
      <c r="BJ111" s="693">
        <v>0</v>
      </c>
      <c r="BK111" s="691"/>
      <c r="BL111" s="694"/>
      <c r="BM111" s="624"/>
      <c r="BN111" s="693">
        <v>0</v>
      </c>
      <c r="BO111" s="691"/>
      <c r="BP111" s="694"/>
      <c r="BQ111" s="624"/>
      <c r="BR111" s="693">
        <v>0</v>
      </c>
      <c r="BS111" s="691"/>
      <c r="BT111" s="694"/>
    </row>
    <row r="112" spans="1:72" x14ac:dyDescent="0.2">
      <c r="A112" s="624"/>
      <c r="B112" s="705"/>
      <c r="C112" s="704">
        <v>3</v>
      </c>
      <c r="D112" s="624" t="s">
        <v>262</v>
      </c>
      <c r="E112" s="648" t="s">
        <v>288</v>
      </c>
      <c r="F112" s="624"/>
      <c r="G112" s="690">
        <v>345</v>
      </c>
      <c r="H112" s="691"/>
      <c r="I112" s="692"/>
      <c r="J112" s="624"/>
      <c r="K112" s="693"/>
      <c r="L112" s="694"/>
      <c r="M112" s="624"/>
      <c r="N112" s="693">
        <v>345</v>
      </c>
      <c r="O112" s="691"/>
      <c r="P112" s="694"/>
      <c r="Q112" s="624"/>
      <c r="R112" s="693">
        <v>-164</v>
      </c>
      <c r="S112" s="691"/>
      <c r="T112" s="694"/>
      <c r="U112" s="624"/>
      <c r="V112" s="693">
        <v>0</v>
      </c>
      <c r="W112" s="691"/>
      <c r="X112" s="694"/>
      <c r="Y112" s="624"/>
      <c r="Z112" s="693">
        <v>0</v>
      </c>
      <c r="AA112" s="691"/>
      <c r="AB112" s="694"/>
      <c r="AC112" s="624"/>
      <c r="AD112" s="693">
        <v>0</v>
      </c>
      <c r="AE112" s="691"/>
      <c r="AF112" s="694"/>
      <c r="AG112" s="624"/>
      <c r="AH112" s="693">
        <v>0</v>
      </c>
      <c r="AI112" s="691"/>
      <c r="AJ112" s="694"/>
      <c r="AK112" s="624"/>
      <c r="AL112" s="693">
        <v>0</v>
      </c>
      <c r="AM112" s="691"/>
      <c r="AN112" s="694"/>
      <c r="AO112" s="630"/>
      <c r="AP112" s="693">
        <v>0</v>
      </c>
      <c r="AQ112" s="691"/>
      <c r="AR112" s="694"/>
      <c r="AS112" s="624"/>
      <c r="AT112" s="693">
        <v>2</v>
      </c>
      <c r="AU112" s="691"/>
      <c r="AV112" s="694"/>
      <c r="AW112" s="624"/>
      <c r="AX112" s="693">
        <v>459</v>
      </c>
      <c r="AY112" s="691"/>
      <c r="AZ112" s="694"/>
      <c r="BA112" s="624"/>
      <c r="BB112" s="693">
        <v>0</v>
      </c>
      <c r="BC112" s="691"/>
      <c r="BD112" s="694"/>
      <c r="BE112" s="624"/>
      <c r="BF112" s="693">
        <v>48</v>
      </c>
      <c r="BG112" s="691"/>
      <c r="BH112" s="694"/>
      <c r="BI112" s="624"/>
      <c r="BJ112" s="693">
        <v>0</v>
      </c>
      <c r="BK112" s="691"/>
      <c r="BL112" s="694"/>
      <c r="BM112" s="624"/>
      <c r="BN112" s="693">
        <v>0</v>
      </c>
      <c r="BO112" s="691"/>
      <c r="BP112" s="694"/>
      <c r="BQ112" s="624"/>
      <c r="BR112" s="693">
        <v>0</v>
      </c>
      <c r="BS112" s="691"/>
      <c r="BT112" s="694"/>
    </row>
    <row r="113" spans="1:72" x14ac:dyDescent="0.2">
      <c r="A113" s="624"/>
      <c r="B113" s="624"/>
      <c r="C113" s="647"/>
      <c r="D113" s="624"/>
      <c r="E113" s="648" t="s">
        <v>264</v>
      </c>
      <c r="F113" s="624"/>
      <c r="G113" s="649"/>
      <c r="H113" s="688"/>
      <c r="I113" s="675"/>
      <c r="J113" s="624"/>
      <c r="K113" s="653"/>
      <c r="L113" s="677"/>
      <c r="M113" s="624"/>
      <c r="N113" s="653"/>
      <c r="O113" s="688"/>
      <c r="P113" s="677"/>
      <c r="Q113" s="624"/>
      <c r="R113" s="653"/>
      <c r="S113" s="688"/>
      <c r="T113" s="677"/>
      <c r="U113" s="624"/>
      <c r="V113" s="653"/>
      <c r="W113" s="688"/>
      <c r="X113" s="677"/>
      <c r="Y113" s="624"/>
      <c r="Z113" s="653"/>
      <c r="AA113" s="688"/>
      <c r="AB113" s="677"/>
      <c r="AC113" s="624"/>
      <c r="AD113" s="653"/>
      <c r="AE113" s="688"/>
      <c r="AF113" s="677"/>
      <c r="AG113" s="624"/>
      <c r="AH113" s="653"/>
      <c r="AI113" s="688"/>
      <c r="AJ113" s="677"/>
      <c r="AK113" s="624"/>
      <c r="AL113" s="653"/>
      <c r="AM113" s="688"/>
      <c r="AN113" s="677"/>
      <c r="AO113" s="630"/>
      <c r="AP113" s="653"/>
      <c r="AQ113" s="688"/>
      <c r="AR113" s="677"/>
      <c r="AS113" s="624"/>
      <c r="AT113" s="653"/>
      <c r="AU113" s="688"/>
      <c r="AV113" s="677"/>
      <c r="AW113" s="624"/>
      <c r="AX113" s="653"/>
      <c r="AY113" s="688"/>
      <c r="AZ113" s="677"/>
      <c r="BA113" s="624"/>
      <c r="BB113" s="653"/>
      <c r="BC113" s="688"/>
      <c r="BD113" s="677"/>
      <c r="BE113" s="624"/>
      <c r="BF113" s="653"/>
      <c r="BG113" s="688"/>
      <c r="BH113" s="677"/>
      <c r="BI113" s="624"/>
      <c r="BJ113" s="653"/>
      <c r="BK113" s="688"/>
      <c r="BL113" s="677"/>
      <c r="BM113" s="624"/>
      <c r="BN113" s="653"/>
      <c r="BO113" s="688"/>
      <c r="BP113" s="677"/>
      <c r="BQ113" s="624"/>
      <c r="BR113" s="653"/>
      <c r="BS113" s="688"/>
      <c r="BT113" s="677"/>
    </row>
    <row r="114" spans="1:72" x14ac:dyDescent="0.2">
      <c r="A114" s="624"/>
      <c r="B114" s="703" t="s">
        <v>294</v>
      </c>
      <c r="C114" s="704"/>
      <c r="D114" s="624"/>
      <c r="E114" s="648" t="s">
        <v>264</v>
      </c>
      <c r="F114" s="624"/>
      <c r="G114" s="649"/>
      <c r="H114" s="688"/>
      <c r="I114" s="675"/>
      <c r="J114" s="624"/>
      <c r="K114" s="653"/>
      <c r="L114" s="677"/>
      <c r="M114" s="624"/>
      <c r="N114" s="653"/>
      <c r="O114" s="688"/>
      <c r="P114" s="677"/>
      <c r="Q114" s="624"/>
      <c r="R114" s="653"/>
      <c r="S114" s="688"/>
      <c r="T114" s="677"/>
      <c r="U114" s="624"/>
      <c r="V114" s="653"/>
      <c r="W114" s="688"/>
      <c r="X114" s="677"/>
      <c r="Y114" s="624"/>
      <c r="Z114" s="653"/>
      <c r="AA114" s="688"/>
      <c r="AB114" s="677"/>
      <c r="AC114" s="624"/>
      <c r="AD114" s="653"/>
      <c r="AE114" s="688"/>
      <c r="AF114" s="677"/>
      <c r="AG114" s="624"/>
      <c r="AH114" s="653"/>
      <c r="AI114" s="688"/>
      <c r="AJ114" s="677"/>
      <c r="AK114" s="624"/>
      <c r="AL114" s="653"/>
      <c r="AM114" s="688"/>
      <c r="AN114" s="677"/>
      <c r="AO114" s="630"/>
      <c r="AP114" s="653"/>
      <c r="AQ114" s="688"/>
      <c r="AR114" s="677"/>
      <c r="AS114" s="624"/>
      <c r="AT114" s="653"/>
      <c r="AU114" s="688"/>
      <c r="AV114" s="677"/>
      <c r="AW114" s="624"/>
      <c r="AX114" s="653"/>
      <c r="AY114" s="688"/>
      <c r="AZ114" s="677"/>
      <c r="BA114" s="624"/>
      <c r="BB114" s="653"/>
      <c r="BC114" s="688"/>
      <c r="BD114" s="677"/>
      <c r="BE114" s="624"/>
      <c r="BF114" s="653"/>
      <c r="BG114" s="688"/>
      <c r="BH114" s="677"/>
      <c r="BI114" s="624"/>
      <c r="BJ114" s="653"/>
      <c r="BK114" s="688"/>
      <c r="BL114" s="677"/>
      <c r="BM114" s="624"/>
      <c r="BN114" s="653"/>
      <c r="BO114" s="688"/>
      <c r="BP114" s="677"/>
      <c r="BQ114" s="624"/>
      <c r="BR114" s="653"/>
      <c r="BS114" s="688"/>
      <c r="BT114" s="677"/>
    </row>
    <row r="115" spans="1:72" x14ac:dyDescent="0.2">
      <c r="A115" s="624"/>
      <c r="B115" s="705"/>
      <c r="C115" s="704">
        <v>3</v>
      </c>
      <c r="D115" s="624" t="s">
        <v>258</v>
      </c>
      <c r="E115" s="648" t="s">
        <v>286</v>
      </c>
      <c r="F115" s="624"/>
      <c r="G115" s="690">
        <v>0</v>
      </c>
      <c r="H115" s="691"/>
      <c r="I115" s="692"/>
      <c r="J115" s="624"/>
      <c r="K115" s="693"/>
      <c r="L115" s="694"/>
      <c r="M115" s="624"/>
      <c r="N115" s="693">
        <v>0</v>
      </c>
      <c r="O115" s="691"/>
      <c r="P115" s="694"/>
      <c r="Q115" s="624"/>
      <c r="R115" s="693">
        <v>0</v>
      </c>
      <c r="S115" s="691"/>
      <c r="T115" s="694"/>
      <c r="U115" s="624"/>
      <c r="V115" s="693">
        <v>0</v>
      </c>
      <c r="W115" s="691"/>
      <c r="X115" s="694"/>
      <c r="Y115" s="624"/>
      <c r="Z115" s="693">
        <v>0</v>
      </c>
      <c r="AA115" s="691"/>
      <c r="AB115" s="694"/>
      <c r="AC115" s="624"/>
      <c r="AD115" s="693">
        <v>0</v>
      </c>
      <c r="AE115" s="691"/>
      <c r="AF115" s="694"/>
      <c r="AG115" s="624"/>
      <c r="AH115" s="693">
        <v>0</v>
      </c>
      <c r="AI115" s="691"/>
      <c r="AJ115" s="694"/>
      <c r="AK115" s="624"/>
      <c r="AL115" s="693">
        <v>0</v>
      </c>
      <c r="AM115" s="691"/>
      <c r="AN115" s="694"/>
      <c r="AO115" s="630"/>
      <c r="AP115" s="693">
        <v>0</v>
      </c>
      <c r="AQ115" s="691"/>
      <c r="AR115" s="694"/>
      <c r="AS115" s="624"/>
      <c r="AT115" s="693">
        <v>0</v>
      </c>
      <c r="AU115" s="691"/>
      <c r="AV115" s="694"/>
      <c r="AW115" s="624"/>
      <c r="AX115" s="693">
        <v>0</v>
      </c>
      <c r="AY115" s="691"/>
      <c r="AZ115" s="694"/>
      <c r="BA115" s="624"/>
      <c r="BB115" s="693">
        <v>0</v>
      </c>
      <c r="BC115" s="691"/>
      <c r="BD115" s="694"/>
      <c r="BE115" s="624"/>
      <c r="BF115" s="693">
        <v>0</v>
      </c>
      <c r="BG115" s="691"/>
      <c r="BH115" s="694"/>
      <c r="BI115" s="624"/>
      <c r="BJ115" s="693">
        <v>0</v>
      </c>
      <c r="BK115" s="691"/>
      <c r="BL115" s="694"/>
      <c r="BM115" s="624"/>
      <c r="BN115" s="693">
        <v>0</v>
      </c>
      <c r="BO115" s="691"/>
      <c r="BP115" s="694"/>
      <c r="BQ115" s="624"/>
      <c r="BR115" s="693">
        <v>0</v>
      </c>
      <c r="BS115" s="691"/>
      <c r="BT115" s="694"/>
    </row>
    <row r="116" spans="1:72" x14ac:dyDescent="0.2">
      <c r="A116" s="624"/>
      <c r="B116" s="705"/>
      <c r="C116" s="704">
        <v>3</v>
      </c>
      <c r="D116" s="624" t="s">
        <v>260</v>
      </c>
      <c r="E116" s="648" t="s">
        <v>287</v>
      </c>
      <c r="F116" s="624"/>
      <c r="G116" s="690">
        <v>0</v>
      </c>
      <c r="H116" s="691"/>
      <c r="I116" s="692"/>
      <c r="J116" s="624"/>
      <c r="K116" s="693"/>
      <c r="L116" s="694"/>
      <c r="M116" s="624"/>
      <c r="N116" s="693">
        <v>0</v>
      </c>
      <c r="O116" s="691"/>
      <c r="P116" s="694"/>
      <c r="Q116" s="624"/>
      <c r="R116" s="693">
        <v>0</v>
      </c>
      <c r="S116" s="691"/>
      <c r="T116" s="694"/>
      <c r="U116" s="624"/>
      <c r="V116" s="693">
        <v>0</v>
      </c>
      <c r="W116" s="691"/>
      <c r="X116" s="694"/>
      <c r="Y116" s="624"/>
      <c r="Z116" s="693">
        <v>0</v>
      </c>
      <c r="AA116" s="691"/>
      <c r="AB116" s="694"/>
      <c r="AC116" s="624"/>
      <c r="AD116" s="693">
        <v>0</v>
      </c>
      <c r="AE116" s="691"/>
      <c r="AF116" s="694"/>
      <c r="AG116" s="624"/>
      <c r="AH116" s="693">
        <v>0</v>
      </c>
      <c r="AI116" s="691"/>
      <c r="AJ116" s="694"/>
      <c r="AK116" s="624"/>
      <c r="AL116" s="693">
        <v>0</v>
      </c>
      <c r="AM116" s="691"/>
      <c r="AN116" s="694"/>
      <c r="AO116" s="630"/>
      <c r="AP116" s="693">
        <v>0</v>
      </c>
      <c r="AQ116" s="691"/>
      <c r="AR116" s="694"/>
      <c r="AS116" s="624"/>
      <c r="AT116" s="693">
        <v>0</v>
      </c>
      <c r="AU116" s="691"/>
      <c r="AV116" s="694"/>
      <c r="AW116" s="624"/>
      <c r="AX116" s="693">
        <v>0</v>
      </c>
      <c r="AY116" s="691"/>
      <c r="AZ116" s="694"/>
      <c r="BA116" s="624"/>
      <c r="BB116" s="693">
        <v>0</v>
      </c>
      <c r="BC116" s="691"/>
      <c r="BD116" s="694"/>
      <c r="BE116" s="624"/>
      <c r="BF116" s="693">
        <v>0</v>
      </c>
      <c r="BG116" s="691"/>
      <c r="BH116" s="694"/>
      <c r="BI116" s="624"/>
      <c r="BJ116" s="693">
        <v>0</v>
      </c>
      <c r="BK116" s="691"/>
      <c r="BL116" s="694"/>
      <c r="BM116" s="624"/>
      <c r="BN116" s="693">
        <v>0</v>
      </c>
      <c r="BO116" s="691"/>
      <c r="BP116" s="694"/>
      <c r="BQ116" s="624"/>
      <c r="BR116" s="693">
        <v>0</v>
      </c>
      <c r="BS116" s="691"/>
      <c r="BT116" s="694"/>
    </row>
    <row r="117" spans="1:72" x14ac:dyDescent="0.2">
      <c r="A117" s="624"/>
      <c r="B117" s="705"/>
      <c r="C117" s="704">
        <v>3</v>
      </c>
      <c r="D117" s="624" t="s">
        <v>262</v>
      </c>
      <c r="E117" s="648" t="s">
        <v>288</v>
      </c>
      <c r="F117" s="624"/>
      <c r="G117" s="690">
        <v>0</v>
      </c>
      <c r="H117" s="691"/>
      <c r="I117" s="692"/>
      <c r="J117" s="624"/>
      <c r="K117" s="693"/>
      <c r="L117" s="694"/>
      <c r="M117" s="624"/>
      <c r="N117" s="693">
        <v>0</v>
      </c>
      <c r="O117" s="691"/>
      <c r="P117" s="694"/>
      <c r="Q117" s="624"/>
      <c r="R117" s="693">
        <v>0</v>
      </c>
      <c r="S117" s="691"/>
      <c r="T117" s="694"/>
      <c r="U117" s="624"/>
      <c r="V117" s="693">
        <v>0</v>
      </c>
      <c r="W117" s="691"/>
      <c r="X117" s="694"/>
      <c r="Y117" s="624"/>
      <c r="Z117" s="693">
        <v>0</v>
      </c>
      <c r="AA117" s="691"/>
      <c r="AB117" s="694"/>
      <c r="AC117" s="624"/>
      <c r="AD117" s="693">
        <v>0</v>
      </c>
      <c r="AE117" s="691"/>
      <c r="AF117" s="694"/>
      <c r="AG117" s="624"/>
      <c r="AH117" s="693">
        <v>0</v>
      </c>
      <c r="AI117" s="691"/>
      <c r="AJ117" s="694"/>
      <c r="AK117" s="624"/>
      <c r="AL117" s="693">
        <v>0</v>
      </c>
      <c r="AM117" s="691"/>
      <c r="AN117" s="694"/>
      <c r="AO117" s="630"/>
      <c r="AP117" s="693">
        <v>0</v>
      </c>
      <c r="AQ117" s="691"/>
      <c r="AR117" s="694"/>
      <c r="AS117" s="624"/>
      <c r="AT117" s="693">
        <v>0</v>
      </c>
      <c r="AU117" s="691"/>
      <c r="AV117" s="694"/>
      <c r="AW117" s="624"/>
      <c r="AX117" s="693">
        <v>0</v>
      </c>
      <c r="AY117" s="691"/>
      <c r="AZ117" s="694"/>
      <c r="BA117" s="624"/>
      <c r="BB117" s="693">
        <v>0</v>
      </c>
      <c r="BC117" s="691"/>
      <c r="BD117" s="694"/>
      <c r="BE117" s="624"/>
      <c r="BF117" s="693">
        <v>0</v>
      </c>
      <c r="BG117" s="691"/>
      <c r="BH117" s="694"/>
      <c r="BI117" s="624"/>
      <c r="BJ117" s="693">
        <v>0</v>
      </c>
      <c r="BK117" s="691"/>
      <c r="BL117" s="694"/>
      <c r="BM117" s="624"/>
      <c r="BN117" s="693">
        <v>0</v>
      </c>
      <c r="BO117" s="691"/>
      <c r="BP117" s="694"/>
      <c r="BQ117" s="624"/>
      <c r="BR117" s="693">
        <v>0</v>
      </c>
      <c r="BS117" s="691"/>
      <c r="BT117" s="694"/>
    </row>
    <row r="118" spans="1:72" x14ac:dyDescent="0.2">
      <c r="A118" s="624"/>
      <c r="B118" s="624"/>
      <c r="C118" s="647"/>
      <c r="D118" s="624"/>
      <c r="E118" s="648" t="s">
        <v>264</v>
      </c>
      <c r="F118" s="624"/>
      <c r="G118" s="649"/>
      <c r="H118" s="688"/>
      <c r="I118" s="675"/>
      <c r="J118" s="624"/>
      <c r="K118" s="653"/>
      <c r="L118" s="677"/>
      <c r="M118" s="624"/>
      <c r="N118" s="653"/>
      <c r="O118" s="688"/>
      <c r="P118" s="677"/>
      <c r="Q118" s="624"/>
      <c r="R118" s="653"/>
      <c r="S118" s="688"/>
      <c r="T118" s="677"/>
      <c r="U118" s="624"/>
      <c r="V118" s="653"/>
      <c r="W118" s="688"/>
      <c r="X118" s="677"/>
      <c r="Y118" s="624"/>
      <c r="Z118" s="653"/>
      <c r="AA118" s="688"/>
      <c r="AB118" s="677"/>
      <c r="AC118" s="624"/>
      <c r="AD118" s="653"/>
      <c r="AE118" s="688"/>
      <c r="AF118" s="677"/>
      <c r="AG118" s="624"/>
      <c r="AH118" s="653"/>
      <c r="AI118" s="688"/>
      <c r="AJ118" s="677"/>
      <c r="AK118" s="624"/>
      <c r="AL118" s="653"/>
      <c r="AM118" s="688"/>
      <c r="AN118" s="677"/>
      <c r="AO118" s="630"/>
      <c r="AP118" s="653"/>
      <c r="AQ118" s="688"/>
      <c r="AR118" s="677"/>
      <c r="AS118" s="624"/>
      <c r="AT118" s="653"/>
      <c r="AU118" s="688"/>
      <c r="AV118" s="677"/>
      <c r="AW118" s="624"/>
      <c r="AX118" s="653"/>
      <c r="AY118" s="688"/>
      <c r="AZ118" s="677"/>
      <c r="BA118" s="624"/>
      <c r="BB118" s="653"/>
      <c r="BC118" s="688"/>
      <c r="BD118" s="677"/>
      <c r="BE118" s="624"/>
      <c r="BF118" s="653"/>
      <c r="BG118" s="688"/>
      <c r="BH118" s="677"/>
      <c r="BI118" s="624"/>
      <c r="BJ118" s="653"/>
      <c r="BK118" s="688"/>
      <c r="BL118" s="677"/>
      <c r="BM118" s="624"/>
      <c r="BN118" s="653"/>
      <c r="BO118" s="688"/>
      <c r="BP118" s="677"/>
      <c r="BQ118" s="624"/>
      <c r="BR118" s="653"/>
      <c r="BS118" s="688"/>
      <c r="BT118" s="677"/>
    </row>
    <row r="119" spans="1:72" x14ac:dyDescent="0.2">
      <c r="A119" s="624"/>
      <c r="B119" s="703" t="s">
        <v>295</v>
      </c>
      <c r="C119" s="704"/>
      <c r="D119" s="624"/>
      <c r="E119" s="648" t="s">
        <v>264</v>
      </c>
      <c r="F119" s="624"/>
      <c r="G119" s="649"/>
      <c r="H119" s="688"/>
      <c r="I119" s="675"/>
      <c r="J119" s="624"/>
      <c r="K119" s="653"/>
      <c r="L119" s="677"/>
      <c r="M119" s="624"/>
      <c r="N119" s="653"/>
      <c r="O119" s="688"/>
      <c r="P119" s="677"/>
      <c r="Q119" s="624"/>
      <c r="R119" s="653"/>
      <c r="S119" s="688"/>
      <c r="T119" s="677"/>
      <c r="U119" s="624"/>
      <c r="V119" s="653"/>
      <c r="W119" s="688"/>
      <c r="X119" s="677"/>
      <c r="Y119" s="624"/>
      <c r="Z119" s="653"/>
      <c r="AA119" s="688"/>
      <c r="AB119" s="677"/>
      <c r="AC119" s="624"/>
      <c r="AD119" s="653"/>
      <c r="AE119" s="688"/>
      <c r="AF119" s="677"/>
      <c r="AG119" s="624"/>
      <c r="AH119" s="653"/>
      <c r="AI119" s="688"/>
      <c r="AJ119" s="677"/>
      <c r="AK119" s="624"/>
      <c r="AL119" s="653"/>
      <c r="AM119" s="688"/>
      <c r="AN119" s="677"/>
      <c r="AO119" s="630"/>
      <c r="AP119" s="653"/>
      <c r="AQ119" s="688"/>
      <c r="AR119" s="677"/>
      <c r="AS119" s="624"/>
      <c r="AT119" s="653"/>
      <c r="AU119" s="688"/>
      <c r="AV119" s="677"/>
      <c r="AW119" s="624"/>
      <c r="AX119" s="653"/>
      <c r="AY119" s="688"/>
      <c r="AZ119" s="677"/>
      <c r="BA119" s="624"/>
      <c r="BB119" s="653"/>
      <c r="BC119" s="688"/>
      <c r="BD119" s="677"/>
      <c r="BE119" s="624"/>
      <c r="BF119" s="653"/>
      <c r="BG119" s="688"/>
      <c r="BH119" s="677"/>
      <c r="BI119" s="624"/>
      <c r="BJ119" s="653"/>
      <c r="BK119" s="688"/>
      <c r="BL119" s="677"/>
      <c r="BM119" s="624"/>
      <c r="BN119" s="653"/>
      <c r="BO119" s="688"/>
      <c r="BP119" s="677"/>
      <c r="BQ119" s="624"/>
      <c r="BR119" s="653"/>
      <c r="BS119" s="688"/>
      <c r="BT119" s="677"/>
    </row>
    <row r="120" spans="1:72" x14ac:dyDescent="0.2">
      <c r="A120" s="624"/>
      <c r="B120" s="705"/>
      <c r="C120" s="704">
        <v>3</v>
      </c>
      <c r="D120" s="624" t="s">
        <v>258</v>
      </c>
      <c r="E120" s="648" t="s">
        <v>286</v>
      </c>
      <c r="F120" s="624"/>
      <c r="G120" s="690">
        <v>320868.03000000003</v>
      </c>
      <c r="H120" s="691"/>
      <c r="I120" s="692"/>
      <c r="J120" s="624"/>
      <c r="K120" s="693"/>
      <c r="L120" s="694"/>
      <c r="M120" s="624"/>
      <c r="N120" s="693">
        <v>320868.03000000003</v>
      </c>
      <c r="O120" s="691"/>
      <c r="P120" s="694"/>
      <c r="Q120" s="624"/>
      <c r="R120" s="693">
        <v>320868.03000000003</v>
      </c>
      <c r="S120" s="691"/>
      <c r="T120" s="694"/>
      <c r="U120" s="624"/>
      <c r="V120" s="693">
        <v>0</v>
      </c>
      <c r="W120" s="691"/>
      <c r="X120" s="694"/>
      <c r="Y120" s="624"/>
      <c r="Z120" s="693">
        <v>0</v>
      </c>
      <c r="AA120" s="691"/>
      <c r="AB120" s="694"/>
      <c r="AC120" s="624"/>
      <c r="AD120" s="693">
        <v>0</v>
      </c>
      <c r="AE120" s="691"/>
      <c r="AF120" s="694"/>
      <c r="AG120" s="624"/>
      <c r="AH120" s="693">
        <v>0</v>
      </c>
      <c r="AI120" s="691"/>
      <c r="AJ120" s="694"/>
      <c r="AK120" s="624"/>
      <c r="AL120" s="693">
        <v>0</v>
      </c>
      <c r="AM120" s="691"/>
      <c r="AN120" s="694"/>
      <c r="AO120" s="630"/>
      <c r="AP120" s="693">
        <v>0</v>
      </c>
      <c r="AQ120" s="691"/>
      <c r="AR120" s="694"/>
      <c r="AS120" s="624"/>
      <c r="AT120" s="693">
        <v>0</v>
      </c>
      <c r="AU120" s="691"/>
      <c r="AV120" s="694"/>
      <c r="AW120" s="624"/>
      <c r="AX120" s="693">
        <v>0</v>
      </c>
      <c r="AY120" s="691"/>
      <c r="AZ120" s="694"/>
      <c r="BA120" s="624"/>
      <c r="BB120" s="693">
        <v>0</v>
      </c>
      <c r="BC120" s="691"/>
      <c r="BD120" s="694"/>
      <c r="BE120" s="624"/>
      <c r="BF120" s="693">
        <v>0</v>
      </c>
      <c r="BG120" s="691"/>
      <c r="BH120" s="694"/>
      <c r="BI120" s="624"/>
      <c r="BJ120" s="693">
        <v>0</v>
      </c>
      <c r="BK120" s="691"/>
      <c r="BL120" s="694"/>
      <c r="BM120" s="624"/>
      <c r="BN120" s="693">
        <v>0</v>
      </c>
      <c r="BO120" s="691"/>
      <c r="BP120" s="694"/>
      <c r="BQ120" s="624"/>
      <c r="BR120" s="693">
        <v>0</v>
      </c>
      <c r="BS120" s="691"/>
      <c r="BT120" s="694"/>
    </row>
    <row r="121" spans="1:72" x14ac:dyDescent="0.2">
      <c r="A121" s="624"/>
      <c r="B121" s="705"/>
      <c r="C121" s="704">
        <v>3</v>
      </c>
      <c r="D121" s="624" t="s">
        <v>260</v>
      </c>
      <c r="E121" s="648" t="s">
        <v>287</v>
      </c>
      <c r="F121" s="624"/>
      <c r="G121" s="690">
        <v>105868.014962</v>
      </c>
      <c r="H121" s="691"/>
      <c r="I121" s="692"/>
      <c r="J121" s="624"/>
      <c r="K121" s="693"/>
      <c r="L121" s="694"/>
      <c r="M121" s="624"/>
      <c r="N121" s="693">
        <v>105868.014962</v>
      </c>
      <c r="O121" s="691"/>
      <c r="P121" s="694"/>
      <c r="Q121" s="624"/>
      <c r="R121" s="693">
        <v>105868.014962</v>
      </c>
      <c r="S121" s="691"/>
      <c r="T121" s="694"/>
      <c r="U121" s="624"/>
      <c r="V121" s="693">
        <v>0</v>
      </c>
      <c r="W121" s="691"/>
      <c r="X121" s="694"/>
      <c r="Y121" s="624"/>
      <c r="Z121" s="693">
        <v>0</v>
      </c>
      <c r="AA121" s="691"/>
      <c r="AB121" s="694"/>
      <c r="AC121" s="624"/>
      <c r="AD121" s="693">
        <v>0</v>
      </c>
      <c r="AE121" s="691"/>
      <c r="AF121" s="694"/>
      <c r="AG121" s="624"/>
      <c r="AH121" s="693">
        <v>0</v>
      </c>
      <c r="AI121" s="691"/>
      <c r="AJ121" s="694"/>
      <c r="AK121" s="624"/>
      <c r="AL121" s="693">
        <v>0</v>
      </c>
      <c r="AM121" s="691"/>
      <c r="AN121" s="694"/>
      <c r="AO121" s="630"/>
      <c r="AP121" s="693">
        <v>0</v>
      </c>
      <c r="AQ121" s="691"/>
      <c r="AR121" s="694"/>
      <c r="AS121" s="624"/>
      <c r="AT121" s="693">
        <v>0</v>
      </c>
      <c r="AU121" s="691"/>
      <c r="AV121" s="694"/>
      <c r="AW121" s="624"/>
      <c r="AX121" s="693">
        <v>0</v>
      </c>
      <c r="AY121" s="691"/>
      <c r="AZ121" s="694"/>
      <c r="BA121" s="624"/>
      <c r="BB121" s="693">
        <v>0</v>
      </c>
      <c r="BC121" s="691"/>
      <c r="BD121" s="694"/>
      <c r="BE121" s="624"/>
      <c r="BF121" s="693">
        <v>0</v>
      </c>
      <c r="BG121" s="691"/>
      <c r="BH121" s="694"/>
      <c r="BI121" s="624"/>
      <c r="BJ121" s="693">
        <v>0</v>
      </c>
      <c r="BK121" s="691"/>
      <c r="BL121" s="694"/>
      <c r="BM121" s="624"/>
      <c r="BN121" s="693">
        <v>0</v>
      </c>
      <c r="BO121" s="691"/>
      <c r="BP121" s="694"/>
      <c r="BQ121" s="624"/>
      <c r="BR121" s="693">
        <v>0</v>
      </c>
      <c r="BS121" s="691"/>
      <c r="BT121" s="694"/>
    </row>
    <row r="122" spans="1:72" x14ac:dyDescent="0.2">
      <c r="A122" s="624"/>
      <c r="B122" s="705"/>
      <c r="C122" s="704">
        <v>3</v>
      </c>
      <c r="D122" s="624" t="s">
        <v>262</v>
      </c>
      <c r="E122" s="648" t="s">
        <v>288</v>
      </c>
      <c r="F122" s="624"/>
      <c r="G122" s="690">
        <v>-22232</v>
      </c>
      <c r="H122" s="691"/>
      <c r="I122" s="692"/>
      <c r="J122" s="624"/>
      <c r="K122" s="693"/>
      <c r="L122" s="694"/>
      <c r="M122" s="624"/>
      <c r="N122" s="693">
        <v>-22232</v>
      </c>
      <c r="O122" s="691"/>
      <c r="P122" s="694"/>
      <c r="Q122" s="624"/>
      <c r="R122" s="693">
        <v>-22232</v>
      </c>
      <c r="S122" s="691"/>
      <c r="T122" s="694"/>
      <c r="U122" s="624"/>
      <c r="V122" s="693">
        <v>0</v>
      </c>
      <c r="W122" s="691"/>
      <c r="X122" s="694"/>
      <c r="Y122" s="624"/>
      <c r="Z122" s="693">
        <v>0</v>
      </c>
      <c r="AA122" s="691"/>
      <c r="AB122" s="694"/>
      <c r="AC122" s="624"/>
      <c r="AD122" s="693">
        <v>0</v>
      </c>
      <c r="AE122" s="691"/>
      <c r="AF122" s="694"/>
      <c r="AG122" s="624"/>
      <c r="AH122" s="693">
        <v>0</v>
      </c>
      <c r="AI122" s="691"/>
      <c r="AJ122" s="694"/>
      <c r="AK122" s="624"/>
      <c r="AL122" s="693">
        <v>0</v>
      </c>
      <c r="AM122" s="691"/>
      <c r="AN122" s="694"/>
      <c r="AO122" s="630"/>
      <c r="AP122" s="693">
        <v>0</v>
      </c>
      <c r="AQ122" s="691"/>
      <c r="AR122" s="694"/>
      <c r="AS122" s="624"/>
      <c r="AT122" s="693">
        <v>0</v>
      </c>
      <c r="AU122" s="691"/>
      <c r="AV122" s="694"/>
      <c r="AW122" s="624"/>
      <c r="AX122" s="693">
        <v>0</v>
      </c>
      <c r="AY122" s="691"/>
      <c r="AZ122" s="694"/>
      <c r="BA122" s="624"/>
      <c r="BB122" s="693">
        <v>0</v>
      </c>
      <c r="BC122" s="691"/>
      <c r="BD122" s="694"/>
      <c r="BE122" s="624"/>
      <c r="BF122" s="693">
        <v>0</v>
      </c>
      <c r="BG122" s="691"/>
      <c r="BH122" s="694"/>
      <c r="BI122" s="624"/>
      <c r="BJ122" s="693">
        <v>0</v>
      </c>
      <c r="BK122" s="691"/>
      <c r="BL122" s="694"/>
      <c r="BM122" s="624"/>
      <c r="BN122" s="693">
        <v>0</v>
      </c>
      <c r="BO122" s="691"/>
      <c r="BP122" s="694"/>
      <c r="BQ122" s="624"/>
      <c r="BR122" s="693">
        <v>0</v>
      </c>
      <c r="BS122" s="691"/>
      <c r="BT122" s="694"/>
    </row>
    <row r="123" spans="1:72" x14ac:dyDescent="0.2">
      <c r="A123" s="624"/>
      <c r="B123" s="627"/>
      <c r="C123" s="626"/>
      <c r="D123" s="627"/>
      <c r="E123" s="628" t="s">
        <v>264</v>
      </c>
      <c r="F123" s="627"/>
      <c r="G123" s="649"/>
      <c r="H123" s="688"/>
      <c r="I123" s="675"/>
      <c r="J123" s="624"/>
      <c r="K123" s="653"/>
      <c r="L123" s="677"/>
      <c r="M123" s="624"/>
      <c r="N123" s="653"/>
      <c r="O123" s="688"/>
      <c r="P123" s="677"/>
      <c r="Q123" s="624"/>
      <c r="R123" s="653"/>
      <c r="S123" s="688"/>
      <c r="T123" s="677"/>
      <c r="U123" s="624"/>
      <c r="V123" s="653"/>
      <c r="W123" s="688"/>
      <c r="X123" s="677"/>
      <c r="Y123" s="624"/>
      <c r="Z123" s="653"/>
      <c r="AA123" s="688"/>
      <c r="AB123" s="677"/>
      <c r="AC123" s="624"/>
      <c r="AD123" s="653"/>
      <c r="AE123" s="688"/>
      <c r="AF123" s="677"/>
      <c r="AG123" s="624"/>
      <c r="AH123" s="653"/>
      <c r="AI123" s="688"/>
      <c r="AJ123" s="677"/>
      <c r="AK123" s="624"/>
      <c r="AL123" s="653"/>
      <c r="AM123" s="688"/>
      <c r="AN123" s="677"/>
      <c r="AO123" s="630"/>
      <c r="AP123" s="653"/>
      <c r="AQ123" s="688"/>
      <c r="AR123" s="677"/>
      <c r="AS123" s="624"/>
      <c r="AT123" s="653"/>
      <c r="AU123" s="688"/>
      <c r="AV123" s="677"/>
      <c r="AW123" s="624"/>
      <c r="AX123" s="653"/>
      <c r="AY123" s="688"/>
      <c r="AZ123" s="677"/>
      <c r="BA123" s="624"/>
      <c r="BB123" s="653"/>
      <c r="BC123" s="688"/>
      <c r="BD123" s="677"/>
      <c r="BE123" s="624"/>
      <c r="BF123" s="653"/>
      <c r="BG123" s="688"/>
      <c r="BH123" s="677"/>
      <c r="BI123" s="624"/>
      <c r="BJ123" s="653"/>
      <c r="BK123" s="688"/>
      <c r="BL123" s="677"/>
      <c r="BM123" s="624"/>
      <c r="BN123" s="653"/>
      <c r="BO123" s="688"/>
      <c r="BP123" s="677"/>
      <c r="BQ123" s="624"/>
      <c r="BR123" s="653"/>
      <c r="BS123" s="688"/>
      <c r="BT123" s="677"/>
    </row>
    <row r="124" spans="1:72" x14ac:dyDescent="0.2">
      <c r="A124" s="624"/>
      <c r="B124" s="627"/>
      <c r="C124" s="626"/>
      <c r="D124" s="627"/>
      <c r="E124" s="628" t="s">
        <v>264</v>
      </c>
      <c r="F124" s="627"/>
      <c r="G124" s="649"/>
      <c r="H124" s="688"/>
      <c r="I124" s="675"/>
      <c r="J124" s="624"/>
      <c r="K124" s="653"/>
      <c r="L124" s="677"/>
      <c r="M124" s="624"/>
      <c r="N124" s="653"/>
      <c r="O124" s="688"/>
      <c r="P124" s="677"/>
      <c r="Q124" s="624"/>
      <c r="R124" s="653"/>
      <c r="S124" s="688"/>
      <c r="T124" s="677"/>
      <c r="U124" s="624"/>
      <c r="V124" s="653"/>
      <c r="W124" s="688"/>
      <c r="X124" s="677"/>
      <c r="Y124" s="624"/>
      <c r="Z124" s="653"/>
      <c r="AA124" s="688"/>
      <c r="AB124" s="677"/>
      <c r="AC124" s="624"/>
      <c r="AD124" s="653"/>
      <c r="AE124" s="688"/>
      <c r="AF124" s="677"/>
      <c r="AG124" s="624"/>
      <c r="AH124" s="653"/>
      <c r="AI124" s="688"/>
      <c r="AJ124" s="677"/>
      <c r="AK124" s="624"/>
      <c r="AL124" s="653"/>
      <c r="AM124" s="688"/>
      <c r="AN124" s="677"/>
      <c r="AO124" s="630"/>
      <c r="AP124" s="653"/>
      <c r="AQ124" s="688"/>
      <c r="AR124" s="677"/>
      <c r="AS124" s="624"/>
      <c r="AT124" s="653"/>
      <c r="AU124" s="688"/>
      <c r="AV124" s="677"/>
      <c r="AW124" s="624"/>
      <c r="AX124" s="653"/>
      <c r="AY124" s="688"/>
      <c r="AZ124" s="677"/>
      <c r="BA124" s="624"/>
      <c r="BB124" s="653"/>
      <c r="BC124" s="688"/>
      <c r="BD124" s="677"/>
      <c r="BE124" s="624"/>
      <c r="BF124" s="653"/>
      <c r="BG124" s="688"/>
      <c r="BH124" s="677"/>
      <c r="BI124" s="624"/>
      <c r="BJ124" s="653"/>
      <c r="BK124" s="688"/>
      <c r="BL124" s="677"/>
      <c r="BM124" s="624"/>
      <c r="BN124" s="653"/>
      <c r="BO124" s="688"/>
      <c r="BP124" s="677"/>
      <c r="BQ124" s="624"/>
      <c r="BR124" s="653"/>
      <c r="BS124" s="688"/>
      <c r="BT124" s="677"/>
    </row>
    <row r="125" spans="1:72" x14ac:dyDescent="0.2">
      <c r="A125" s="624"/>
      <c r="B125" s="794" t="s">
        <v>296</v>
      </c>
      <c r="C125" s="794"/>
      <c r="D125" s="795"/>
      <c r="E125" s="697" t="s">
        <v>264</v>
      </c>
      <c r="F125" s="698"/>
      <c r="G125" s="699"/>
      <c r="H125" s="699"/>
      <c r="I125" s="682"/>
      <c r="J125" s="698"/>
      <c r="K125" s="700"/>
      <c r="L125" s="685"/>
      <c r="M125" s="698"/>
      <c r="N125" s="700"/>
      <c r="O125" s="699"/>
      <c r="P125" s="685"/>
      <c r="Q125" s="698"/>
      <c r="R125" s="700"/>
      <c r="S125" s="699"/>
      <c r="T125" s="685"/>
      <c r="U125" s="698"/>
      <c r="V125" s="700"/>
      <c r="W125" s="699"/>
      <c r="X125" s="685"/>
      <c r="Y125" s="698"/>
      <c r="Z125" s="700"/>
      <c r="AA125" s="699"/>
      <c r="AB125" s="685"/>
      <c r="AC125" s="698"/>
      <c r="AD125" s="700"/>
      <c r="AE125" s="699"/>
      <c r="AF125" s="685"/>
      <c r="AG125" s="698"/>
      <c r="AH125" s="700"/>
      <c r="AI125" s="699"/>
      <c r="AJ125" s="685"/>
      <c r="AK125" s="698"/>
      <c r="AL125" s="700"/>
      <c r="AM125" s="699"/>
      <c r="AN125" s="685"/>
      <c r="AO125" s="701"/>
      <c r="AP125" s="700"/>
      <c r="AQ125" s="699"/>
      <c r="AR125" s="685"/>
      <c r="AS125" s="698"/>
      <c r="AT125" s="700"/>
      <c r="AU125" s="699"/>
      <c r="AV125" s="685"/>
      <c r="AW125" s="698"/>
      <c r="AX125" s="700"/>
      <c r="AY125" s="699"/>
      <c r="AZ125" s="685"/>
      <c r="BA125" s="698"/>
      <c r="BB125" s="700"/>
      <c r="BC125" s="699"/>
      <c r="BD125" s="685"/>
      <c r="BE125" s="698"/>
      <c r="BF125" s="700"/>
      <c r="BG125" s="699"/>
      <c r="BH125" s="685"/>
      <c r="BI125" s="698"/>
      <c r="BJ125" s="700"/>
      <c r="BK125" s="699"/>
      <c r="BL125" s="685"/>
      <c r="BM125" s="698"/>
      <c r="BN125" s="700"/>
      <c r="BO125" s="699"/>
      <c r="BP125" s="685"/>
      <c r="BQ125" s="698"/>
      <c r="BR125" s="700"/>
      <c r="BS125" s="699"/>
      <c r="BT125" s="685"/>
    </row>
    <row r="126" spans="1:72" x14ac:dyDescent="0.2">
      <c r="A126" s="624"/>
      <c r="B126" s="702" t="s">
        <v>297</v>
      </c>
      <c r="C126" s="633"/>
      <c r="D126" s="627"/>
      <c r="E126" s="628" t="s">
        <v>264</v>
      </c>
      <c r="F126" s="627"/>
      <c r="G126" s="649"/>
      <c r="H126" s="688"/>
      <c r="I126" s="675"/>
      <c r="J126" s="624"/>
      <c r="K126" s="653"/>
      <c r="L126" s="677"/>
      <c r="M126" s="624"/>
      <c r="N126" s="653"/>
      <c r="O126" s="688"/>
      <c r="P126" s="677"/>
      <c r="Q126" s="624"/>
      <c r="R126" s="653"/>
      <c r="S126" s="688"/>
      <c r="T126" s="677"/>
      <c r="U126" s="624"/>
      <c r="V126" s="653"/>
      <c r="W126" s="688"/>
      <c r="X126" s="677"/>
      <c r="Y126" s="624"/>
      <c r="Z126" s="653"/>
      <c r="AA126" s="688"/>
      <c r="AB126" s="677"/>
      <c r="AC126" s="624"/>
      <c r="AD126" s="653"/>
      <c r="AE126" s="688"/>
      <c r="AF126" s="677"/>
      <c r="AG126" s="624"/>
      <c r="AH126" s="653"/>
      <c r="AI126" s="688"/>
      <c r="AJ126" s="677"/>
      <c r="AK126" s="624"/>
      <c r="AL126" s="653"/>
      <c r="AM126" s="688"/>
      <c r="AN126" s="677"/>
      <c r="AO126" s="630"/>
      <c r="AP126" s="653"/>
      <c r="AQ126" s="688"/>
      <c r="AR126" s="677"/>
      <c r="AS126" s="624"/>
      <c r="AT126" s="653"/>
      <c r="AU126" s="688"/>
      <c r="AV126" s="677"/>
      <c r="AW126" s="624"/>
      <c r="AX126" s="653"/>
      <c r="AY126" s="688"/>
      <c r="AZ126" s="677"/>
      <c r="BA126" s="624"/>
      <c r="BB126" s="653"/>
      <c r="BC126" s="688"/>
      <c r="BD126" s="677"/>
      <c r="BE126" s="624"/>
      <c r="BF126" s="653"/>
      <c r="BG126" s="688"/>
      <c r="BH126" s="677"/>
      <c r="BI126" s="624"/>
      <c r="BJ126" s="653"/>
      <c r="BK126" s="688"/>
      <c r="BL126" s="677"/>
      <c r="BM126" s="624"/>
      <c r="BN126" s="653"/>
      <c r="BO126" s="688"/>
      <c r="BP126" s="677"/>
      <c r="BQ126" s="624"/>
      <c r="BR126" s="653"/>
      <c r="BS126" s="688"/>
      <c r="BT126" s="677"/>
    </row>
    <row r="127" spans="1:72" x14ac:dyDescent="0.2">
      <c r="A127" s="624"/>
      <c r="B127" s="632"/>
      <c r="C127" s="633">
        <v>4</v>
      </c>
      <c r="D127" s="627" t="s">
        <v>258</v>
      </c>
      <c r="E127" s="628" t="s">
        <v>281</v>
      </c>
      <c r="F127" s="627"/>
      <c r="G127" s="690">
        <v>0</v>
      </c>
      <c r="H127" s="691"/>
      <c r="I127" s="692"/>
      <c r="J127" s="624"/>
      <c r="K127" s="693"/>
      <c r="L127" s="694"/>
      <c r="M127" s="624"/>
      <c r="N127" s="693">
        <v>0</v>
      </c>
      <c r="O127" s="691"/>
      <c r="P127" s="694"/>
      <c r="Q127" s="624"/>
      <c r="R127" s="693">
        <v>0</v>
      </c>
      <c r="S127" s="691"/>
      <c r="T127" s="694"/>
      <c r="U127" s="624"/>
      <c r="V127" s="693">
        <v>0</v>
      </c>
      <c r="W127" s="691"/>
      <c r="X127" s="694"/>
      <c r="Y127" s="624"/>
      <c r="Z127" s="693">
        <v>0</v>
      </c>
      <c r="AA127" s="691"/>
      <c r="AB127" s="694"/>
      <c r="AC127" s="624"/>
      <c r="AD127" s="693">
        <v>0</v>
      </c>
      <c r="AE127" s="691"/>
      <c r="AF127" s="694"/>
      <c r="AG127" s="624"/>
      <c r="AH127" s="693">
        <v>0</v>
      </c>
      <c r="AI127" s="691"/>
      <c r="AJ127" s="694"/>
      <c r="AK127" s="624"/>
      <c r="AL127" s="693">
        <v>0</v>
      </c>
      <c r="AM127" s="691"/>
      <c r="AN127" s="694"/>
      <c r="AO127" s="630"/>
      <c r="AP127" s="693">
        <v>0</v>
      </c>
      <c r="AQ127" s="691"/>
      <c r="AR127" s="694"/>
      <c r="AS127" s="624"/>
      <c r="AT127" s="693">
        <v>0</v>
      </c>
      <c r="AU127" s="691"/>
      <c r="AV127" s="694"/>
      <c r="AW127" s="624"/>
      <c r="AX127" s="693">
        <v>0</v>
      </c>
      <c r="AY127" s="691"/>
      <c r="AZ127" s="694"/>
      <c r="BA127" s="624"/>
      <c r="BB127" s="693">
        <v>0</v>
      </c>
      <c r="BC127" s="691"/>
      <c r="BD127" s="694"/>
      <c r="BE127" s="624"/>
      <c r="BF127" s="693">
        <v>0</v>
      </c>
      <c r="BG127" s="691"/>
      <c r="BH127" s="694"/>
      <c r="BI127" s="624"/>
      <c r="BJ127" s="693">
        <v>0</v>
      </c>
      <c r="BK127" s="691"/>
      <c r="BL127" s="694"/>
      <c r="BM127" s="624"/>
      <c r="BN127" s="693">
        <v>0</v>
      </c>
      <c r="BO127" s="691"/>
      <c r="BP127" s="694"/>
      <c r="BQ127" s="624"/>
      <c r="BR127" s="693">
        <v>0</v>
      </c>
      <c r="BS127" s="691"/>
      <c r="BT127" s="694"/>
    </row>
    <row r="128" spans="1:72" x14ac:dyDescent="0.2">
      <c r="A128" s="624"/>
      <c r="B128" s="632"/>
      <c r="C128" s="633">
        <v>4</v>
      </c>
      <c r="D128" s="627" t="s">
        <v>260</v>
      </c>
      <c r="E128" s="628" t="s">
        <v>282</v>
      </c>
      <c r="F128" s="627"/>
      <c r="G128" s="690">
        <v>0</v>
      </c>
      <c r="H128" s="691"/>
      <c r="I128" s="692"/>
      <c r="J128" s="624"/>
      <c r="K128" s="693"/>
      <c r="L128" s="694"/>
      <c r="M128" s="624"/>
      <c r="N128" s="693">
        <v>0</v>
      </c>
      <c r="O128" s="691"/>
      <c r="P128" s="694"/>
      <c r="Q128" s="624"/>
      <c r="R128" s="693">
        <v>0</v>
      </c>
      <c r="S128" s="691"/>
      <c r="T128" s="694"/>
      <c r="U128" s="624"/>
      <c r="V128" s="693">
        <v>0</v>
      </c>
      <c r="W128" s="691"/>
      <c r="X128" s="694"/>
      <c r="Y128" s="624"/>
      <c r="Z128" s="693">
        <v>0</v>
      </c>
      <c r="AA128" s="691"/>
      <c r="AB128" s="694"/>
      <c r="AC128" s="624"/>
      <c r="AD128" s="693">
        <v>0</v>
      </c>
      <c r="AE128" s="691"/>
      <c r="AF128" s="694"/>
      <c r="AG128" s="624"/>
      <c r="AH128" s="693">
        <v>0</v>
      </c>
      <c r="AI128" s="691"/>
      <c r="AJ128" s="694"/>
      <c r="AK128" s="624"/>
      <c r="AL128" s="693">
        <v>0</v>
      </c>
      <c r="AM128" s="691"/>
      <c r="AN128" s="694"/>
      <c r="AO128" s="630"/>
      <c r="AP128" s="693">
        <v>0</v>
      </c>
      <c r="AQ128" s="691"/>
      <c r="AR128" s="694"/>
      <c r="AS128" s="624"/>
      <c r="AT128" s="693">
        <v>0</v>
      </c>
      <c r="AU128" s="691"/>
      <c r="AV128" s="694"/>
      <c r="AW128" s="624"/>
      <c r="AX128" s="693">
        <v>0</v>
      </c>
      <c r="AY128" s="691"/>
      <c r="AZ128" s="694"/>
      <c r="BA128" s="624"/>
      <c r="BB128" s="693">
        <v>0</v>
      </c>
      <c r="BC128" s="691"/>
      <c r="BD128" s="694"/>
      <c r="BE128" s="624"/>
      <c r="BF128" s="693">
        <v>0</v>
      </c>
      <c r="BG128" s="691"/>
      <c r="BH128" s="694"/>
      <c r="BI128" s="624"/>
      <c r="BJ128" s="693">
        <v>0</v>
      </c>
      <c r="BK128" s="691"/>
      <c r="BL128" s="694"/>
      <c r="BM128" s="624"/>
      <c r="BN128" s="693">
        <v>0</v>
      </c>
      <c r="BO128" s="691"/>
      <c r="BP128" s="694"/>
      <c r="BQ128" s="624"/>
      <c r="BR128" s="693">
        <v>0</v>
      </c>
      <c r="BS128" s="691"/>
      <c r="BT128" s="694"/>
    </row>
    <row r="129" spans="1:72" x14ac:dyDescent="0.2">
      <c r="A129" s="624"/>
      <c r="B129" s="632"/>
      <c r="C129" s="633">
        <v>4</v>
      </c>
      <c r="D129" s="627" t="s">
        <v>262</v>
      </c>
      <c r="E129" s="628" t="s">
        <v>283</v>
      </c>
      <c r="F129" s="627"/>
      <c r="G129" s="690">
        <v>0</v>
      </c>
      <c r="H129" s="691"/>
      <c r="I129" s="692"/>
      <c r="J129" s="624"/>
      <c r="K129" s="693"/>
      <c r="L129" s="694"/>
      <c r="M129" s="624"/>
      <c r="N129" s="693">
        <v>0</v>
      </c>
      <c r="O129" s="691"/>
      <c r="P129" s="694"/>
      <c r="Q129" s="624"/>
      <c r="R129" s="693">
        <v>0</v>
      </c>
      <c r="S129" s="691"/>
      <c r="T129" s="694"/>
      <c r="U129" s="624"/>
      <c r="V129" s="693">
        <v>0</v>
      </c>
      <c r="W129" s="691"/>
      <c r="X129" s="694"/>
      <c r="Y129" s="624"/>
      <c r="Z129" s="693">
        <v>0</v>
      </c>
      <c r="AA129" s="691"/>
      <c r="AB129" s="694"/>
      <c r="AC129" s="624"/>
      <c r="AD129" s="693">
        <v>0</v>
      </c>
      <c r="AE129" s="691"/>
      <c r="AF129" s="694"/>
      <c r="AG129" s="624"/>
      <c r="AH129" s="693">
        <v>0</v>
      </c>
      <c r="AI129" s="691"/>
      <c r="AJ129" s="694"/>
      <c r="AK129" s="624"/>
      <c r="AL129" s="693">
        <v>0</v>
      </c>
      <c r="AM129" s="691"/>
      <c r="AN129" s="694"/>
      <c r="AO129" s="630"/>
      <c r="AP129" s="693">
        <v>0</v>
      </c>
      <c r="AQ129" s="691"/>
      <c r="AR129" s="694"/>
      <c r="AS129" s="624"/>
      <c r="AT129" s="693">
        <v>0</v>
      </c>
      <c r="AU129" s="691"/>
      <c r="AV129" s="694"/>
      <c r="AW129" s="624"/>
      <c r="AX129" s="693">
        <v>0</v>
      </c>
      <c r="AY129" s="691"/>
      <c r="AZ129" s="694"/>
      <c r="BA129" s="624"/>
      <c r="BB129" s="693">
        <v>0</v>
      </c>
      <c r="BC129" s="691"/>
      <c r="BD129" s="694"/>
      <c r="BE129" s="624"/>
      <c r="BF129" s="693">
        <v>0</v>
      </c>
      <c r="BG129" s="691"/>
      <c r="BH129" s="694"/>
      <c r="BI129" s="624"/>
      <c r="BJ129" s="693">
        <v>0</v>
      </c>
      <c r="BK129" s="691"/>
      <c r="BL129" s="694"/>
      <c r="BM129" s="624"/>
      <c r="BN129" s="693">
        <v>0</v>
      </c>
      <c r="BO129" s="691"/>
      <c r="BP129" s="694"/>
      <c r="BQ129" s="624"/>
      <c r="BR129" s="693">
        <v>0</v>
      </c>
      <c r="BS129" s="691"/>
      <c r="BT129" s="694"/>
    </row>
    <row r="130" spans="1:72" x14ac:dyDescent="0.2">
      <c r="A130" s="624"/>
      <c r="B130" s="627"/>
      <c r="C130" s="626"/>
      <c r="D130" s="627"/>
      <c r="E130" s="628" t="s">
        <v>264</v>
      </c>
      <c r="F130" s="627"/>
      <c r="G130" s="649"/>
      <c r="H130" s="688"/>
      <c r="I130" s="675"/>
      <c r="J130" s="624"/>
      <c r="K130" s="653"/>
      <c r="L130" s="677"/>
      <c r="M130" s="624"/>
      <c r="N130" s="653"/>
      <c r="O130" s="688"/>
      <c r="P130" s="677"/>
      <c r="Q130" s="624"/>
      <c r="R130" s="653"/>
      <c r="S130" s="688"/>
      <c r="T130" s="677"/>
      <c r="U130" s="624"/>
      <c r="V130" s="653"/>
      <c r="W130" s="688"/>
      <c r="X130" s="677"/>
      <c r="Y130" s="624"/>
      <c r="Z130" s="653"/>
      <c r="AA130" s="688"/>
      <c r="AB130" s="677"/>
      <c r="AC130" s="624"/>
      <c r="AD130" s="653"/>
      <c r="AE130" s="688"/>
      <c r="AF130" s="677"/>
      <c r="AG130" s="624"/>
      <c r="AH130" s="653"/>
      <c r="AI130" s="688"/>
      <c r="AJ130" s="677"/>
      <c r="AK130" s="624"/>
      <c r="AL130" s="653"/>
      <c r="AM130" s="688"/>
      <c r="AN130" s="677"/>
      <c r="AO130" s="630"/>
      <c r="AP130" s="653"/>
      <c r="AQ130" s="688"/>
      <c r="AR130" s="677"/>
      <c r="AS130" s="624"/>
      <c r="AT130" s="653"/>
      <c r="AU130" s="688"/>
      <c r="AV130" s="677"/>
      <c r="AW130" s="624"/>
      <c r="AX130" s="653"/>
      <c r="AY130" s="688"/>
      <c r="AZ130" s="677"/>
      <c r="BA130" s="624"/>
      <c r="BB130" s="653"/>
      <c r="BC130" s="688"/>
      <c r="BD130" s="677"/>
      <c r="BE130" s="624"/>
      <c r="BF130" s="653"/>
      <c r="BG130" s="688"/>
      <c r="BH130" s="677"/>
      <c r="BI130" s="624"/>
      <c r="BJ130" s="653"/>
      <c r="BK130" s="688"/>
      <c r="BL130" s="677"/>
      <c r="BM130" s="624"/>
      <c r="BN130" s="653"/>
      <c r="BO130" s="688"/>
      <c r="BP130" s="677"/>
      <c r="BQ130" s="624"/>
      <c r="BR130" s="653"/>
      <c r="BS130" s="688"/>
      <c r="BT130" s="677"/>
    </row>
    <row r="131" spans="1:72" x14ac:dyDescent="0.2">
      <c r="A131" s="624"/>
      <c r="B131" s="702" t="s">
        <v>298</v>
      </c>
      <c r="C131" s="633"/>
      <c r="D131" s="627"/>
      <c r="E131" s="628" t="s">
        <v>264</v>
      </c>
      <c r="F131" s="627"/>
      <c r="G131" s="649"/>
      <c r="H131" s="688"/>
      <c r="I131" s="675"/>
      <c r="J131" s="624"/>
      <c r="K131" s="653"/>
      <c r="L131" s="677"/>
      <c r="M131" s="624"/>
      <c r="N131" s="653"/>
      <c r="O131" s="688"/>
      <c r="P131" s="677"/>
      <c r="Q131" s="624"/>
      <c r="R131" s="653"/>
      <c r="S131" s="688"/>
      <c r="T131" s="677"/>
      <c r="U131" s="624"/>
      <c r="V131" s="653"/>
      <c r="W131" s="688"/>
      <c r="X131" s="677"/>
      <c r="Y131" s="624"/>
      <c r="Z131" s="653"/>
      <c r="AA131" s="688"/>
      <c r="AB131" s="677"/>
      <c r="AC131" s="624"/>
      <c r="AD131" s="653"/>
      <c r="AE131" s="688"/>
      <c r="AF131" s="677"/>
      <c r="AG131" s="624"/>
      <c r="AH131" s="653"/>
      <c r="AI131" s="688"/>
      <c r="AJ131" s="677"/>
      <c r="AK131" s="624"/>
      <c r="AL131" s="653"/>
      <c r="AM131" s="688"/>
      <c r="AN131" s="677"/>
      <c r="AO131" s="630"/>
      <c r="AP131" s="653"/>
      <c r="AQ131" s="688"/>
      <c r="AR131" s="677"/>
      <c r="AS131" s="624"/>
      <c r="AT131" s="653"/>
      <c r="AU131" s="688"/>
      <c r="AV131" s="677"/>
      <c r="AW131" s="624"/>
      <c r="AX131" s="653"/>
      <c r="AY131" s="688"/>
      <c r="AZ131" s="677"/>
      <c r="BA131" s="624"/>
      <c r="BB131" s="653"/>
      <c r="BC131" s="688"/>
      <c r="BD131" s="677"/>
      <c r="BE131" s="624"/>
      <c r="BF131" s="653"/>
      <c r="BG131" s="688"/>
      <c r="BH131" s="677"/>
      <c r="BI131" s="624"/>
      <c r="BJ131" s="653"/>
      <c r="BK131" s="688"/>
      <c r="BL131" s="677"/>
      <c r="BM131" s="624"/>
      <c r="BN131" s="653"/>
      <c r="BO131" s="688"/>
      <c r="BP131" s="677"/>
      <c r="BQ131" s="624"/>
      <c r="BR131" s="653"/>
      <c r="BS131" s="688"/>
      <c r="BT131" s="677"/>
    </row>
    <row r="132" spans="1:72" x14ac:dyDescent="0.2">
      <c r="A132" s="624"/>
      <c r="B132" s="632"/>
      <c r="C132" s="633">
        <v>4</v>
      </c>
      <c r="D132" s="627" t="s">
        <v>258</v>
      </c>
      <c r="E132" s="628" t="s">
        <v>281</v>
      </c>
      <c r="F132" s="627"/>
      <c r="G132" s="690">
        <v>-64989.120000000003</v>
      </c>
      <c r="H132" s="691"/>
      <c r="I132" s="692"/>
      <c r="J132" s="624"/>
      <c r="K132" s="693"/>
      <c r="L132" s="694"/>
      <c r="M132" s="624"/>
      <c r="N132" s="693">
        <v>-64989.120000000003</v>
      </c>
      <c r="O132" s="691"/>
      <c r="P132" s="694"/>
      <c r="Q132" s="624"/>
      <c r="R132" s="693">
        <v>-64989.120000000003</v>
      </c>
      <c r="S132" s="691"/>
      <c r="T132" s="694"/>
      <c r="U132" s="624"/>
      <c r="V132" s="693">
        <v>0</v>
      </c>
      <c r="W132" s="691"/>
      <c r="X132" s="694"/>
      <c r="Y132" s="624"/>
      <c r="Z132" s="693">
        <v>0</v>
      </c>
      <c r="AA132" s="691"/>
      <c r="AB132" s="694"/>
      <c r="AC132" s="624"/>
      <c r="AD132" s="693">
        <v>0</v>
      </c>
      <c r="AE132" s="691"/>
      <c r="AF132" s="694"/>
      <c r="AG132" s="624"/>
      <c r="AH132" s="693">
        <v>0</v>
      </c>
      <c r="AI132" s="691"/>
      <c r="AJ132" s="694"/>
      <c r="AK132" s="624"/>
      <c r="AL132" s="693">
        <v>0</v>
      </c>
      <c r="AM132" s="691"/>
      <c r="AN132" s="694"/>
      <c r="AO132" s="630"/>
      <c r="AP132" s="693">
        <v>0</v>
      </c>
      <c r="AQ132" s="691"/>
      <c r="AR132" s="694"/>
      <c r="AS132" s="624"/>
      <c r="AT132" s="693">
        <v>0</v>
      </c>
      <c r="AU132" s="691"/>
      <c r="AV132" s="694"/>
      <c r="AW132" s="624"/>
      <c r="AX132" s="693">
        <v>0</v>
      </c>
      <c r="AY132" s="691"/>
      <c r="AZ132" s="694"/>
      <c r="BA132" s="624"/>
      <c r="BB132" s="693">
        <v>0</v>
      </c>
      <c r="BC132" s="691"/>
      <c r="BD132" s="694"/>
      <c r="BE132" s="624"/>
      <c r="BF132" s="693">
        <v>0</v>
      </c>
      <c r="BG132" s="691"/>
      <c r="BH132" s="694"/>
      <c r="BI132" s="624"/>
      <c r="BJ132" s="693">
        <v>0</v>
      </c>
      <c r="BK132" s="691"/>
      <c r="BL132" s="694"/>
      <c r="BM132" s="624"/>
      <c r="BN132" s="693">
        <v>0</v>
      </c>
      <c r="BO132" s="691"/>
      <c r="BP132" s="694"/>
      <c r="BQ132" s="624"/>
      <c r="BR132" s="693">
        <v>0</v>
      </c>
      <c r="BS132" s="691"/>
      <c r="BT132" s="694"/>
    </row>
    <row r="133" spans="1:72" x14ac:dyDescent="0.2">
      <c r="A133" s="624"/>
      <c r="B133" s="632"/>
      <c r="C133" s="633">
        <v>4</v>
      </c>
      <c r="D133" s="627" t="s">
        <v>260</v>
      </c>
      <c r="E133" s="628" t="s">
        <v>282</v>
      </c>
      <c r="F133" s="627"/>
      <c r="G133" s="690">
        <v>-21442.675758000001</v>
      </c>
      <c r="H133" s="691"/>
      <c r="I133" s="692"/>
      <c r="J133" s="624"/>
      <c r="K133" s="693"/>
      <c r="L133" s="694"/>
      <c r="M133" s="624"/>
      <c r="N133" s="693">
        <v>-21442.675758000001</v>
      </c>
      <c r="O133" s="691"/>
      <c r="P133" s="694"/>
      <c r="Q133" s="624"/>
      <c r="R133" s="693">
        <v>-21442.675758000001</v>
      </c>
      <c r="S133" s="691"/>
      <c r="T133" s="694"/>
      <c r="U133" s="624"/>
      <c r="V133" s="693">
        <v>0</v>
      </c>
      <c r="W133" s="691"/>
      <c r="X133" s="694"/>
      <c r="Y133" s="624"/>
      <c r="Z133" s="693">
        <v>0</v>
      </c>
      <c r="AA133" s="691"/>
      <c r="AB133" s="694"/>
      <c r="AC133" s="624"/>
      <c r="AD133" s="693">
        <v>0</v>
      </c>
      <c r="AE133" s="691"/>
      <c r="AF133" s="694"/>
      <c r="AG133" s="624"/>
      <c r="AH133" s="693">
        <v>0</v>
      </c>
      <c r="AI133" s="691"/>
      <c r="AJ133" s="694"/>
      <c r="AK133" s="624"/>
      <c r="AL133" s="693">
        <v>0</v>
      </c>
      <c r="AM133" s="691"/>
      <c r="AN133" s="694"/>
      <c r="AO133" s="630"/>
      <c r="AP133" s="693">
        <v>0</v>
      </c>
      <c r="AQ133" s="691"/>
      <c r="AR133" s="694"/>
      <c r="AS133" s="624"/>
      <c r="AT133" s="693">
        <v>0</v>
      </c>
      <c r="AU133" s="691"/>
      <c r="AV133" s="694"/>
      <c r="AW133" s="624"/>
      <c r="AX133" s="693">
        <v>0</v>
      </c>
      <c r="AY133" s="691"/>
      <c r="AZ133" s="694"/>
      <c r="BA133" s="624"/>
      <c r="BB133" s="693">
        <v>0</v>
      </c>
      <c r="BC133" s="691"/>
      <c r="BD133" s="694"/>
      <c r="BE133" s="624"/>
      <c r="BF133" s="693">
        <v>0</v>
      </c>
      <c r="BG133" s="691"/>
      <c r="BH133" s="694"/>
      <c r="BI133" s="624"/>
      <c r="BJ133" s="693">
        <v>0</v>
      </c>
      <c r="BK133" s="691"/>
      <c r="BL133" s="694"/>
      <c r="BM133" s="624"/>
      <c r="BN133" s="693">
        <v>0</v>
      </c>
      <c r="BO133" s="691"/>
      <c r="BP133" s="694"/>
      <c r="BQ133" s="624"/>
      <c r="BR133" s="693">
        <v>0</v>
      </c>
      <c r="BS133" s="691"/>
      <c r="BT133" s="694"/>
    </row>
    <row r="134" spans="1:72" x14ac:dyDescent="0.2">
      <c r="A134" s="624"/>
      <c r="B134" s="632"/>
      <c r="C134" s="633">
        <v>4</v>
      </c>
      <c r="D134" s="627" t="s">
        <v>262</v>
      </c>
      <c r="E134" s="628" t="s">
        <v>283</v>
      </c>
      <c r="F134" s="627"/>
      <c r="G134" s="690">
        <v>4503</v>
      </c>
      <c r="H134" s="691"/>
      <c r="I134" s="692"/>
      <c r="J134" s="624"/>
      <c r="K134" s="693"/>
      <c r="L134" s="694"/>
      <c r="M134" s="624"/>
      <c r="N134" s="693">
        <v>4503</v>
      </c>
      <c r="O134" s="691"/>
      <c r="P134" s="694"/>
      <c r="Q134" s="624"/>
      <c r="R134" s="693">
        <v>4503</v>
      </c>
      <c r="S134" s="691"/>
      <c r="T134" s="694"/>
      <c r="U134" s="624"/>
      <c r="V134" s="693">
        <v>0</v>
      </c>
      <c r="W134" s="691"/>
      <c r="X134" s="694"/>
      <c r="Y134" s="624"/>
      <c r="Z134" s="693">
        <v>0</v>
      </c>
      <c r="AA134" s="691"/>
      <c r="AB134" s="694"/>
      <c r="AC134" s="624"/>
      <c r="AD134" s="693">
        <v>0</v>
      </c>
      <c r="AE134" s="691"/>
      <c r="AF134" s="694"/>
      <c r="AG134" s="624"/>
      <c r="AH134" s="693">
        <v>0</v>
      </c>
      <c r="AI134" s="691"/>
      <c r="AJ134" s="694"/>
      <c r="AK134" s="624"/>
      <c r="AL134" s="693">
        <v>0</v>
      </c>
      <c r="AM134" s="691"/>
      <c r="AN134" s="694"/>
      <c r="AO134" s="630"/>
      <c r="AP134" s="693">
        <v>0</v>
      </c>
      <c r="AQ134" s="691"/>
      <c r="AR134" s="694"/>
      <c r="AS134" s="624"/>
      <c r="AT134" s="693">
        <v>0</v>
      </c>
      <c r="AU134" s="691"/>
      <c r="AV134" s="694"/>
      <c r="AW134" s="624"/>
      <c r="AX134" s="693">
        <v>0</v>
      </c>
      <c r="AY134" s="691"/>
      <c r="AZ134" s="694"/>
      <c r="BA134" s="624"/>
      <c r="BB134" s="693">
        <v>0</v>
      </c>
      <c r="BC134" s="691"/>
      <c r="BD134" s="694"/>
      <c r="BE134" s="624"/>
      <c r="BF134" s="693">
        <v>0</v>
      </c>
      <c r="BG134" s="691"/>
      <c r="BH134" s="694"/>
      <c r="BI134" s="624"/>
      <c r="BJ134" s="693">
        <v>0</v>
      </c>
      <c r="BK134" s="691"/>
      <c r="BL134" s="694"/>
      <c r="BM134" s="624"/>
      <c r="BN134" s="693">
        <v>0</v>
      </c>
      <c r="BO134" s="691"/>
      <c r="BP134" s="694"/>
      <c r="BQ134" s="624"/>
      <c r="BR134" s="693">
        <v>0</v>
      </c>
      <c r="BS134" s="691"/>
      <c r="BT134" s="694"/>
    </row>
    <row r="135" spans="1:72" x14ac:dyDescent="0.2">
      <c r="A135" s="624"/>
      <c r="B135" s="627"/>
      <c r="C135" s="626"/>
      <c r="D135" s="627"/>
      <c r="E135" s="628" t="s">
        <v>264</v>
      </c>
      <c r="F135" s="627"/>
      <c r="G135" s="649"/>
      <c r="H135" s="688"/>
      <c r="I135" s="675"/>
      <c r="J135" s="624"/>
      <c r="K135" s="653"/>
      <c r="L135" s="677"/>
      <c r="M135" s="624"/>
      <c r="N135" s="653"/>
      <c r="O135" s="688"/>
      <c r="P135" s="677"/>
      <c r="Q135" s="624"/>
      <c r="R135" s="653"/>
      <c r="S135" s="688"/>
      <c r="T135" s="677"/>
      <c r="U135" s="624"/>
      <c r="V135" s="653"/>
      <c r="W135" s="688"/>
      <c r="X135" s="677"/>
      <c r="Y135" s="624"/>
      <c r="Z135" s="653"/>
      <c r="AA135" s="688"/>
      <c r="AB135" s="677"/>
      <c r="AC135" s="624"/>
      <c r="AD135" s="653"/>
      <c r="AE135" s="688"/>
      <c r="AF135" s="677"/>
      <c r="AG135" s="624"/>
      <c r="AH135" s="653"/>
      <c r="AI135" s="688"/>
      <c r="AJ135" s="677"/>
      <c r="AK135" s="624"/>
      <c r="AL135" s="653"/>
      <c r="AM135" s="688"/>
      <c r="AN135" s="677"/>
      <c r="AO135" s="630"/>
      <c r="AP135" s="653"/>
      <c r="AQ135" s="688"/>
      <c r="AR135" s="677"/>
      <c r="AS135" s="624"/>
      <c r="AT135" s="653"/>
      <c r="AU135" s="688"/>
      <c r="AV135" s="677"/>
      <c r="AW135" s="624"/>
      <c r="AX135" s="653"/>
      <c r="AY135" s="688"/>
      <c r="AZ135" s="677"/>
      <c r="BA135" s="624"/>
      <c r="BB135" s="653"/>
      <c r="BC135" s="688"/>
      <c r="BD135" s="677"/>
      <c r="BE135" s="624"/>
      <c r="BF135" s="653"/>
      <c r="BG135" s="688"/>
      <c r="BH135" s="677"/>
      <c r="BI135" s="624"/>
      <c r="BJ135" s="653"/>
      <c r="BK135" s="688"/>
      <c r="BL135" s="677"/>
      <c r="BM135" s="624"/>
      <c r="BN135" s="653"/>
      <c r="BO135" s="688"/>
      <c r="BP135" s="677"/>
      <c r="BQ135" s="624"/>
      <c r="BR135" s="653"/>
      <c r="BS135" s="688"/>
      <c r="BT135" s="677"/>
    </row>
    <row r="136" spans="1:72" x14ac:dyDescent="0.2">
      <c r="A136" s="624"/>
      <c r="B136" s="702" t="s">
        <v>299</v>
      </c>
      <c r="C136" s="633"/>
      <c r="D136" s="627"/>
      <c r="E136" s="628" t="s">
        <v>264</v>
      </c>
      <c r="F136" s="627"/>
      <c r="G136" s="649"/>
      <c r="H136" s="688"/>
      <c r="I136" s="675"/>
      <c r="J136" s="624"/>
      <c r="K136" s="653"/>
      <c r="L136" s="677"/>
      <c r="M136" s="624"/>
      <c r="N136" s="653"/>
      <c r="O136" s="688"/>
      <c r="P136" s="677"/>
      <c r="Q136" s="624"/>
      <c r="R136" s="653"/>
      <c r="S136" s="688"/>
      <c r="T136" s="677"/>
      <c r="U136" s="624"/>
      <c r="V136" s="653"/>
      <c r="W136" s="688"/>
      <c r="X136" s="677"/>
      <c r="Y136" s="624"/>
      <c r="Z136" s="653"/>
      <c r="AA136" s="688"/>
      <c r="AB136" s="677"/>
      <c r="AC136" s="624"/>
      <c r="AD136" s="653"/>
      <c r="AE136" s="688"/>
      <c r="AF136" s="677"/>
      <c r="AG136" s="624"/>
      <c r="AH136" s="653"/>
      <c r="AI136" s="688"/>
      <c r="AJ136" s="677"/>
      <c r="AK136" s="624"/>
      <c r="AL136" s="653"/>
      <c r="AM136" s="688"/>
      <c r="AN136" s="677"/>
      <c r="AO136" s="630"/>
      <c r="AP136" s="653"/>
      <c r="AQ136" s="688"/>
      <c r="AR136" s="677"/>
      <c r="AS136" s="624"/>
      <c r="AT136" s="653"/>
      <c r="AU136" s="688"/>
      <c r="AV136" s="677"/>
      <c r="AW136" s="624"/>
      <c r="AX136" s="653"/>
      <c r="AY136" s="688"/>
      <c r="AZ136" s="677"/>
      <c r="BA136" s="624"/>
      <c r="BB136" s="653"/>
      <c r="BC136" s="688"/>
      <c r="BD136" s="677"/>
      <c r="BE136" s="624"/>
      <c r="BF136" s="653"/>
      <c r="BG136" s="688"/>
      <c r="BH136" s="677"/>
      <c r="BI136" s="624"/>
      <c r="BJ136" s="653"/>
      <c r="BK136" s="688"/>
      <c r="BL136" s="677"/>
      <c r="BM136" s="624"/>
      <c r="BN136" s="653"/>
      <c r="BO136" s="688"/>
      <c r="BP136" s="677"/>
      <c r="BQ136" s="624"/>
      <c r="BR136" s="653"/>
      <c r="BS136" s="688"/>
      <c r="BT136" s="677"/>
    </row>
    <row r="137" spans="1:72" x14ac:dyDescent="0.2">
      <c r="A137" s="624"/>
      <c r="B137" s="632"/>
      <c r="C137" s="633">
        <v>4</v>
      </c>
      <c r="D137" s="627" t="s">
        <v>258</v>
      </c>
      <c r="E137" s="628" t="s">
        <v>281</v>
      </c>
      <c r="F137" s="627"/>
      <c r="G137" s="690">
        <v>0</v>
      </c>
      <c r="H137" s="691"/>
      <c r="I137" s="692"/>
      <c r="J137" s="624"/>
      <c r="K137" s="693"/>
      <c r="L137" s="694"/>
      <c r="M137" s="624"/>
      <c r="N137" s="693">
        <v>0</v>
      </c>
      <c r="O137" s="691"/>
      <c r="P137" s="694"/>
      <c r="Q137" s="624"/>
      <c r="R137" s="693">
        <v>0</v>
      </c>
      <c r="S137" s="691"/>
      <c r="T137" s="694"/>
      <c r="U137" s="624"/>
      <c r="V137" s="693">
        <v>0</v>
      </c>
      <c r="W137" s="691"/>
      <c r="X137" s="694"/>
      <c r="Y137" s="624"/>
      <c r="Z137" s="693">
        <v>0</v>
      </c>
      <c r="AA137" s="691"/>
      <c r="AB137" s="694"/>
      <c r="AC137" s="624"/>
      <c r="AD137" s="693">
        <v>0</v>
      </c>
      <c r="AE137" s="691"/>
      <c r="AF137" s="694"/>
      <c r="AG137" s="624"/>
      <c r="AH137" s="693">
        <v>0</v>
      </c>
      <c r="AI137" s="691"/>
      <c r="AJ137" s="694"/>
      <c r="AK137" s="624"/>
      <c r="AL137" s="693">
        <v>0</v>
      </c>
      <c r="AM137" s="691"/>
      <c r="AN137" s="694"/>
      <c r="AO137" s="630"/>
      <c r="AP137" s="693">
        <v>0</v>
      </c>
      <c r="AQ137" s="691"/>
      <c r="AR137" s="694"/>
      <c r="AS137" s="624"/>
      <c r="AT137" s="693">
        <v>0</v>
      </c>
      <c r="AU137" s="691"/>
      <c r="AV137" s="694"/>
      <c r="AW137" s="624"/>
      <c r="AX137" s="693">
        <v>0</v>
      </c>
      <c r="AY137" s="691"/>
      <c r="AZ137" s="694"/>
      <c r="BA137" s="624"/>
      <c r="BB137" s="693">
        <v>0</v>
      </c>
      <c r="BC137" s="691"/>
      <c r="BD137" s="694"/>
      <c r="BE137" s="624"/>
      <c r="BF137" s="693">
        <v>0</v>
      </c>
      <c r="BG137" s="691"/>
      <c r="BH137" s="694"/>
      <c r="BI137" s="624"/>
      <c r="BJ137" s="693">
        <v>0</v>
      </c>
      <c r="BK137" s="691"/>
      <c r="BL137" s="694"/>
      <c r="BM137" s="624"/>
      <c r="BN137" s="693">
        <v>0</v>
      </c>
      <c r="BO137" s="691"/>
      <c r="BP137" s="694"/>
      <c r="BQ137" s="624"/>
      <c r="BR137" s="693">
        <v>0</v>
      </c>
      <c r="BS137" s="691"/>
      <c r="BT137" s="694"/>
    </row>
    <row r="138" spans="1:72" x14ac:dyDescent="0.2">
      <c r="A138" s="624"/>
      <c r="B138" s="632"/>
      <c r="C138" s="633">
        <v>4</v>
      </c>
      <c r="D138" s="627" t="s">
        <v>260</v>
      </c>
      <c r="E138" s="628" t="s">
        <v>282</v>
      </c>
      <c r="F138" s="627"/>
      <c r="G138" s="690">
        <v>0</v>
      </c>
      <c r="H138" s="691"/>
      <c r="I138" s="692"/>
      <c r="J138" s="624"/>
      <c r="K138" s="693"/>
      <c r="L138" s="694"/>
      <c r="M138" s="624"/>
      <c r="N138" s="693">
        <v>0</v>
      </c>
      <c r="O138" s="691"/>
      <c r="P138" s="694"/>
      <c r="Q138" s="624"/>
      <c r="R138" s="693">
        <v>0</v>
      </c>
      <c r="S138" s="691"/>
      <c r="T138" s="694"/>
      <c r="U138" s="624"/>
      <c r="V138" s="693">
        <v>0</v>
      </c>
      <c r="W138" s="691"/>
      <c r="X138" s="694"/>
      <c r="Y138" s="624"/>
      <c r="Z138" s="693">
        <v>0</v>
      </c>
      <c r="AA138" s="691"/>
      <c r="AB138" s="694"/>
      <c r="AC138" s="624"/>
      <c r="AD138" s="693">
        <v>0</v>
      </c>
      <c r="AE138" s="691"/>
      <c r="AF138" s="694"/>
      <c r="AG138" s="624"/>
      <c r="AH138" s="693">
        <v>0</v>
      </c>
      <c r="AI138" s="691"/>
      <c r="AJ138" s="694"/>
      <c r="AK138" s="624"/>
      <c r="AL138" s="693">
        <v>0</v>
      </c>
      <c r="AM138" s="691"/>
      <c r="AN138" s="694"/>
      <c r="AO138" s="630"/>
      <c r="AP138" s="693">
        <v>0</v>
      </c>
      <c r="AQ138" s="691"/>
      <c r="AR138" s="694"/>
      <c r="AS138" s="624"/>
      <c r="AT138" s="693">
        <v>0</v>
      </c>
      <c r="AU138" s="691"/>
      <c r="AV138" s="694"/>
      <c r="AW138" s="624"/>
      <c r="AX138" s="693">
        <v>0</v>
      </c>
      <c r="AY138" s="691"/>
      <c r="AZ138" s="694"/>
      <c r="BA138" s="624"/>
      <c r="BB138" s="693">
        <v>0</v>
      </c>
      <c r="BC138" s="691"/>
      <c r="BD138" s="694"/>
      <c r="BE138" s="624"/>
      <c r="BF138" s="693">
        <v>0</v>
      </c>
      <c r="BG138" s="691"/>
      <c r="BH138" s="694"/>
      <c r="BI138" s="624"/>
      <c r="BJ138" s="693">
        <v>0</v>
      </c>
      <c r="BK138" s="691"/>
      <c r="BL138" s="694"/>
      <c r="BM138" s="624"/>
      <c r="BN138" s="693">
        <v>0</v>
      </c>
      <c r="BO138" s="691"/>
      <c r="BP138" s="694"/>
      <c r="BQ138" s="624"/>
      <c r="BR138" s="693">
        <v>0</v>
      </c>
      <c r="BS138" s="691"/>
      <c r="BT138" s="694"/>
    </row>
    <row r="139" spans="1:72" x14ac:dyDescent="0.2">
      <c r="A139" s="624"/>
      <c r="B139" s="632"/>
      <c r="C139" s="633">
        <v>4</v>
      </c>
      <c r="D139" s="627" t="s">
        <v>262</v>
      </c>
      <c r="E139" s="628" t="s">
        <v>283</v>
      </c>
      <c r="F139" s="627"/>
      <c r="G139" s="690">
        <v>0</v>
      </c>
      <c r="H139" s="691"/>
      <c r="I139" s="692"/>
      <c r="J139" s="624"/>
      <c r="K139" s="693"/>
      <c r="L139" s="694"/>
      <c r="M139" s="624"/>
      <c r="N139" s="693">
        <v>0</v>
      </c>
      <c r="O139" s="691"/>
      <c r="P139" s="694"/>
      <c r="Q139" s="624"/>
      <c r="R139" s="693">
        <v>0</v>
      </c>
      <c r="S139" s="691"/>
      <c r="T139" s="694"/>
      <c r="U139" s="624"/>
      <c r="V139" s="693">
        <v>0</v>
      </c>
      <c r="W139" s="691"/>
      <c r="X139" s="694"/>
      <c r="Y139" s="624"/>
      <c r="Z139" s="693">
        <v>0</v>
      </c>
      <c r="AA139" s="691"/>
      <c r="AB139" s="694"/>
      <c r="AC139" s="624"/>
      <c r="AD139" s="693">
        <v>0</v>
      </c>
      <c r="AE139" s="691"/>
      <c r="AF139" s="694"/>
      <c r="AG139" s="624"/>
      <c r="AH139" s="693">
        <v>0</v>
      </c>
      <c r="AI139" s="691"/>
      <c r="AJ139" s="694"/>
      <c r="AK139" s="624"/>
      <c r="AL139" s="693">
        <v>0</v>
      </c>
      <c r="AM139" s="691"/>
      <c r="AN139" s="694"/>
      <c r="AO139" s="630"/>
      <c r="AP139" s="693">
        <v>0</v>
      </c>
      <c r="AQ139" s="691"/>
      <c r="AR139" s="694"/>
      <c r="AS139" s="624"/>
      <c r="AT139" s="693">
        <v>0</v>
      </c>
      <c r="AU139" s="691"/>
      <c r="AV139" s="694"/>
      <c r="AW139" s="624"/>
      <c r="AX139" s="693">
        <v>0</v>
      </c>
      <c r="AY139" s="691"/>
      <c r="AZ139" s="694"/>
      <c r="BA139" s="624"/>
      <c r="BB139" s="693">
        <v>0</v>
      </c>
      <c r="BC139" s="691"/>
      <c r="BD139" s="694"/>
      <c r="BE139" s="624"/>
      <c r="BF139" s="693">
        <v>0</v>
      </c>
      <c r="BG139" s="691"/>
      <c r="BH139" s="694"/>
      <c r="BI139" s="624"/>
      <c r="BJ139" s="693">
        <v>0</v>
      </c>
      <c r="BK139" s="691"/>
      <c r="BL139" s="694"/>
      <c r="BM139" s="624"/>
      <c r="BN139" s="693">
        <v>0</v>
      </c>
      <c r="BO139" s="691"/>
      <c r="BP139" s="694"/>
      <c r="BQ139" s="624"/>
      <c r="BR139" s="693">
        <v>0</v>
      </c>
      <c r="BS139" s="691"/>
      <c r="BT139" s="694"/>
    </row>
    <row r="140" spans="1:72" x14ac:dyDescent="0.2">
      <c r="A140" s="624"/>
      <c r="B140" s="627"/>
      <c r="C140" s="626"/>
      <c r="D140" s="627"/>
      <c r="E140" s="628" t="s">
        <v>264</v>
      </c>
      <c r="F140" s="627"/>
      <c r="G140" s="649"/>
      <c r="H140" s="688"/>
      <c r="I140" s="675"/>
      <c r="J140" s="624"/>
      <c r="K140" s="653"/>
      <c r="L140" s="677"/>
      <c r="M140" s="624"/>
      <c r="N140" s="653"/>
      <c r="O140" s="688"/>
      <c r="P140" s="677"/>
      <c r="Q140" s="624"/>
      <c r="R140" s="653"/>
      <c r="S140" s="688"/>
      <c r="T140" s="677"/>
      <c r="U140" s="624"/>
      <c r="V140" s="653"/>
      <c r="W140" s="688"/>
      <c r="X140" s="677"/>
      <c r="Y140" s="624"/>
      <c r="Z140" s="653"/>
      <c r="AA140" s="688"/>
      <c r="AB140" s="677"/>
      <c r="AC140" s="624"/>
      <c r="AD140" s="653"/>
      <c r="AE140" s="688"/>
      <c r="AF140" s="677"/>
      <c r="AG140" s="624"/>
      <c r="AH140" s="653"/>
      <c r="AI140" s="688"/>
      <c r="AJ140" s="677"/>
      <c r="AK140" s="624"/>
      <c r="AL140" s="653"/>
      <c r="AM140" s="688"/>
      <c r="AN140" s="677"/>
      <c r="AO140" s="630"/>
      <c r="AP140" s="653"/>
      <c r="AQ140" s="688"/>
      <c r="AR140" s="677"/>
      <c r="AS140" s="624"/>
      <c r="AT140" s="653"/>
      <c r="AU140" s="688"/>
      <c r="AV140" s="677"/>
      <c r="AW140" s="624"/>
      <c r="AX140" s="653"/>
      <c r="AY140" s="688"/>
      <c r="AZ140" s="677"/>
      <c r="BA140" s="624"/>
      <c r="BB140" s="653"/>
      <c r="BC140" s="688"/>
      <c r="BD140" s="677"/>
      <c r="BE140" s="624"/>
      <c r="BF140" s="653"/>
      <c r="BG140" s="688"/>
      <c r="BH140" s="677"/>
      <c r="BI140" s="624"/>
      <c r="BJ140" s="653"/>
      <c r="BK140" s="688"/>
      <c r="BL140" s="677"/>
      <c r="BM140" s="624"/>
      <c r="BN140" s="653"/>
      <c r="BO140" s="688"/>
      <c r="BP140" s="677"/>
      <c r="BQ140" s="624"/>
      <c r="BR140" s="653"/>
      <c r="BS140" s="688"/>
      <c r="BT140" s="677"/>
    </row>
    <row r="141" spans="1:72" x14ac:dyDescent="0.2">
      <c r="A141" s="624"/>
      <c r="B141" s="702" t="s">
        <v>300</v>
      </c>
      <c r="C141" s="633"/>
      <c r="D141" s="627"/>
      <c r="E141" s="628" t="s">
        <v>264</v>
      </c>
      <c r="F141" s="627"/>
      <c r="G141" s="649"/>
      <c r="H141" s="688"/>
      <c r="I141" s="675"/>
      <c r="J141" s="624"/>
      <c r="K141" s="653"/>
      <c r="L141" s="677"/>
      <c r="M141" s="624"/>
      <c r="N141" s="653"/>
      <c r="O141" s="688"/>
      <c r="P141" s="677"/>
      <c r="Q141" s="624"/>
      <c r="R141" s="653"/>
      <c r="S141" s="688"/>
      <c r="T141" s="677"/>
      <c r="U141" s="624"/>
      <c r="V141" s="653"/>
      <c r="W141" s="688"/>
      <c r="X141" s="677"/>
      <c r="Y141" s="624"/>
      <c r="Z141" s="653"/>
      <c r="AA141" s="688"/>
      <c r="AB141" s="677"/>
      <c r="AC141" s="624"/>
      <c r="AD141" s="653"/>
      <c r="AE141" s="688"/>
      <c r="AF141" s="677"/>
      <c r="AG141" s="624"/>
      <c r="AH141" s="653"/>
      <c r="AI141" s="688"/>
      <c r="AJ141" s="677"/>
      <c r="AK141" s="624"/>
      <c r="AL141" s="653"/>
      <c r="AM141" s="688"/>
      <c r="AN141" s="677"/>
      <c r="AO141" s="630"/>
      <c r="AP141" s="653"/>
      <c r="AQ141" s="688"/>
      <c r="AR141" s="677"/>
      <c r="AS141" s="624"/>
      <c r="AT141" s="653"/>
      <c r="AU141" s="688"/>
      <c r="AV141" s="677"/>
      <c r="AW141" s="624"/>
      <c r="AX141" s="653"/>
      <c r="AY141" s="688"/>
      <c r="AZ141" s="677"/>
      <c r="BA141" s="624"/>
      <c r="BB141" s="653"/>
      <c r="BC141" s="688"/>
      <c r="BD141" s="677"/>
      <c r="BE141" s="624"/>
      <c r="BF141" s="653"/>
      <c r="BG141" s="688"/>
      <c r="BH141" s="677"/>
      <c r="BI141" s="624"/>
      <c r="BJ141" s="653"/>
      <c r="BK141" s="688"/>
      <c r="BL141" s="677"/>
      <c r="BM141" s="624"/>
      <c r="BN141" s="653"/>
      <c r="BO141" s="688"/>
      <c r="BP141" s="677"/>
      <c r="BQ141" s="624"/>
      <c r="BR141" s="653"/>
      <c r="BS141" s="688"/>
      <c r="BT141" s="677"/>
    </row>
    <row r="142" spans="1:72" x14ac:dyDescent="0.2">
      <c r="A142" s="624"/>
      <c r="B142" s="632"/>
      <c r="C142" s="633">
        <v>4</v>
      </c>
      <c r="D142" s="627" t="s">
        <v>258</v>
      </c>
      <c r="E142" s="628" t="s">
        <v>281</v>
      </c>
      <c r="F142" s="627"/>
      <c r="G142" s="690">
        <v>56344.68</v>
      </c>
      <c r="H142" s="691"/>
      <c r="I142" s="692"/>
      <c r="J142" s="624"/>
      <c r="K142" s="693"/>
      <c r="L142" s="694"/>
      <c r="M142" s="624"/>
      <c r="N142" s="693">
        <v>56344.68</v>
      </c>
      <c r="O142" s="691"/>
      <c r="P142" s="694"/>
      <c r="Q142" s="624"/>
      <c r="R142" s="693">
        <v>56344.68</v>
      </c>
      <c r="S142" s="691"/>
      <c r="T142" s="694"/>
      <c r="U142" s="624"/>
      <c r="V142" s="693">
        <v>0</v>
      </c>
      <c r="W142" s="691"/>
      <c r="X142" s="694"/>
      <c r="Y142" s="624"/>
      <c r="Z142" s="693">
        <v>0</v>
      </c>
      <c r="AA142" s="691"/>
      <c r="AB142" s="694"/>
      <c r="AC142" s="624"/>
      <c r="AD142" s="693">
        <v>0</v>
      </c>
      <c r="AE142" s="691"/>
      <c r="AF142" s="694"/>
      <c r="AG142" s="624"/>
      <c r="AH142" s="693">
        <v>0</v>
      </c>
      <c r="AI142" s="691"/>
      <c r="AJ142" s="694"/>
      <c r="AK142" s="624"/>
      <c r="AL142" s="693">
        <v>0</v>
      </c>
      <c r="AM142" s="691"/>
      <c r="AN142" s="694"/>
      <c r="AO142" s="630"/>
      <c r="AP142" s="693">
        <v>0</v>
      </c>
      <c r="AQ142" s="691"/>
      <c r="AR142" s="694"/>
      <c r="AS142" s="624"/>
      <c r="AT142" s="693">
        <v>0</v>
      </c>
      <c r="AU142" s="691"/>
      <c r="AV142" s="694"/>
      <c r="AW142" s="624"/>
      <c r="AX142" s="693">
        <v>0</v>
      </c>
      <c r="AY142" s="691"/>
      <c r="AZ142" s="694"/>
      <c r="BA142" s="624"/>
      <c r="BB142" s="693">
        <v>0</v>
      </c>
      <c r="BC142" s="691"/>
      <c r="BD142" s="694"/>
      <c r="BE142" s="624"/>
      <c r="BF142" s="693">
        <v>0</v>
      </c>
      <c r="BG142" s="691"/>
      <c r="BH142" s="694"/>
      <c r="BI142" s="624"/>
      <c r="BJ142" s="693">
        <v>0</v>
      </c>
      <c r="BK142" s="691"/>
      <c r="BL142" s="694"/>
      <c r="BM142" s="624"/>
      <c r="BN142" s="693">
        <v>0</v>
      </c>
      <c r="BO142" s="691"/>
      <c r="BP142" s="694"/>
      <c r="BQ142" s="624"/>
      <c r="BR142" s="693">
        <v>0</v>
      </c>
      <c r="BS142" s="691"/>
      <c r="BT142" s="694"/>
    </row>
    <row r="143" spans="1:72" x14ac:dyDescent="0.2">
      <c r="A143" s="624"/>
      <c r="B143" s="632"/>
      <c r="C143" s="633">
        <v>4</v>
      </c>
      <c r="D143" s="627" t="s">
        <v>260</v>
      </c>
      <c r="E143" s="628" t="s">
        <v>282</v>
      </c>
      <c r="F143" s="627"/>
      <c r="G143" s="690">
        <v>18590.50721</v>
      </c>
      <c r="H143" s="691"/>
      <c r="I143" s="692"/>
      <c r="J143" s="624"/>
      <c r="K143" s="693"/>
      <c r="L143" s="694"/>
      <c r="M143" s="624"/>
      <c r="N143" s="693">
        <v>18590.50721</v>
      </c>
      <c r="O143" s="691"/>
      <c r="P143" s="694"/>
      <c r="Q143" s="624"/>
      <c r="R143" s="693">
        <v>18590.50721</v>
      </c>
      <c r="S143" s="691"/>
      <c r="T143" s="694"/>
      <c r="U143" s="624"/>
      <c r="V143" s="693">
        <v>0</v>
      </c>
      <c r="W143" s="691"/>
      <c r="X143" s="694"/>
      <c r="Y143" s="624"/>
      <c r="Z143" s="693">
        <v>0</v>
      </c>
      <c r="AA143" s="691"/>
      <c r="AB143" s="694"/>
      <c r="AC143" s="624"/>
      <c r="AD143" s="693">
        <v>0</v>
      </c>
      <c r="AE143" s="691"/>
      <c r="AF143" s="694"/>
      <c r="AG143" s="624"/>
      <c r="AH143" s="693">
        <v>0</v>
      </c>
      <c r="AI143" s="691"/>
      <c r="AJ143" s="694"/>
      <c r="AK143" s="624"/>
      <c r="AL143" s="693">
        <v>0</v>
      </c>
      <c r="AM143" s="691"/>
      <c r="AN143" s="694"/>
      <c r="AO143" s="630"/>
      <c r="AP143" s="693">
        <v>0</v>
      </c>
      <c r="AQ143" s="691"/>
      <c r="AR143" s="694"/>
      <c r="AS143" s="624"/>
      <c r="AT143" s="693">
        <v>0</v>
      </c>
      <c r="AU143" s="691"/>
      <c r="AV143" s="694"/>
      <c r="AW143" s="624"/>
      <c r="AX143" s="693">
        <v>0</v>
      </c>
      <c r="AY143" s="691"/>
      <c r="AZ143" s="694"/>
      <c r="BA143" s="624"/>
      <c r="BB143" s="693">
        <v>0</v>
      </c>
      <c r="BC143" s="691"/>
      <c r="BD143" s="694"/>
      <c r="BE143" s="624"/>
      <c r="BF143" s="693">
        <v>0</v>
      </c>
      <c r="BG143" s="691"/>
      <c r="BH143" s="694"/>
      <c r="BI143" s="624"/>
      <c r="BJ143" s="693">
        <v>0</v>
      </c>
      <c r="BK143" s="691"/>
      <c r="BL143" s="694"/>
      <c r="BM143" s="624"/>
      <c r="BN143" s="693">
        <v>0</v>
      </c>
      <c r="BO143" s="691"/>
      <c r="BP143" s="694"/>
      <c r="BQ143" s="624"/>
      <c r="BR143" s="693">
        <v>0</v>
      </c>
      <c r="BS143" s="691"/>
      <c r="BT143" s="694"/>
    </row>
    <row r="144" spans="1:72" x14ac:dyDescent="0.2">
      <c r="A144" s="624"/>
      <c r="B144" s="632"/>
      <c r="C144" s="633">
        <v>4</v>
      </c>
      <c r="D144" s="627" t="s">
        <v>262</v>
      </c>
      <c r="E144" s="628" t="s">
        <v>283</v>
      </c>
      <c r="F144" s="627"/>
      <c r="G144" s="690">
        <v>-3904</v>
      </c>
      <c r="H144" s="691"/>
      <c r="I144" s="692"/>
      <c r="J144" s="624"/>
      <c r="K144" s="693"/>
      <c r="L144" s="694"/>
      <c r="M144" s="624"/>
      <c r="N144" s="693">
        <v>-3904</v>
      </c>
      <c r="O144" s="691"/>
      <c r="P144" s="694"/>
      <c r="Q144" s="624"/>
      <c r="R144" s="693">
        <v>-3904</v>
      </c>
      <c r="S144" s="691"/>
      <c r="T144" s="694"/>
      <c r="U144" s="624"/>
      <c r="V144" s="693">
        <v>0</v>
      </c>
      <c r="W144" s="691"/>
      <c r="X144" s="694"/>
      <c r="Y144" s="624"/>
      <c r="Z144" s="693">
        <v>0</v>
      </c>
      <c r="AA144" s="691"/>
      <c r="AB144" s="694"/>
      <c r="AC144" s="624"/>
      <c r="AD144" s="693">
        <v>0</v>
      </c>
      <c r="AE144" s="691"/>
      <c r="AF144" s="694"/>
      <c r="AG144" s="624"/>
      <c r="AH144" s="693">
        <v>0</v>
      </c>
      <c r="AI144" s="691"/>
      <c r="AJ144" s="694"/>
      <c r="AK144" s="624"/>
      <c r="AL144" s="693">
        <v>0</v>
      </c>
      <c r="AM144" s="691"/>
      <c r="AN144" s="694"/>
      <c r="AO144" s="630"/>
      <c r="AP144" s="693">
        <v>0</v>
      </c>
      <c r="AQ144" s="691"/>
      <c r="AR144" s="694"/>
      <c r="AS144" s="624"/>
      <c r="AT144" s="693">
        <v>0</v>
      </c>
      <c r="AU144" s="691"/>
      <c r="AV144" s="694"/>
      <c r="AW144" s="624"/>
      <c r="AX144" s="693">
        <v>0</v>
      </c>
      <c r="AY144" s="691"/>
      <c r="AZ144" s="694"/>
      <c r="BA144" s="624"/>
      <c r="BB144" s="693">
        <v>0</v>
      </c>
      <c r="BC144" s="691"/>
      <c r="BD144" s="694"/>
      <c r="BE144" s="624"/>
      <c r="BF144" s="693">
        <v>0</v>
      </c>
      <c r="BG144" s="691"/>
      <c r="BH144" s="694"/>
      <c r="BI144" s="624"/>
      <c r="BJ144" s="693">
        <v>0</v>
      </c>
      <c r="BK144" s="691"/>
      <c r="BL144" s="694"/>
      <c r="BM144" s="624"/>
      <c r="BN144" s="693">
        <v>0</v>
      </c>
      <c r="BO144" s="691"/>
      <c r="BP144" s="694"/>
      <c r="BQ144" s="624"/>
      <c r="BR144" s="693">
        <v>0</v>
      </c>
      <c r="BS144" s="691"/>
      <c r="BT144" s="694"/>
    </row>
    <row r="145" spans="1:72" x14ac:dyDescent="0.2">
      <c r="A145" s="624"/>
      <c r="B145" s="627"/>
      <c r="C145" s="626"/>
      <c r="D145" s="627"/>
      <c r="E145" s="628" t="s">
        <v>264</v>
      </c>
      <c r="F145" s="627"/>
      <c r="G145" s="649"/>
      <c r="H145" s="688"/>
      <c r="I145" s="675"/>
      <c r="J145" s="624"/>
      <c r="K145" s="653"/>
      <c r="L145" s="677"/>
      <c r="M145" s="624"/>
      <c r="N145" s="653"/>
      <c r="O145" s="688"/>
      <c r="P145" s="677"/>
      <c r="Q145" s="624"/>
      <c r="R145" s="653"/>
      <c r="S145" s="688"/>
      <c r="T145" s="677"/>
      <c r="U145" s="624"/>
      <c r="V145" s="653"/>
      <c r="W145" s="688"/>
      <c r="X145" s="677"/>
      <c r="Y145" s="624"/>
      <c r="Z145" s="653"/>
      <c r="AA145" s="688"/>
      <c r="AB145" s="677"/>
      <c r="AC145" s="624"/>
      <c r="AD145" s="653"/>
      <c r="AE145" s="688"/>
      <c r="AF145" s="677"/>
      <c r="AG145" s="624"/>
      <c r="AH145" s="653"/>
      <c r="AI145" s="688"/>
      <c r="AJ145" s="677"/>
      <c r="AK145" s="624"/>
      <c r="AL145" s="653"/>
      <c r="AM145" s="688"/>
      <c r="AN145" s="677"/>
      <c r="AO145" s="630"/>
      <c r="AP145" s="653"/>
      <c r="AQ145" s="688"/>
      <c r="AR145" s="677"/>
      <c r="AS145" s="624"/>
      <c r="AT145" s="653"/>
      <c r="AU145" s="688"/>
      <c r="AV145" s="677"/>
      <c r="AW145" s="624"/>
      <c r="AX145" s="653"/>
      <c r="AY145" s="688"/>
      <c r="AZ145" s="677"/>
      <c r="BA145" s="624"/>
      <c r="BB145" s="653"/>
      <c r="BC145" s="688"/>
      <c r="BD145" s="677"/>
      <c r="BE145" s="624"/>
      <c r="BF145" s="653"/>
      <c r="BG145" s="688"/>
      <c r="BH145" s="677"/>
      <c r="BI145" s="624"/>
      <c r="BJ145" s="653"/>
      <c r="BK145" s="688"/>
      <c r="BL145" s="677"/>
      <c r="BM145" s="624"/>
      <c r="BN145" s="653"/>
      <c r="BO145" s="688"/>
      <c r="BP145" s="677"/>
      <c r="BQ145" s="624"/>
      <c r="BR145" s="653"/>
      <c r="BS145" s="688"/>
      <c r="BT145" s="677"/>
    </row>
    <row r="146" spans="1:72" x14ac:dyDescent="0.2">
      <c r="A146" s="624"/>
      <c r="B146" s="702" t="s">
        <v>301</v>
      </c>
      <c r="C146" s="633"/>
      <c r="D146" s="627"/>
      <c r="E146" s="628" t="s">
        <v>264</v>
      </c>
      <c r="F146" s="627"/>
      <c r="G146" s="649"/>
      <c r="H146" s="688"/>
      <c r="I146" s="675"/>
      <c r="J146" s="624"/>
      <c r="K146" s="653"/>
      <c r="L146" s="677"/>
      <c r="M146" s="624"/>
      <c r="N146" s="653"/>
      <c r="O146" s="688"/>
      <c r="P146" s="677"/>
      <c r="Q146" s="624"/>
      <c r="R146" s="653"/>
      <c r="S146" s="688"/>
      <c r="T146" s="677"/>
      <c r="U146" s="624"/>
      <c r="V146" s="653"/>
      <c r="W146" s="688"/>
      <c r="X146" s="677"/>
      <c r="Y146" s="624"/>
      <c r="Z146" s="653"/>
      <c r="AA146" s="688"/>
      <c r="AB146" s="677"/>
      <c r="AC146" s="624"/>
      <c r="AD146" s="653"/>
      <c r="AE146" s="688"/>
      <c r="AF146" s="677"/>
      <c r="AG146" s="624"/>
      <c r="AH146" s="653"/>
      <c r="AI146" s="688"/>
      <c r="AJ146" s="677"/>
      <c r="AK146" s="624"/>
      <c r="AL146" s="653"/>
      <c r="AM146" s="688"/>
      <c r="AN146" s="677"/>
      <c r="AO146" s="630"/>
      <c r="AP146" s="653"/>
      <c r="AQ146" s="688"/>
      <c r="AR146" s="677"/>
      <c r="AS146" s="624"/>
      <c r="AT146" s="653"/>
      <c r="AU146" s="688"/>
      <c r="AV146" s="677"/>
      <c r="AW146" s="624"/>
      <c r="AX146" s="653"/>
      <c r="AY146" s="688"/>
      <c r="AZ146" s="677"/>
      <c r="BA146" s="624"/>
      <c r="BB146" s="653"/>
      <c r="BC146" s="688"/>
      <c r="BD146" s="677"/>
      <c r="BE146" s="624"/>
      <c r="BF146" s="653"/>
      <c r="BG146" s="688"/>
      <c r="BH146" s="677"/>
      <c r="BI146" s="624"/>
      <c r="BJ146" s="653"/>
      <c r="BK146" s="688"/>
      <c r="BL146" s="677"/>
      <c r="BM146" s="624"/>
      <c r="BN146" s="653"/>
      <c r="BO146" s="688"/>
      <c r="BP146" s="677"/>
      <c r="BQ146" s="624"/>
      <c r="BR146" s="653"/>
      <c r="BS146" s="688"/>
      <c r="BT146" s="677"/>
    </row>
    <row r="147" spans="1:72" x14ac:dyDescent="0.2">
      <c r="A147" s="624"/>
      <c r="B147" s="632"/>
      <c r="C147" s="633">
        <v>4</v>
      </c>
      <c r="D147" s="627" t="s">
        <v>258</v>
      </c>
      <c r="E147" s="628" t="s">
        <v>281</v>
      </c>
      <c r="F147" s="627"/>
      <c r="G147" s="690">
        <v>399000</v>
      </c>
      <c r="H147" s="691"/>
      <c r="I147" s="692"/>
      <c r="J147" s="624"/>
      <c r="K147" s="693"/>
      <c r="L147" s="694"/>
      <c r="M147" s="624"/>
      <c r="N147" s="693">
        <v>399000</v>
      </c>
      <c r="O147" s="691"/>
      <c r="P147" s="694"/>
      <c r="Q147" s="624"/>
      <c r="R147" s="693">
        <v>399000</v>
      </c>
      <c r="S147" s="691"/>
      <c r="T147" s="694"/>
      <c r="U147" s="624"/>
      <c r="V147" s="693">
        <v>0</v>
      </c>
      <c r="W147" s="691"/>
      <c r="X147" s="694"/>
      <c r="Y147" s="624"/>
      <c r="Z147" s="693">
        <v>0</v>
      </c>
      <c r="AA147" s="691"/>
      <c r="AB147" s="694"/>
      <c r="AC147" s="624"/>
      <c r="AD147" s="693">
        <v>0</v>
      </c>
      <c r="AE147" s="691"/>
      <c r="AF147" s="694"/>
      <c r="AG147" s="624"/>
      <c r="AH147" s="693">
        <v>0</v>
      </c>
      <c r="AI147" s="691"/>
      <c r="AJ147" s="694"/>
      <c r="AK147" s="624"/>
      <c r="AL147" s="693">
        <v>0</v>
      </c>
      <c r="AM147" s="691"/>
      <c r="AN147" s="694"/>
      <c r="AO147" s="630"/>
      <c r="AP147" s="693">
        <v>0</v>
      </c>
      <c r="AQ147" s="691"/>
      <c r="AR147" s="694"/>
      <c r="AS147" s="624"/>
      <c r="AT147" s="693">
        <v>0</v>
      </c>
      <c r="AU147" s="691"/>
      <c r="AV147" s="694"/>
      <c r="AW147" s="624"/>
      <c r="AX147" s="693">
        <v>0</v>
      </c>
      <c r="AY147" s="691"/>
      <c r="AZ147" s="694"/>
      <c r="BA147" s="624"/>
      <c r="BB147" s="693">
        <v>0</v>
      </c>
      <c r="BC147" s="691"/>
      <c r="BD147" s="694"/>
      <c r="BE147" s="624"/>
      <c r="BF147" s="693">
        <v>0</v>
      </c>
      <c r="BG147" s="691"/>
      <c r="BH147" s="694"/>
      <c r="BI147" s="624"/>
      <c r="BJ147" s="693">
        <v>0</v>
      </c>
      <c r="BK147" s="691"/>
      <c r="BL147" s="694"/>
      <c r="BM147" s="624"/>
      <c r="BN147" s="693">
        <v>0</v>
      </c>
      <c r="BO147" s="691"/>
      <c r="BP147" s="694"/>
      <c r="BQ147" s="624"/>
      <c r="BR147" s="693">
        <v>0</v>
      </c>
      <c r="BS147" s="691"/>
      <c r="BT147" s="694"/>
    </row>
    <row r="148" spans="1:72" x14ac:dyDescent="0.2">
      <c r="A148" s="624"/>
      <c r="B148" s="632"/>
      <c r="C148" s="633">
        <v>4</v>
      </c>
      <c r="D148" s="627" t="s">
        <v>260</v>
      </c>
      <c r="E148" s="628" t="s">
        <v>282</v>
      </c>
      <c r="F148" s="627"/>
      <c r="G148" s="690">
        <v>131647.07612000001</v>
      </c>
      <c r="H148" s="691"/>
      <c r="I148" s="692"/>
      <c r="J148" s="624"/>
      <c r="K148" s="693"/>
      <c r="L148" s="694"/>
      <c r="M148" s="624"/>
      <c r="N148" s="693">
        <v>131647.07612000001</v>
      </c>
      <c r="O148" s="691"/>
      <c r="P148" s="694"/>
      <c r="Q148" s="624"/>
      <c r="R148" s="693">
        <v>131647.07612000001</v>
      </c>
      <c r="S148" s="691"/>
      <c r="T148" s="694"/>
      <c r="U148" s="624"/>
      <c r="V148" s="693">
        <v>0</v>
      </c>
      <c r="W148" s="691"/>
      <c r="X148" s="694"/>
      <c r="Y148" s="624"/>
      <c r="Z148" s="693">
        <v>0</v>
      </c>
      <c r="AA148" s="691"/>
      <c r="AB148" s="694"/>
      <c r="AC148" s="624"/>
      <c r="AD148" s="693">
        <v>0</v>
      </c>
      <c r="AE148" s="691"/>
      <c r="AF148" s="694"/>
      <c r="AG148" s="624"/>
      <c r="AH148" s="693">
        <v>0</v>
      </c>
      <c r="AI148" s="691"/>
      <c r="AJ148" s="694"/>
      <c r="AK148" s="624"/>
      <c r="AL148" s="693">
        <v>0</v>
      </c>
      <c r="AM148" s="691"/>
      <c r="AN148" s="694"/>
      <c r="AO148" s="630"/>
      <c r="AP148" s="693">
        <v>0</v>
      </c>
      <c r="AQ148" s="691"/>
      <c r="AR148" s="694"/>
      <c r="AS148" s="624"/>
      <c r="AT148" s="693">
        <v>0</v>
      </c>
      <c r="AU148" s="691"/>
      <c r="AV148" s="694"/>
      <c r="AW148" s="624"/>
      <c r="AX148" s="693">
        <v>0</v>
      </c>
      <c r="AY148" s="691"/>
      <c r="AZ148" s="694"/>
      <c r="BA148" s="624"/>
      <c r="BB148" s="693">
        <v>0</v>
      </c>
      <c r="BC148" s="691"/>
      <c r="BD148" s="694"/>
      <c r="BE148" s="624"/>
      <c r="BF148" s="693">
        <v>0</v>
      </c>
      <c r="BG148" s="691"/>
      <c r="BH148" s="694"/>
      <c r="BI148" s="624"/>
      <c r="BJ148" s="693">
        <v>0</v>
      </c>
      <c r="BK148" s="691"/>
      <c r="BL148" s="694"/>
      <c r="BM148" s="624"/>
      <c r="BN148" s="693">
        <v>0</v>
      </c>
      <c r="BO148" s="691"/>
      <c r="BP148" s="694"/>
      <c r="BQ148" s="624"/>
      <c r="BR148" s="693">
        <v>0</v>
      </c>
      <c r="BS148" s="691"/>
      <c r="BT148" s="694"/>
    </row>
    <row r="149" spans="1:72" x14ac:dyDescent="0.2">
      <c r="A149" s="624"/>
      <c r="B149" s="632"/>
      <c r="C149" s="633">
        <v>4</v>
      </c>
      <c r="D149" s="627" t="s">
        <v>262</v>
      </c>
      <c r="E149" s="628" t="s">
        <v>283</v>
      </c>
      <c r="F149" s="627"/>
      <c r="G149" s="690">
        <v>-27646</v>
      </c>
      <c r="H149" s="691"/>
      <c r="I149" s="692"/>
      <c r="J149" s="624"/>
      <c r="K149" s="693"/>
      <c r="L149" s="694"/>
      <c r="M149" s="624"/>
      <c r="N149" s="693">
        <v>-27646</v>
      </c>
      <c r="O149" s="691"/>
      <c r="P149" s="694"/>
      <c r="Q149" s="624"/>
      <c r="R149" s="693">
        <v>-27646</v>
      </c>
      <c r="S149" s="691"/>
      <c r="T149" s="694"/>
      <c r="U149" s="624"/>
      <c r="V149" s="693">
        <v>0</v>
      </c>
      <c r="W149" s="691"/>
      <c r="X149" s="694"/>
      <c r="Y149" s="624"/>
      <c r="Z149" s="693">
        <v>0</v>
      </c>
      <c r="AA149" s="691"/>
      <c r="AB149" s="694"/>
      <c r="AC149" s="624"/>
      <c r="AD149" s="693">
        <v>0</v>
      </c>
      <c r="AE149" s="691"/>
      <c r="AF149" s="694"/>
      <c r="AG149" s="624"/>
      <c r="AH149" s="693">
        <v>0</v>
      </c>
      <c r="AI149" s="691"/>
      <c r="AJ149" s="694"/>
      <c r="AK149" s="624"/>
      <c r="AL149" s="693">
        <v>0</v>
      </c>
      <c r="AM149" s="691"/>
      <c r="AN149" s="694"/>
      <c r="AO149" s="630"/>
      <c r="AP149" s="693">
        <v>0</v>
      </c>
      <c r="AQ149" s="691"/>
      <c r="AR149" s="694"/>
      <c r="AS149" s="624"/>
      <c r="AT149" s="693">
        <v>0</v>
      </c>
      <c r="AU149" s="691"/>
      <c r="AV149" s="694"/>
      <c r="AW149" s="624"/>
      <c r="AX149" s="693">
        <v>0</v>
      </c>
      <c r="AY149" s="691"/>
      <c r="AZ149" s="694"/>
      <c r="BA149" s="624"/>
      <c r="BB149" s="693">
        <v>0</v>
      </c>
      <c r="BC149" s="691"/>
      <c r="BD149" s="694"/>
      <c r="BE149" s="624"/>
      <c r="BF149" s="693">
        <v>0</v>
      </c>
      <c r="BG149" s="691"/>
      <c r="BH149" s="694"/>
      <c r="BI149" s="624"/>
      <c r="BJ149" s="693">
        <v>0</v>
      </c>
      <c r="BK149" s="691"/>
      <c r="BL149" s="694"/>
      <c r="BM149" s="624"/>
      <c r="BN149" s="693">
        <v>0</v>
      </c>
      <c r="BO149" s="691"/>
      <c r="BP149" s="694"/>
      <c r="BQ149" s="624"/>
      <c r="BR149" s="693">
        <v>0</v>
      </c>
      <c r="BS149" s="691"/>
      <c r="BT149" s="694"/>
    </row>
    <row r="150" spans="1:72" x14ac:dyDescent="0.2">
      <c r="A150" s="624"/>
      <c r="B150" s="627"/>
      <c r="C150" s="626"/>
      <c r="D150" s="627"/>
      <c r="E150" s="628" t="s">
        <v>264</v>
      </c>
      <c r="F150" s="627"/>
      <c r="G150" s="649"/>
      <c r="H150" s="688"/>
      <c r="I150" s="675"/>
      <c r="J150" s="624"/>
      <c r="K150" s="653"/>
      <c r="L150" s="677"/>
      <c r="M150" s="624"/>
      <c r="N150" s="653"/>
      <c r="O150" s="688"/>
      <c r="P150" s="677"/>
      <c r="Q150" s="624"/>
      <c r="R150" s="653"/>
      <c r="S150" s="688"/>
      <c r="T150" s="677"/>
      <c r="U150" s="624"/>
      <c r="V150" s="653"/>
      <c r="W150" s="688"/>
      <c r="X150" s="677"/>
      <c r="Y150" s="624"/>
      <c r="Z150" s="653"/>
      <c r="AA150" s="688"/>
      <c r="AB150" s="677"/>
      <c r="AC150" s="624"/>
      <c r="AD150" s="653"/>
      <c r="AE150" s="688"/>
      <c r="AF150" s="677"/>
      <c r="AG150" s="624"/>
      <c r="AH150" s="653"/>
      <c r="AI150" s="688"/>
      <c r="AJ150" s="677"/>
      <c r="AK150" s="624"/>
      <c r="AL150" s="653"/>
      <c r="AM150" s="688"/>
      <c r="AN150" s="677"/>
      <c r="AO150" s="630"/>
      <c r="AP150" s="653"/>
      <c r="AQ150" s="688"/>
      <c r="AR150" s="677"/>
      <c r="AS150" s="624"/>
      <c r="AT150" s="653"/>
      <c r="AU150" s="688"/>
      <c r="AV150" s="677"/>
      <c r="AW150" s="624"/>
      <c r="AX150" s="653"/>
      <c r="AY150" s="688"/>
      <c r="AZ150" s="677"/>
      <c r="BA150" s="624"/>
      <c r="BB150" s="653"/>
      <c r="BC150" s="688"/>
      <c r="BD150" s="677"/>
      <c r="BE150" s="624"/>
      <c r="BF150" s="653"/>
      <c r="BG150" s="688"/>
      <c r="BH150" s="677"/>
      <c r="BI150" s="624"/>
      <c r="BJ150" s="653"/>
      <c r="BK150" s="688"/>
      <c r="BL150" s="677"/>
      <c r="BM150" s="624"/>
      <c r="BN150" s="653"/>
      <c r="BO150" s="688"/>
      <c r="BP150" s="677"/>
      <c r="BQ150" s="624"/>
      <c r="BR150" s="653"/>
      <c r="BS150" s="688"/>
      <c r="BT150" s="677"/>
    </row>
    <row r="151" spans="1:72" x14ac:dyDescent="0.2">
      <c r="A151" s="624"/>
      <c r="B151" s="702" t="s">
        <v>302</v>
      </c>
      <c r="C151" s="633"/>
      <c r="D151" s="627"/>
      <c r="E151" s="628" t="s">
        <v>264</v>
      </c>
      <c r="F151" s="627"/>
      <c r="G151" s="649"/>
      <c r="H151" s="688"/>
      <c r="I151" s="675"/>
      <c r="J151" s="624"/>
      <c r="K151" s="653"/>
      <c r="L151" s="677"/>
      <c r="M151" s="624"/>
      <c r="N151" s="653"/>
      <c r="O151" s="688"/>
      <c r="P151" s="677"/>
      <c r="Q151" s="624"/>
      <c r="R151" s="653"/>
      <c r="S151" s="688"/>
      <c r="T151" s="677"/>
      <c r="U151" s="624"/>
      <c r="V151" s="653"/>
      <c r="W151" s="688"/>
      <c r="X151" s="677"/>
      <c r="Y151" s="624"/>
      <c r="Z151" s="653"/>
      <c r="AA151" s="688"/>
      <c r="AB151" s="677"/>
      <c r="AC151" s="624"/>
      <c r="AD151" s="653"/>
      <c r="AE151" s="688"/>
      <c r="AF151" s="677"/>
      <c r="AG151" s="624"/>
      <c r="AH151" s="653"/>
      <c r="AI151" s="688"/>
      <c r="AJ151" s="677"/>
      <c r="AK151" s="624"/>
      <c r="AL151" s="653"/>
      <c r="AM151" s="688"/>
      <c r="AN151" s="677"/>
      <c r="AO151" s="630"/>
      <c r="AP151" s="653"/>
      <c r="AQ151" s="688"/>
      <c r="AR151" s="677"/>
      <c r="AS151" s="624"/>
      <c r="AT151" s="653"/>
      <c r="AU151" s="688"/>
      <c r="AV151" s="677"/>
      <c r="AW151" s="624"/>
      <c r="AX151" s="653"/>
      <c r="AY151" s="688"/>
      <c r="AZ151" s="677"/>
      <c r="BA151" s="624"/>
      <c r="BB151" s="653"/>
      <c r="BC151" s="688"/>
      <c r="BD151" s="677"/>
      <c r="BE151" s="624"/>
      <c r="BF151" s="653"/>
      <c r="BG151" s="688"/>
      <c r="BH151" s="677"/>
      <c r="BI151" s="624"/>
      <c r="BJ151" s="653"/>
      <c r="BK151" s="688"/>
      <c r="BL151" s="677"/>
      <c r="BM151" s="624"/>
      <c r="BN151" s="653"/>
      <c r="BO151" s="688"/>
      <c r="BP151" s="677"/>
      <c r="BQ151" s="624"/>
      <c r="BR151" s="653"/>
      <c r="BS151" s="688"/>
      <c r="BT151" s="677"/>
    </row>
    <row r="152" spans="1:72" x14ac:dyDescent="0.2">
      <c r="A152" s="624"/>
      <c r="B152" s="632"/>
      <c r="C152" s="633">
        <v>4</v>
      </c>
      <c r="D152" s="627" t="s">
        <v>258</v>
      </c>
      <c r="E152" s="628" t="s">
        <v>281</v>
      </c>
      <c r="F152" s="627"/>
      <c r="G152" s="690">
        <v>0</v>
      </c>
      <c r="H152" s="691"/>
      <c r="I152" s="692"/>
      <c r="J152" s="624"/>
      <c r="K152" s="693"/>
      <c r="L152" s="694"/>
      <c r="M152" s="624"/>
      <c r="N152" s="693">
        <v>0</v>
      </c>
      <c r="O152" s="691"/>
      <c r="P152" s="694"/>
      <c r="Q152" s="624"/>
      <c r="R152" s="693">
        <v>0</v>
      </c>
      <c r="S152" s="691"/>
      <c r="T152" s="694"/>
      <c r="U152" s="624"/>
      <c r="V152" s="693">
        <v>0</v>
      </c>
      <c r="W152" s="691"/>
      <c r="X152" s="694"/>
      <c r="Y152" s="624"/>
      <c r="Z152" s="693">
        <v>0</v>
      </c>
      <c r="AA152" s="691"/>
      <c r="AB152" s="694"/>
      <c r="AC152" s="624"/>
      <c r="AD152" s="693">
        <v>0</v>
      </c>
      <c r="AE152" s="691"/>
      <c r="AF152" s="694"/>
      <c r="AG152" s="624"/>
      <c r="AH152" s="693">
        <v>0</v>
      </c>
      <c r="AI152" s="691"/>
      <c r="AJ152" s="694"/>
      <c r="AK152" s="624"/>
      <c r="AL152" s="693">
        <v>0</v>
      </c>
      <c r="AM152" s="691"/>
      <c r="AN152" s="694"/>
      <c r="AO152" s="630"/>
      <c r="AP152" s="693">
        <v>0</v>
      </c>
      <c r="AQ152" s="691"/>
      <c r="AR152" s="694"/>
      <c r="AS152" s="624"/>
      <c r="AT152" s="693">
        <v>0</v>
      </c>
      <c r="AU152" s="691"/>
      <c r="AV152" s="694"/>
      <c r="AW152" s="624"/>
      <c r="AX152" s="693">
        <v>0</v>
      </c>
      <c r="AY152" s="691"/>
      <c r="AZ152" s="694"/>
      <c r="BA152" s="624"/>
      <c r="BB152" s="693">
        <v>0</v>
      </c>
      <c r="BC152" s="691"/>
      <c r="BD152" s="694"/>
      <c r="BE152" s="624"/>
      <c r="BF152" s="693">
        <v>0</v>
      </c>
      <c r="BG152" s="691"/>
      <c r="BH152" s="694"/>
      <c r="BI152" s="624"/>
      <c r="BJ152" s="693">
        <v>0</v>
      </c>
      <c r="BK152" s="691"/>
      <c r="BL152" s="694"/>
      <c r="BM152" s="624"/>
      <c r="BN152" s="693">
        <v>0</v>
      </c>
      <c r="BO152" s="691"/>
      <c r="BP152" s="694"/>
      <c r="BQ152" s="624"/>
      <c r="BR152" s="693">
        <v>0</v>
      </c>
      <c r="BS152" s="691"/>
      <c r="BT152" s="694"/>
    </row>
    <row r="153" spans="1:72" x14ac:dyDescent="0.2">
      <c r="A153" s="624"/>
      <c r="B153" s="632"/>
      <c r="C153" s="633">
        <v>4</v>
      </c>
      <c r="D153" s="627" t="s">
        <v>260</v>
      </c>
      <c r="E153" s="628" t="s">
        <v>282</v>
      </c>
      <c r="F153" s="627"/>
      <c r="G153" s="690">
        <v>0</v>
      </c>
      <c r="H153" s="691"/>
      <c r="I153" s="692"/>
      <c r="J153" s="624"/>
      <c r="K153" s="693"/>
      <c r="L153" s="694"/>
      <c r="M153" s="624"/>
      <c r="N153" s="693">
        <v>0</v>
      </c>
      <c r="O153" s="691"/>
      <c r="P153" s="694"/>
      <c r="Q153" s="624"/>
      <c r="R153" s="693">
        <v>0</v>
      </c>
      <c r="S153" s="691"/>
      <c r="T153" s="694"/>
      <c r="U153" s="624"/>
      <c r="V153" s="693">
        <v>0</v>
      </c>
      <c r="W153" s="691"/>
      <c r="X153" s="694"/>
      <c r="Y153" s="624"/>
      <c r="Z153" s="693">
        <v>0</v>
      </c>
      <c r="AA153" s="691"/>
      <c r="AB153" s="694"/>
      <c r="AC153" s="624"/>
      <c r="AD153" s="693">
        <v>0</v>
      </c>
      <c r="AE153" s="691"/>
      <c r="AF153" s="694"/>
      <c r="AG153" s="624"/>
      <c r="AH153" s="693">
        <v>0</v>
      </c>
      <c r="AI153" s="691"/>
      <c r="AJ153" s="694"/>
      <c r="AK153" s="624"/>
      <c r="AL153" s="693">
        <v>0</v>
      </c>
      <c r="AM153" s="691"/>
      <c r="AN153" s="694"/>
      <c r="AO153" s="630"/>
      <c r="AP153" s="693">
        <v>0</v>
      </c>
      <c r="AQ153" s="691"/>
      <c r="AR153" s="694"/>
      <c r="AS153" s="624"/>
      <c r="AT153" s="693">
        <v>0</v>
      </c>
      <c r="AU153" s="691"/>
      <c r="AV153" s="694"/>
      <c r="AW153" s="624"/>
      <c r="AX153" s="693">
        <v>0</v>
      </c>
      <c r="AY153" s="691"/>
      <c r="AZ153" s="694"/>
      <c r="BA153" s="624"/>
      <c r="BB153" s="693">
        <v>0</v>
      </c>
      <c r="BC153" s="691"/>
      <c r="BD153" s="694"/>
      <c r="BE153" s="624"/>
      <c r="BF153" s="693">
        <v>0</v>
      </c>
      <c r="BG153" s="691"/>
      <c r="BH153" s="694"/>
      <c r="BI153" s="624"/>
      <c r="BJ153" s="693">
        <v>0</v>
      </c>
      <c r="BK153" s="691"/>
      <c r="BL153" s="694"/>
      <c r="BM153" s="624"/>
      <c r="BN153" s="693">
        <v>0</v>
      </c>
      <c r="BO153" s="691"/>
      <c r="BP153" s="694"/>
      <c r="BQ153" s="624"/>
      <c r="BR153" s="693">
        <v>0</v>
      </c>
      <c r="BS153" s="691"/>
      <c r="BT153" s="694"/>
    </row>
    <row r="154" spans="1:72" x14ac:dyDescent="0.2">
      <c r="A154" s="624"/>
      <c r="B154" s="632"/>
      <c r="C154" s="633">
        <v>4</v>
      </c>
      <c r="D154" s="627" t="s">
        <v>262</v>
      </c>
      <c r="E154" s="628" t="s">
        <v>283</v>
      </c>
      <c r="F154" s="627"/>
      <c r="G154" s="690">
        <v>0</v>
      </c>
      <c r="H154" s="691"/>
      <c r="I154" s="692"/>
      <c r="J154" s="624"/>
      <c r="K154" s="693"/>
      <c r="L154" s="694"/>
      <c r="M154" s="624"/>
      <c r="N154" s="693">
        <v>0</v>
      </c>
      <c r="O154" s="691"/>
      <c r="P154" s="694"/>
      <c r="Q154" s="624"/>
      <c r="R154" s="693">
        <v>0</v>
      </c>
      <c r="S154" s="691"/>
      <c r="T154" s="694"/>
      <c r="U154" s="624"/>
      <c r="V154" s="693">
        <v>0</v>
      </c>
      <c r="W154" s="691"/>
      <c r="X154" s="694"/>
      <c r="Y154" s="624"/>
      <c r="Z154" s="693">
        <v>0</v>
      </c>
      <c r="AA154" s="691"/>
      <c r="AB154" s="694"/>
      <c r="AC154" s="624"/>
      <c r="AD154" s="693">
        <v>0</v>
      </c>
      <c r="AE154" s="691"/>
      <c r="AF154" s="694"/>
      <c r="AG154" s="624"/>
      <c r="AH154" s="693">
        <v>0</v>
      </c>
      <c r="AI154" s="691"/>
      <c r="AJ154" s="694"/>
      <c r="AK154" s="624"/>
      <c r="AL154" s="693">
        <v>0</v>
      </c>
      <c r="AM154" s="691"/>
      <c r="AN154" s="694"/>
      <c r="AO154" s="630"/>
      <c r="AP154" s="693">
        <v>0</v>
      </c>
      <c r="AQ154" s="691"/>
      <c r="AR154" s="694"/>
      <c r="AS154" s="624"/>
      <c r="AT154" s="693">
        <v>0</v>
      </c>
      <c r="AU154" s="691"/>
      <c r="AV154" s="694"/>
      <c r="AW154" s="624"/>
      <c r="AX154" s="693">
        <v>0</v>
      </c>
      <c r="AY154" s="691"/>
      <c r="AZ154" s="694"/>
      <c r="BA154" s="624"/>
      <c r="BB154" s="693">
        <v>0</v>
      </c>
      <c r="BC154" s="691"/>
      <c r="BD154" s="694"/>
      <c r="BE154" s="624"/>
      <c r="BF154" s="693">
        <v>0</v>
      </c>
      <c r="BG154" s="691"/>
      <c r="BH154" s="694"/>
      <c r="BI154" s="624"/>
      <c r="BJ154" s="693">
        <v>0</v>
      </c>
      <c r="BK154" s="691"/>
      <c r="BL154" s="694"/>
      <c r="BM154" s="624"/>
      <c r="BN154" s="693">
        <v>0</v>
      </c>
      <c r="BO154" s="691"/>
      <c r="BP154" s="694"/>
      <c r="BQ154" s="624"/>
      <c r="BR154" s="693">
        <v>0</v>
      </c>
      <c r="BS154" s="691"/>
      <c r="BT154" s="694"/>
    </row>
    <row r="155" spans="1:72" x14ac:dyDescent="0.2">
      <c r="A155" s="624"/>
      <c r="B155" s="627"/>
      <c r="C155" s="626"/>
      <c r="D155" s="627"/>
      <c r="E155" s="628" t="s">
        <v>264</v>
      </c>
      <c r="F155" s="627"/>
      <c r="G155" s="649"/>
      <c r="H155" s="688"/>
      <c r="I155" s="675"/>
      <c r="J155" s="624"/>
      <c r="K155" s="653"/>
      <c r="L155" s="677"/>
      <c r="M155" s="624"/>
      <c r="N155" s="653"/>
      <c r="O155" s="688"/>
      <c r="P155" s="677"/>
      <c r="Q155" s="624"/>
      <c r="R155" s="653"/>
      <c r="S155" s="688"/>
      <c r="T155" s="677"/>
      <c r="U155" s="624"/>
      <c r="V155" s="653"/>
      <c r="W155" s="688"/>
      <c r="X155" s="677"/>
      <c r="Y155" s="624"/>
      <c r="Z155" s="653"/>
      <c r="AA155" s="688"/>
      <c r="AB155" s="677"/>
      <c r="AC155" s="624"/>
      <c r="AD155" s="653"/>
      <c r="AE155" s="688"/>
      <c r="AF155" s="677"/>
      <c r="AG155" s="624"/>
      <c r="AH155" s="653"/>
      <c r="AI155" s="688"/>
      <c r="AJ155" s="677"/>
      <c r="AK155" s="624"/>
      <c r="AL155" s="653"/>
      <c r="AM155" s="688"/>
      <c r="AN155" s="677"/>
      <c r="AO155" s="630"/>
      <c r="AP155" s="653"/>
      <c r="AQ155" s="688"/>
      <c r="AR155" s="677"/>
      <c r="AS155" s="624"/>
      <c r="AT155" s="653"/>
      <c r="AU155" s="688"/>
      <c r="AV155" s="677"/>
      <c r="AW155" s="624"/>
      <c r="AX155" s="653"/>
      <c r="AY155" s="688"/>
      <c r="AZ155" s="677"/>
      <c r="BA155" s="624"/>
      <c r="BB155" s="653"/>
      <c r="BC155" s="688"/>
      <c r="BD155" s="677"/>
      <c r="BE155" s="624"/>
      <c r="BF155" s="653"/>
      <c r="BG155" s="688"/>
      <c r="BH155" s="677"/>
      <c r="BI155" s="624"/>
      <c r="BJ155" s="653"/>
      <c r="BK155" s="688"/>
      <c r="BL155" s="677"/>
      <c r="BM155" s="624"/>
      <c r="BN155" s="653"/>
      <c r="BO155" s="688"/>
      <c r="BP155" s="677"/>
      <c r="BQ155" s="624"/>
      <c r="BR155" s="653"/>
      <c r="BS155" s="688"/>
      <c r="BT155" s="677"/>
    </row>
    <row r="156" spans="1:72" x14ac:dyDescent="0.2">
      <c r="A156" s="624"/>
      <c r="B156" s="702" t="s">
        <v>303</v>
      </c>
      <c r="C156" s="633"/>
      <c r="D156" s="627"/>
      <c r="E156" s="628" t="s">
        <v>264</v>
      </c>
      <c r="F156" s="627"/>
      <c r="G156" s="649"/>
      <c r="H156" s="688"/>
      <c r="I156" s="675"/>
      <c r="J156" s="624"/>
      <c r="K156" s="653"/>
      <c r="L156" s="677"/>
      <c r="M156" s="624"/>
      <c r="N156" s="653"/>
      <c r="O156" s="688"/>
      <c r="P156" s="677"/>
      <c r="Q156" s="624"/>
      <c r="R156" s="653"/>
      <c r="S156" s="688"/>
      <c r="T156" s="677"/>
      <c r="U156" s="624"/>
      <c r="V156" s="653"/>
      <c r="W156" s="688"/>
      <c r="X156" s="677"/>
      <c r="Y156" s="624"/>
      <c r="Z156" s="653"/>
      <c r="AA156" s="688"/>
      <c r="AB156" s="677"/>
      <c r="AC156" s="624"/>
      <c r="AD156" s="653"/>
      <c r="AE156" s="688"/>
      <c r="AF156" s="677"/>
      <c r="AG156" s="624"/>
      <c r="AH156" s="653"/>
      <c r="AI156" s="688"/>
      <c r="AJ156" s="677"/>
      <c r="AK156" s="624"/>
      <c r="AL156" s="653"/>
      <c r="AM156" s="688"/>
      <c r="AN156" s="677"/>
      <c r="AO156" s="630"/>
      <c r="AP156" s="653"/>
      <c r="AQ156" s="688"/>
      <c r="AR156" s="677"/>
      <c r="AS156" s="624"/>
      <c r="AT156" s="653"/>
      <c r="AU156" s="688"/>
      <c r="AV156" s="677"/>
      <c r="AW156" s="624"/>
      <c r="AX156" s="653"/>
      <c r="AY156" s="688"/>
      <c r="AZ156" s="677"/>
      <c r="BA156" s="624"/>
      <c r="BB156" s="653"/>
      <c r="BC156" s="688"/>
      <c r="BD156" s="677"/>
      <c r="BE156" s="624"/>
      <c r="BF156" s="653"/>
      <c r="BG156" s="688"/>
      <c r="BH156" s="677"/>
      <c r="BI156" s="624"/>
      <c r="BJ156" s="653"/>
      <c r="BK156" s="688"/>
      <c r="BL156" s="677"/>
      <c r="BM156" s="624"/>
      <c r="BN156" s="653"/>
      <c r="BO156" s="688"/>
      <c r="BP156" s="677"/>
      <c r="BQ156" s="624"/>
      <c r="BR156" s="653"/>
      <c r="BS156" s="688"/>
      <c r="BT156" s="677"/>
    </row>
    <row r="157" spans="1:72" x14ac:dyDescent="0.2">
      <c r="A157" s="624"/>
      <c r="B157" s="632"/>
      <c r="C157" s="633">
        <v>4</v>
      </c>
      <c r="D157" s="627" t="s">
        <v>258</v>
      </c>
      <c r="E157" s="628" t="s">
        <v>281</v>
      </c>
      <c r="F157" s="627"/>
      <c r="G157" s="690">
        <v>0</v>
      </c>
      <c r="H157" s="691"/>
      <c r="I157" s="692"/>
      <c r="J157" s="624"/>
      <c r="K157" s="693"/>
      <c r="L157" s="694"/>
      <c r="M157" s="624"/>
      <c r="N157" s="693">
        <v>0</v>
      </c>
      <c r="O157" s="691"/>
      <c r="P157" s="694"/>
      <c r="Q157" s="624"/>
      <c r="R157" s="693">
        <v>0</v>
      </c>
      <c r="S157" s="691"/>
      <c r="T157" s="694"/>
      <c r="U157" s="624"/>
      <c r="V157" s="693">
        <v>0</v>
      </c>
      <c r="W157" s="691"/>
      <c r="X157" s="694"/>
      <c r="Y157" s="624"/>
      <c r="Z157" s="693">
        <v>0</v>
      </c>
      <c r="AA157" s="691"/>
      <c r="AB157" s="694"/>
      <c r="AC157" s="624"/>
      <c r="AD157" s="693">
        <v>0</v>
      </c>
      <c r="AE157" s="691"/>
      <c r="AF157" s="694"/>
      <c r="AG157" s="624"/>
      <c r="AH157" s="693">
        <v>0</v>
      </c>
      <c r="AI157" s="691"/>
      <c r="AJ157" s="694"/>
      <c r="AK157" s="624"/>
      <c r="AL157" s="693">
        <v>0</v>
      </c>
      <c r="AM157" s="691"/>
      <c r="AN157" s="694"/>
      <c r="AO157" s="630"/>
      <c r="AP157" s="693">
        <v>0</v>
      </c>
      <c r="AQ157" s="691"/>
      <c r="AR157" s="694"/>
      <c r="AS157" s="624"/>
      <c r="AT157" s="693">
        <v>0</v>
      </c>
      <c r="AU157" s="691"/>
      <c r="AV157" s="694"/>
      <c r="AW157" s="624"/>
      <c r="AX157" s="693">
        <v>0</v>
      </c>
      <c r="AY157" s="691"/>
      <c r="AZ157" s="694"/>
      <c r="BA157" s="624"/>
      <c r="BB157" s="693">
        <v>0</v>
      </c>
      <c r="BC157" s="691"/>
      <c r="BD157" s="694"/>
      <c r="BE157" s="624"/>
      <c r="BF157" s="693">
        <v>0</v>
      </c>
      <c r="BG157" s="691"/>
      <c r="BH157" s="694"/>
      <c r="BI157" s="624"/>
      <c r="BJ157" s="693">
        <v>0</v>
      </c>
      <c r="BK157" s="691"/>
      <c r="BL157" s="694"/>
      <c r="BM157" s="624"/>
      <c r="BN157" s="693">
        <v>0</v>
      </c>
      <c r="BO157" s="691"/>
      <c r="BP157" s="694"/>
      <c r="BQ157" s="624"/>
      <c r="BR157" s="693">
        <v>0</v>
      </c>
      <c r="BS157" s="691"/>
      <c r="BT157" s="694"/>
    </row>
    <row r="158" spans="1:72" x14ac:dyDescent="0.2">
      <c r="A158" s="624"/>
      <c r="B158" s="632"/>
      <c r="C158" s="633">
        <v>4</v>
      </c>
      <c r="D158" s="627" t="s">
        <v>260</v>
      </c>
      <c r="E158" s="628" t="s">
        <v>282</v>
      </c>
      <c r="F158" s="627"/>
      <c r="G158" s="690">
        <v>0</v>
      </c>
      <c r="H158" s="691"/>
      <c r="I158" s="692"/>
      <c r="J158" s="624"/>
      <c r="K158" s="693"/>
      <c r="L158" s="694"/>
      <c r="M158" s="624"/>
      <c r="N158" s="693">
        <v>0</v>
      </c>
      <c r="O158" s="691"/>
      <c r="P158" s="694"/>
      <c r="Q158" s="624"/>
      <c r="R158" s="693">
        <v>0</v>
      </c>
      <c r="S158" s="691"/>
      <c r="T158" s="694"/>
      <c r="U158" s="624"/>
      <c r="V158" s="693">
        <v>0</v>
      </c>
      <c r="W158" s="691"/>
      <c r="X158" s="694"/>
      <c r="Y158" s="624"/>
      <c r="Z158" s="693">
        <v>0</v>
      </c>
      <c r="AA158" s="691"/>
      <c r="AB158" s="694"/>
      <c r="AC158" s="624"/>
      <c r="AD158" s="693">
        <v>0</v>
      </c>
      <c r="AE158" s="691"/>
      <c r="AF158" s="694"/>
      <c r="AG158" s="624"/>
      <c r="AH158" s="693">
        <v>0</v>
      </c>
      <c r="AI158" s="691"/>
      <c r="AJ158" s="694"/>
      <c r="AK158" s="624"/>
      <c r="AL158" s="693">
        <v>0</v>
      </c>
      <c r="AM158" s="691"/>
      <c r="AN158" s="694"/>
      <c r="AO158" s="630"/>
      <c r="AP158" s="693">
        <v>0</v>
      </c>
      <c r="AQ158" s="691"/>
      <c r="AR158" s="694"/>
      <c r="AS158" s="624"/>
      <c r="AT158" s="693">
        <v>0</v>
      </c>
      <c r="AU158" s="691"/>
      <c r="AV158" s="694"/>
      <c r="AW158" s="624"/>
      <c r="AX158" s="693">
        <v>0</v>
      </c>
      <c r="AY158" s="691"/>
      <c r="AZ158" s="694"/>
      <c r="BA158" s="624"/>
      <c r="BB158" s="693">
        <v>0</v>
      </c>
      <c r="BC158" s="691"/>
      <c r="BD158" s="694"/>
      <c r="BE158" s="624"/>
      <c r="BF158" s="693">
        <v>0</v>
      </c>
      <c r="BG158" s="691"/>
      <c r="BH158" s="694"/>
      <c r="BI158" s="624"/>
      <c r="BJ158" s="693">
        <v>0</v>
      </c>
      <c r="BK158" s="691"/>
      <c r="BL158" s="694"/>
      <c r="BM158" s="624"/>
      <c r="BN158" s="693">
        <v>0</v>
      </c>
      <c r="BO158" s="691"/>
      <c r="BP158" s="694"/>
      <c r="BQ158" s="624"/>
      <c r="BR158" s="693">
        <v>0</v>
      </c>
      <c r="BS158" s="691"/>
      <c r="BT158" s="694"/>
    </row>
    <row r="159" spans="1:72" x14ac:dyDescent="0.2">
      <c r="A159" s="624"/>
      <c r="B159" s="632"/>
      <c r="C159" s="633">
        <v>4</v>
      </c>
      <c r="D159" s="627" t="s">
        <v>262</v>
      </c>
      <c r="E159" s="628" t="s">
        <v>283</v>
      </c>
      <c r="F159" s="627"/>
      <c r="G159" s="690">
        <v>0</v>
      </c>
      <c r="H159" s="691"/>
      <c r="I159" s="692"/>
      <c r="J159" s="624"/>
      <c r="K159" s="693"/>
      <c r="L159" s="694"/>
      <c r="M159" s="624"/>
      <c r="N159" s="693">
        <v>0</v>
      </c>
      <c r="O159" s="691"/>
      <c r="P159" s="694"/>
      <c r="Q159" s="624"/>
      <c r="R159" s="693">
        <v>0</v>
      </c>
      <c r="S159" s="691"/>
      <c r="T159" s="694"/>
      <c r="U159" s="624"/>
      <c r="V159" s="693">
        <v>0</v>
      </c>
      <c r="W159" s="691"/>
      <c r="X159" s="694"/>
      <c r="Y159" s="624"/>
      <c r="Z159" s="693">
        <v>0</v>
      </c>
      <c r="AA159" s="691"/>
      <c r="AB159" s="694"/>
      <c r="AC159" s="624"/>
      <c r="AD159" s="693">
        <v>0</v>
      </c>
      <c r="AE159" s="691"/>
      <c r="AF159" s="694"/>
      <c r="AG159" s="624"/>
      <c r="AH159" s="693">
        <v>0</v>
      </c>
      <c r="AI159" s="691"/>
      <c r="AJ159" s="694"/>
      <c r="AK159" s="624"/>
      <c r="AL159" s="693">
        <v>0</v>
      </c>
      <c r="AM159" s="691"/>
      <c r="AN159" s="694"/>
      <c r="AO159" s="630"/>
      <c r="AP159" s="693">
        <v>0</v>
      </c>
      <c r="AQ159" s="691"/>
      <c r="AR159" s="694"/>
      <c r="AS159" s="624"/>
      <c r="AT159" s="693">
        <v>0</v>
      </c>
      <c r="AU159" s="691"/>
      <c r="AV159" s="694"/>
      <c r="AW159" s="624"/>
      <c r="AX159" s="693">
        <v>0</v>
      </c>
      <c r="AY159" s="691"/>
      <c r="AZ159" s="694"/>
      <c r="BA159" s="624"/>
      <c r="BB159" s="693">
        <v>0</v>
      </c>
      <c r="BC159" s="691"/>
      <c r="BD159" s="694"/>
      <c r="BE159" s="624"/>
      <c r="BF159" s="693">
        <v>0</v>
      </c>
      <c r="BG159" s="691"/>
      <c r="BH159" s="694"/>
      <c r="BI159" s="624"/>
      <c r="BJ159" s="693">
        <v>0</v>
      </c>
      <c r="BK159" s="691"/>
      <c r="BL159" s="694"/>
      <c r="BM159" s="624"/>
      <c r="BN159" s="693">
        <v>0</v>
      </c>
      <c r="BO159" s="691"/>
      <c r="BP159" s="694"/>
      <c r="BQ159" s="624"/>
      <c r="BR159" s="693">
        <v>0</v>
      </c>
      <c r="BS159" s="691"/>
      <c r="BT159" s="694"/>
    </row>
    <row r="160" spans="1:72" x14ac:dyDescent="0.2">
      <c r="A160" s="624"/>
      <c r="B160" s="627"/>
      <c r="C160" s="626"/>
      <c r="D160" s="627"/>
      <c r="E160" s="628" t="s">
        <v>264</v>
      </c>
      <c r="F160" s="627"/>
      <c r="G160" s="649"/>
      <c r="H160" s="688"/>
      <c r="I160" s="675"/>
      <c r="J160" s="624"/>
      <c r="K160" s="653"/>
      <c r="L160" s="677"/>
      <c r="M160" s="624"/>
      <c r="N160" s="653"/>
      <c r="O160" s="688"/>
      <c r="P160" s="677"/>
      <c r="Q160" s="624"/>
      <c r="R160" s="653"/>
      <c r="S160" s="688"/>
      <c r="T160" s="677"/>
      <c r="U160" s="624"/>
      <c r="V160" s="653"/>
      <c r="W160" s="688"/>
      <c r="X160" s="677"/>
      <c r="Y160" s="624"/>
      <c r="Z160" s="653"/>
      <c r="AA160" s="688"/>
      <c r="AB160" s="677"/>
      <c r="AC160" s="624"/>
      <c r="AD160" s="653"/>
      <c r="AE160" s="688"/>
      <c r="AF160" s="677"/>
      <c r="AG160" s="624"/>
      <c r="AH160" s="653"/>
      <c r="AI160" s="688"/>
      <c r="AJ160" s="677"/>
      <c r="AK160" s="624"/>
      <c r="AL160" s="653"/>
      <c r="AM160" s="688"/>
      <c r="AN160" s="677"/>
      <c r="AO160" s="630"/>
      <c r="AP160" s="653"/>
      <c r="AQ160" s="688"/>
      <c r="AR160" s="677"/>
      <c r="AS160" s="624"/>
      <c r="AT160" s="653"/>
      <c r="AU160" s="688"/>
      <c r="AV160" s="677"/>
      <c r="AW160" s="624"/>
      <c r="AX160" s="653"/>
      <c r="AY160" s="688"/>
      <c r="AZ160" s="677"/>
      <c r="BA160" s="624"/>
      <c r="BB160" s="653"/>
      <c r="BC160" s="688"/>
      <c r="BD160" s="677"/>
      <c r="BE160" s="624"/>
      <c r="BF160" s="653"/>
      <c r="BG160" s="688"/>
      <c r="BH160" s="677"/>
      <c r="BI160" s="624"/>
      <c r="BJ160" s="653"/>
      <c r="BK160" s="688"/>
      <c r="BL160" s="677"/>
      <c r="BM160" s="624"/>
      <c r="BN160" s="653"/>
      <c r="BO160" s="688"/>
      <c r="BP160" s="677"/>
      <c r="BQ160" s="624"/>
      <c r="BR160" s="653"/>
      <c r="BS160" s="688"/>
      <c r="BT160" s="677"/>
    </row>
    <row r="161" spans="1:72" x14ac:dyDescent="0.2">
      <c r="A161" s="624"/>
      <c r="B161" s="702" t="s">
        <v>304</v>
      </c>
      <c r="C161" s="633"/>
      <c r="D161" s="627"/>
      <c r="E161" s="628" t="s">
        <v>264</v>
      </c>
      <c r="F161" s="627"/>
      <c r="G161" s="649"/>
      <c r="H161" s="688"/>
      <c r="I161" s="675"/>
      <c r="J161" s="624"/>
      <c r="K161" s="653"/>
      <c r="L161" s="677"/>
      <c r="M161" s="624"/>
      <c r="N161" s="653"/>
      <c r="O161" s="688"/>
      <c r="P161" s="677"/>
      <c r="Q161" s="624"/>
      <c r="R161" s="653"/>
      <c r="S161" s="688"/>
      <c r="T161" s="677"/>
      <c r="U161" s="624"/>
      <c r="V161" s="653"/>
      <c r="W161" s="688"/>
      <c r="X161" s="677"/>
      <c r="Y161" s="624"/>
      <c r="Z161" s="653"/>
      <c r="AA161" s="688"/>
      <c r="AB161" s="677"/>
      <c r="AC161" s="624"/>
      <c r="AD161" s="653"/>
      <c r="AE161" s="688"/>
      <c r="AF161" s="677"/>
      <c r="AG161" s="624"/>
      <c r="AH161" s="653"/>
      <c r="AI161" s="688"/>
      <c r="AJ161" s="677"/>
      <c r="AK161" s="624"/>
      <c r="AL161" s="653"/>
      <c r="AM161" s="688"/>
      <c r="AN161" s="677"/>
      <c r="AO161" s="630"/>
      <c r="AP161" s="653"/>
      <c r="AQ161" s="688"/>
      <c r="AR161" s="677"/>
      <c r="AS161" s="624"/>
      <c r="AT161" s="653"/>
      <c r="AU161" s="688"/>
      <c r="AV161" s="677"/>
      <c r="AW161" s="624"/>
      <c r="AX161" s="653"/>
      <c r="AY161" s="688"/>
      <c r="AZ161" s="677"/>
      <c r="BA161" s="624"/>
      <c r="BB161" s="653"/>
      <c r="BC161" s="688"/>
      <c r="BD161" s="677"/>
      <c r="BE161" s="624"/>
      <c r="BF161" s="653"/>
      <c r="BG161" s="688"/>
      <c r="BH161" s="677"/>
      <c r="BI161" s="624"/>
      <c r="BJ161" s="653"/>
      <c r="BK161" s="688"/>
      <c r="BL161" s="677"/>
      <c r="BM161" s="624"/>
      <c r="BN161" s="653"/>
      <c r="BO161" s="688"/>
      <c r="BP161" s="677"/>
      <c r="BQ161" s="624"/>
      <c r="BR161" s="653"/>
      <c r="BS161" s="688"/>
      <c r="BT161" s="677"/>
    </row>
    <row r="162" spans="1:72" x14ac:dyDescent="0.2">
      <c r="A162" s="624"/>
      <c r="B162" s="632"/>
      <c r="C162" s="633">
        <v>4</v>
      </c>
      <c r="D162" s="627" t="s">
        <v>258</v>
      </c>
      <c r="E162" s="628" t="s">
        <v>281</v>
      </c>
      <c r="F162" s="627"/>
      <c r="G162" s="690">
        <v>0</v>
      </c>
      <c r="H162" s="691"/>
      <c r="I162" s="692"/>
      <c r="J162" s="624"/>
      <c r="K162" s="693"/>
      <c r="L162" s="694"/>
      <c r="M162" s="624"/>
      <c r="N162" s="693">
        <v>0</v>
      </c>
      <c r="O162" s="691"/>
      <c r="P162" s="694"/>
      <c r="Q162" s="624"/>
      <c r="R162" s="693">
        <v>0</v>
      </c>
      <c r="S162" s="691"/>
      <c r="T162" s="694"/>
      <c r="U162" s="624"/>
      <c r="V162" s="693">
        <v>0</v>
      </c>
      <c r="W162" s="691"/>
      <c r="X162" s="694"/>
      <c r="Y162" s="624"/>
      <c r="Z162" s="693">
        <v>0</v>
      </c>
      <c r="AA162" s="691"/>
      <c r="AB162" s="694"/>
      <c r="AC162" s="624"/>
      <c r="AD162" s="693">
        <v>0</v>
      </c>
      <c r="AE162" s="691"/>
      <c r="AF162" s="694"/>
      <c r="AG162" s="624"/>
      <c r="AH162" s="693">
        <v>0</v>
      </c>
      <c r="AI162" s="691"/>
      <c r="AJ162" s="694"/>
      <c r="AK162" s="624"/>
      <c r="AL162" s="693">
        <v>0</v>
      </c>
      <c r="AM162" s="691"/>
      <c r="AN162" s="694"/>
      <c r="AO162" s="630"/>
      <c r="AP162" s="693">
        <v>0</v>
      </c>
      <c r="AQ162" s="691"/>
      <c r="AR162" s="694"/>
      <c r="AS162" s="624"/>
      <c r="AT162" s="693">
        <v>0</v>
      </c>
      <c r="AU162" s="691"/>
      <c r="AV162" s="694"/>
      <c r="AW162" s="624"/>
      <c r="AX162" s="693">
        <v>0</v>
      </c>
      <c r="AY162" s="691"/>
      <c r="AZ162" s="694"/>
      <c r="BA162" s="624"/>
      <c r="BB162" s="693">
        <v>0</v>
      </c>
      <c r="BC162" s="691"/>
      <c r="BD162" s="694"/>
      <c r="BE162" s="624"/>
      <c r="BF162" s="693">
        <v>0</v>
      </c>
      <c r="BG162" s="691"/>
      <c r="BH162" s="694"/>
      <c r="BI162" s="624"/>
      <c r="BJ162" s="693">
        <v>0</v>
      </c>
      <c r="BK162" s="691"/>
      <c r="BL162" s="694"/>
      <c r="BM162" s="624"/>
      <c r="BN162" s="693">
        <v>0</v>
      </c>
      <c r="BO162" s="691"/>
      <c r="BP162" s="694"/>
      <c r="BQ162" s="624"/>
      <c r="BR162" s="693">
        <v>0</v>
      </c>
      <c r="BS162" s="691"/>
      <c r="BT162" s="694"/>
    </row>
    <row r="163" spans="1:72" x14ac:dyDescent="0.2">
      <c r="A163" s="624"/>
      <c r="B163" s="632"/>
      <c r="C163" s="633">
        <v>4</v>
      </c>
      <c r="D163" s="627" t="s">
        <v>260</v>
      </c>
      <c r="E163" s="628" t="s">
        <v>282</v>
      </c>
      <c r="F163" s="627"/>
      <c r="G163" s="690">
        <v>0</v>
      </c>
      <c r="H163" s="691"/>
      <c r="I163" s="692"/>
      <c r="J163" s="624"/>
      <c r="K163" s="693"/>
      <c r="L163" s="694"/>
      <c r="M163" s="624"/>
      <c r="N163" s="693">
        <v>0</v>
      </c>
      <c r="O163" s="691"/>
      <c r="P163" s="694"/>
      <c r="Q163" s="624"/>
      <c r="R163" s="693">
        <v>0</v>
      </c>
      <c r="S163" s="691"/>
      <c r="T163" s="694"/>
      <c r="U163" s="624"/>
      <c r="V163" s="693">
        <v>0</v>
      </c>
      <c r="W163" s="691"/>
      <c r="X163" s="694"/>
      <c r="Y163" s="624"/>
      <c r="Z163" s="693">
        <v>0</v>
      </c>
      <c r="AA163" s="691"/>
      <c r="AB163" s="694"/>
      <c r="AC163" s="624"/>
      <c r="AD163" s="693">
        <v>0</v>
      </c>
      <c r="AE163" s="691"/>
      <c r="AF163" s="694"/>
      <c r="AG163" s="624"/>
      <c r="AH163" s="693">
        <v>0</v>
      </c>
      <c r="AI163" s="691"/>
      <c r="AJ163" s="694"/>
      <c r="AK163" s="624"/>
      <c r="AL163" s="693">
        <v>0</v>
      </c>
      <c r="AM163" s="691"/>
      <c r="AN163" s="694"/>
      <c r="AO163" s="630"/>
      <c r="AP163" s="693">
        <v>0</v>
      </c>
      <c r="AQ163" s="691"/>
      <c r="AR163" s="694"/>
      <c r="AS163" s="624"/>
      <c r="AT163" s="693">
        <v>0</v>
      </c>
      <c r="AU163" s="691"/>
      <c r="AV163" s="694"/>
      <c r="AW163" s="624"/>
      <c r="AX163" s="693">
        <v>0</v>
      </c>
      <c r="AY163" s="691"/>
      <c r="AZ163" s="694"/>
      <c r="BA163" s="624"/>
      <c r="BB163" s="693">
        <v>0</v>
      </c>
      <c r="BC163" s="691"/>
      <c r="BD163" s="694"/>
      <c r="BE163" s="624"/>
      <c r="BF163" s="693">
        <v>0</v>
      </c>
      <c r="BG163" s="691"/>
      <c r="BH163" s="694"/>
      <c r="BI163" s="624"/>
      <c r="BJ163" s="693">
        <v>0</v>
      </c>
      <c r="BK163" s="691"/>
      <c r="BL163" s="694"/>
      <c r="BM163" s="624"/>
      <c r="BN163" s="693">
        <v>0</v>
      </c>
      <c r="BO163" s="691"/>
      <c r="BP163" s="694"/>
      <c r="BQ163" s="624"/>
      <c r="BR163" s="693">
        <v>0</v>
      </c>
      <c r="BS163" s="691"/>
      <c r="BT163" s="694"/>
    </row>
    <row r="164" spans="1:72" x14ac:dyDescent="0.2">
      <c r="A164" s="624"/>
      <c r="B164" s="632"/>
      <c r="C164" s="633">
        <v>4</v>
      </c>
      <c r="D164" s="627" t="s">
        <v>262</v>
      </c>
      <c r="E164" s="628" t="s">
        <v>283</v>
      </c>
      <c r="F164" s="627"/>
      <c r="G164" s="690">
        <v>0</v>
      </c>
      <c r="H164" s="691"/>
      <c r="I164" s="692"/>
      <c r="J164" s="624"/>
      <c r="K164" s="693"/>
      <c r="L164" s="694"/>
      <c r="M164" s="624"/>
      <c r="N164" s="693">
        <v>0</v>
      </c>
      <c r="O164" s="691"/>
      <c r="P164" s="694"/>
      <c r="Q164" s="624"/>
      <c r="R164" s="693">
        <v>0</v>
      </c>
      <c r="S164" s="691"/>
      <c r="T164" s="694"/>
      <c r="U164" s="624"/>
      <c r="V164" s="693">
        <v>0</v>
      </c>
      <c r="W164" s="691"/>
      <c r="X164" s="694"/>
      <c r="Y164" s="624"/>
      <c r="Z164" s="693">
        <v>0</v>
      </c>
      <c r="AA164" s="691"/>
      <c r="AB164" s="694"/>
      <c r="AC164" s="624"/>
      <c r="AD164" s="693">
        <v>0</v>
      </c>
      <c r="AE164" s="691"/>
      <c r="AF164" s="694"/>
      <c r="AG164" s="624"/>
      <c r="AH164" s="693">
        <v>0</v>
      </c>
      <c r="AI164" s="691"/>
      <c r="AJ164" s="694"/>
      <c r="AK164" s="624"/>
      <c r="AL164" s="693">
        <v>0</v>
      </c>
      <c r="AM164" s="691"/>
      <c r="AN164" s="694"/>
      <c r="AO164" s="630"/>
      <c r="AP164" s="693">
        <v>0</v>
      </c>
      <c r="AQ164" s="691"/>
      <c r="AR164" s="694"/>
      <c r="AS164" s="624"/>
      <c r="AT164" s="693">
        <v>0</v>
      </c>
      <c r="AU164" s="691"/>
      <c r="AV164" s="694"/>
      <c r="AW164" s="624"/>
      <c r="AX164" s="693">
        <v>0</v>
      </c>
      <c r="AY164" s="691"/>
      <c r="AZ164" s="694"/>
      <c r="BA164" s="624"/>
      <c r="BB164" s="693">
        <v>0</v>
      </c>
      <c r="BC164" s="691"/>
      <c r="BD164" s="694"/>
      <c r="BE164" s="624"/>
      <c r="BF164" s="693">
        <v>0</v>
      </c>
      <c r="BG164" s="691"/>
      <c r="BH164" s="694"/>
      <c r="BI164" s="624"/>
      <c r="BJ164" s="693">
        <v>0</v>
      </c>
      <c r="BK164" s="691"/>
      <c r="BL164" s="694"/>
      <c r="BM164" s="624"/>
      <c r="BN164" s="693">
        <v>0</v>
      </c>
      <c r="BO164" s="691"/>
      <c r="BP164" s="694"/>
      <c r="BQ164" s="624"/>
      <c r="BR164" s="693">
        <v>0</v>
      </c>
      <c r="BS164" s="691"/>
      <c r="BT164" s="694"/>
    </row>
    <row r="165" spans="1:72" x14ac:dyDescent="0.2">
      <c r="A165" s="624"/>
      <c r="B165" s="627"/>
      <c r="C165" s="626"/>
      <c r="D165" s="627"/>
      <c r="E165" s="628" t="s">
        <v>264</v>
      </c>
      <c r="F165" s="627"/>
      <c r="G165" s="649"/>
      <c r="H165" s="688"/>
      <c r="I165" s="675"/>
      <c r="J165" s="624"/>
      <c r="K165" s="653"/>
      <c r="L165" s="677"/>
      <c r="M165" s="624"/>
      <c r="N165" s="653"/>
      <c r="O165" s="688"/>
      <c r="P165" s="677"/>
      <c r="Q165" s="624"/>
      <c r="R165" s="653"/>
      <c r="S165" s="688"/>
      <c r="T165" s="677"/>
      <c r="U165" s="624"/>
      <c r="V165" s="653"/>
      <c r="W165" s="688"/>
      <c r="X165" s="677"/>
      <c r="Y165" s="624"/>
      <c r="Z165" s="653"/>
      <c r="AA165" s="688"/>
      <c r="AB165" s="677"/>
      <c r="AC165" s="624"/>
      <c r="AD165" s="653"/>
      <c r="AE165" s="688"/>
      <c r="AF165" s="677"/>
      <c r="AG165" s="624"/>
      <c r="AH165" s="653"/>
      <c r="AI165" s="688"/>
      <c r="AJ165" s="677"/>
      <c r="AK165" s="624"/>
      <c r="AL165" s="653"/>
      <c r="AM165" s="688"/>
      <c r="AN165" s="677"/>
      <c r="AO165" s="630"/>
      <c r="AP165" s="653"/>
      <c r="AQ165" s="688"/>
      <c r="AR165" s="677"/>
      <c r="AS165" s="624"/>
      <c r="AT165" s="653"/>
      <c r="AU165" s="688"/>
      <c r="AV165" s="677"/>
      <c r="AW165" s="624"/>
      <c r="AX165" s="653"/>
      <c r="AY165" s="688"/>
      <c r="AZ165" s="677"/>
      <c r="BA165" s="624"/>
      <c r="BB165" s="653"/>
      <c r="BC165" s="688"/>
      <c r="BD165" s="677"/>
      <c r="BE165" s="624"/>
      <c r="BF165" s="653"/>
      <c r="BG165" s="688"/>
      <c r="BH165" s="677"/>
      <c r="BI165" s="624"/>
      <c r="BJ165" s="653"/>
      <c r="BK165" s="688"/>
      <c r="BL165" s="677"/>
      <c r="BM165" s="624"/>
      <c r="BN165" s="653"/>
      <c r="BO165" s="688"/>
      <c r="BP165" s="677"/>
      <c r="BQ165" s="624"/>
      <c r="BR165" s="653"/>
      <c r="BS165" s="688"/>
      <c r="BT165" s="677"/>
    </row>
    <row r="166" spans="1:72" x14ac:dyDescent="0.2">
      <c r="A166" s="624"/>
      <c r="B166" s="702" t="s">
        <v>305</v>
      </c>
      <c r="C166" s="633"/>
      <c r="D166" s="627"/>
      <c r="E166" s="628" t="s">
        <v>264</v>
      </c>
      <c r="F166" s="627"/>
      <c r="G166" s="649"/>
      <c r="H166" s="688"/>
      <c r="I166" s="675"/>
      <c r="J166" s="624"/>
      <c r="K166" s="653"/>
      <c r="L166" s="677"/>
      <c r="M166" s="624"/>
      <c r="N166" s="653"/>
      <c r="O166" s="688"/>
      <c r="P166" s="677"/>
      <c r="Q166" s="624"/>
      <c r="R166" s="653"/>
      <c r="S166" s="688"/>
      <c r="T166" s="677"/>
      <c r="U166" s="624"/>
      <c r="V166" s="653"/>
      <c r="W166" s="688"/>
      <c r="X166" s="677"/>
      <c r="Y166" s="624"/>
      <c r="Z166" s="653"/>
      <c r="AA166" s="688"/>
      <c r="AB166" s="677"/>
      <c r="AC166" s="624"/>
      <c r="AD166" s="653"/>
      <c r="AE166" s="688"/>
      <c r="AF166" s="677"/>
      <c r="AG166" s="624"/>
      <c r="AH166" s="653"/>
      <c r="AI166" s="688"/>
      <c r="AJ166" s="677"/>
      <c r="AK166" s="624"/>
      <c r="AL166" s="653"/>
      <c r="AM166" s="688"/>
      <c r="AN166" s="677"/>
      <c r="AO166" s="630"/>
      <c r="AP166" s="653"/>
      <c r="AQ166" s="688"/>
      <c r="AR166" s="677"/>
      <c r="AS166" s="624"/>
      <c r="AT166" s="653"/>
      <c r="AU166" s="688"/>
      <c r="AV166" s="677"/>
      <c r="AW166" s="624"/>
      <c r="AX166" s="653"/>
      <c r="AY166" s="688"/>
      <c r="AZ166" s="677"/>
      <c r="BA166" s="624"/>
      <c r="BB166" s="653"/>
      <c r="BC166" s="688"/>
      <c r="BD166" s="677"/>
      <c r="BE166" s="624"/>
      <c r="BF166" s="653"/>
      <c r="BG166" s="688"/>
      <c r="BH166" s="677"/>
      <c r="BI166" s="624"/>
      <c r="BJ166" s="653"/>
      <c r="BK166" s="688"/>
      <c r="BL166" s="677"/>
      <c r="BM166" s="624"/>
      <c r="BN166" s="653"/>
      <c r="BO166" s="688"/>
      <c r="BP166" s="677"/>
      <c r="BQ166" s="624"/>
      <c r="BR166" s="653"/>
      <c r="BS166" s="688"/>
      <c r="BT166" s="677"/>
    </row>
    <row r="167" spans="1:72" x14ac:dyDescent="0.2">
      <c r="A167" s="624"/>
      <c r="B167" s="632"/>
      <c r="C167" s="633">
        <v>4</v>
      </c>
      <c r="D167" s="627" t="s">
        <v>258</v>
      </c>
      <c r="E167" s="628" t="s">
        <v>281</v>
      </c>
      <c r="F167" s="627"/>
      <c r="G167" s="690">
        <v>-264078.78000000003</v>
      </c>
      <c r="H167" s="691"/>
      <c r="I167" s="692"/>
      <c r="J167" s="624"/>
      <c r="K167" s="693"/>
      <c r="L167" s="694"/>
      <c r="M167" s="624"/>
      <c r="N167" s="693">
        <v>-264078.78000000003</v>
      </c>
      <c r="O167" s="691"/>
      <c r="P167" s="694"/>
      <c r="Q167" s="624"/>
      <c r="R167" s="693">
        <v>-264078.78000000003</v>
      </c>
      <c r="S167" s="691"/>
      <c r="T167" s="694"/>
      <c r="U167" s="624"/>
      <c r="V167" s="693">
        <v>0</v>
      </c>
      <c r="W167" s="691"/>
      <c r="X167" s="694"/>
      <c r="Y167" s="624"/>
      <c r="Z167" s="693">
        <v>0</v>
      </c>
      <c r="AA167" s="691"/>
      <c r="AB167" s="694"/>
      <c r="AC167" s="624"/>
      <c r="AD167" s="693">
        <v>0</v>
      </c>
      <c r="AE167" s="691"/>
      <c r="AF167" s="694"/>
      <c r="AG167" s="624"/>
      <c r="AH167" s="693">
        <v>0</v>
      </c>
      <c r="AI167" s="691"/>
      <c r="AJ167" s="694"/>
      <c r="AK167" s="624"/>
      <c r="AL167" s="693">
        <v>0</v>
      </c>
      <c r="AM167" s="691"/>
      <c r="AN167" s="694"/>
      <c r="AO167" s="630"/>
      <c r="AP167" s="693">
        <v>0</v>
      </c>
      <c r="AQ167" s="691"/>
      <c r="AR167" s="694"/>
      <c r="AS167" s="624"/>
      <c r="AT167" s="693">
        <v>0</v>
      </c>
      <c r="AU167" s="691"/>
      <c r="AV167" s="694"/>
      <c r="AW167" s="624"/>
      <c r="AX167" s="693">
        <v>0</v>
      </c>
      <c r="AY167" s="691"/>
      <c r="AZ167" s="694"/>
      <c r="BA167" s="624"/>
      <c r="BB167" s="693">
        <v>0</v>
      </c>
      <c r="BC167" s="691"/>
      <c r="BD167" s="694"/>
      <c r="BE167" s="624"/>
      <c r="BF167" s="693">
        <v>0</v>
      </c>
      <c r="BG167" s="691"/>
      <c r="BH167" s="694"/>
      <c r="BI167" s="624"/>
      <c r="BJ167" s="693">
        <v>0</v>
      </c>
      <c r="BK167" s="691"/>
      <c r="BL167" s="694"/>
      <c r="BM167" s="624"/>
      <c r="BN167" s="693">
        <v>0</v>
      </c>
      <c r="BO167" s="691"/>
      <c r="BP167" s="694"/>
      <c r="BQ167" s="624"/>
      <c r="BR167" s="693">
        <v>0</v>
      </c>
      <c r="BS167" s="691"/>
      <c r="BT167" s="694"/>
    </row>
    <row r="168" spans="1:72" x14ac:dyDescent="0.2">
      <c r="A168" s="624"/>
      <c r="B168" s="632"/>
      <c r="C168" s="633">
        <v>4</v>
      </c>
      <c r="D168" s="627" t="s">
        <v>260</v>
      </c>
      <c r="E168" s="628" t="s">
        <v>282</v>
      </c>
      <c r="F168" s="627"/>
      <c r="G168" s="690">
        <v>-87130.825194000005</v>
      </c>
      <c r="H168" s="691"/>
      <c r="I168" s="692"/>
      <c r="J168" s="624"/>
      <c r="K168" s="693"/>
      <c r="L168" s="694"/>
      <c r="M168" s="624"/>
      <c r="N168" s="693">
        <v>-87130.825194000005</v>
      </c>
      <c r="O168" s="691"/>
      <c r="P168" s="694"/>
      <c r="Q168" s="624"/>
      <c r="R168" s="693">
        <v>-87130.825194000005</v>
      </c>
      <c r="S168" s="691"/>
      <c r="T168" s="694"/>
      <c r="U168" s="624"/>
      <c r="V168" s="693">
        <v>0</v>
      </c>
      <c r="W168" s="691"/>
      <c r="X168" s="694"/>
      <c r="Y168" s="624"/>
      <c r="Z168" s="693">
        <v>0</v>
      </c>
      <c r="AA168" s="691"/>
      <c r="AB168" s="694"/>
      <c r="AC168" s="624"/>
      <c r="AD168" s="693">
        <v>0</v>
      </c>
      <c r="AE168" s="691"/>
      <c r="AF168" s="694"/>
      <c r="AG168" s="624"/>
      <c r="AH168" s="693">
        <v>0</v>
      </c>
      <c r="AI168" s="691"/>
      <c r="AJ168" s="694"/>
      <c r="AK168" s="624"/>
      <c r="AL168" s="693">
        <v>0</v>
      </c>
      <c r="AM168" s="691"/>
      <c r="AN168" s="694"/>
      <c r="AO168" s="630"/>
      <c r="AP168" s="693">
        <v>0</v>
      </c>
      <c r="AQ168" s="691"/>
      <c r="AR168" s="694"/>
      <c r="AS168" s="624"/>
      <c r="AT168" s="693">
        <v>0</v>
      </c>
      <c r="AU168" s="691"/>
      <c r="AV168" s="694"/>
      <c r="AW168" s="624"/>
      <c r="AX168" s="693">
        <v>0</v>
      </c>
      <c r="AY168" s="691"/>
      <c r="AZ168" s="694"/>
      <c r="BA168" s="624"/>
      <c r="BB168" s="693">
        <v>0</v>
      </c>
      <c r="BC168" s="691"/>
      <c r="BD168" s="694"/>
      <c r="BE168" s="624"/>
      <c r="BF168" s="693">
        <v>0</v>
      </c>
      <c r="BG168" s="691"/>
      <c r="BH168" s="694"/>
      <c r="BI168" s="624"/>
      <c r="BJ168" s="693">
        <v>0</v>
      </c>
      <c r="BK168" s="691"/>
      <c r="BL168" s="694"/>
      <c r="BM168" s="624"/>
      <c r="BN168" s="693">
        <v>0</v>
      </c>
      <c r="BO168" s="691"/>
      <c r="BP168" s="694"/>
      <c r="BQ168" s="624"/>
      <c r="BR168" s="693">
        <v>0</v>
      </c>
      <c r="BS168" s="691"/>
      <c r="BT168" s="694"/>
    </row>
    <row r="169" spans="1:72" x14ac:dyDescent="0.2">
      <c r="A169" s="624"/>
      <c r="B169" s="632"/>
      <c r="C169" s="633">
        <v>4</v>
      </c>
      <c r="D169" s="627" t="s">
        <v>262</v>
      </c>
      <c r="E169" s="628" t="s">
        <v>283</v>
      </c>
      <c r="F169" s="627"/>
      <c r="G169" s="690">
        <v>18297</v>
      </c>
      <c r="H169" s="691"/>
      <c r="I169" s="692"/>
      <c r="J169" s="624"/>
      <c r="K169" s="693"/>
      <c r="L169" s="694"/>
      <c r="M169" s="624"/>
      <c r="N169" s="693">
        <v>18297</v>
      </c>
      <c r="O169" s="691"/>
      <c r="P169" s="694"/>
      <c r="Q169" s="624"/>
      <c r="R169" s="693">
        <v>18297</v>
      </c>
      <c r="S169" s="691"/>
      <c r="T169" s="694"/>
      <c r="U169" s="624"/>
      <c r="V169" s="693">
        <v>0</v>
      </c>
      <c r="W169" s="691"/>
      <c r="X169" s="694"/>
      <c r="Y169" s="624"/>
      <c r="Z169" s="693">
        <v>0</v>
      </c>
      <c r="AA169" s="691"/>
      <c r="AB169" s="694"/>
      <c r="AC169" s="624"/>
      <c r="AD169" s="693">
        <v>0</v>
      </c>
      <c r="AE169" s="691"/>
      <c r="AF169" s="694"/>
      <c r="AG169" s="624"/>
      <c r="AH169" s="693">
        <v>0</v>
      </c>
      <c r="AI169" s="691"/>
      <c r="AJ169" s="694"/>
      <c r="AK169" s="624"/>
      <c r="AL169" s="693">
        <v>0</v>
      </c>
      <c r="AM169" s="691"/>
      <c r="AN169" s="694"/>
      <c r="AO169" s="630"/>
      <c r="AP169" s="693">
        <v>0</v>
      </c>
      <c r="AQ169" s="691"/>
      <c r="AR169" s="694"/>
      <c r="AS169" s="624"/>
      <c r="AT169" s="693">
        <v>0</v>
      </c>
      <c r="AU169" s="691"/>
      <c r="AV169" s="694"/>
      <c r="AW169" s="624"/>
      <c r="AX169" s="693">
        <v>0</v>
      </c>
      <c r="AY169" s="691"/>
      <c r="AZ169" s="694"/>
      <c r="BA169" s="624"/>
      <c r="BB169" s="693">
        <v>0</v>
      </c>
      <c r="BC169" s="691"/>
      <c r="BD169" s="694"/>
      <c r="BE169" s="624"/>
      <c r="BF169" s="693">
        <v>0</v>
      </c>
      <c r="BG169" s="691"/>
      <c r="BH169" s="694"/>
      <c r="BI169" s="624"/>
      <c r="BJ169" s="693">
        <v>0</v>
      </c>
      <c r="BK169" s="691"/>
      <c r="BL169" s="694"/>
      <c r="BM169" s="624"/>
      <c r="BN169" s="693">
        <v>0</v>
      </c>
      <c r="BO169" s="691"/>
      <c r="BP169" s="694"/>
      <c r="BQ169" s="624"/>
      <c r="BR169" s="693">
        <v>0</v>
      </c>
      <c r="BS169" s="691"/>
      <c r="BT169" s="694"/>
    </row>
    <row r="170" spans="1:72" x14ac:dyDescent="0.2">
      <c r="A170" s="624"/>
      <c r="B170" s="627"/>
      <c r="C170" s="626"/>
      <c r="D170" s="627"/>
      <c r="E170" s="628" t="s">
        <v>264</v>
      </c>
      <c r="F170" s="627"/>
      <c r="G170" s="649"/>
      <c r="H170" s="688"/>
      <c r="I170" s="675"/>
      <c r="J170" s="624"/>
      <c r="K170" s="653"/>
      <c r="L170" s="677"/>
      <c r="M170" s="624"/>
      <c r="N170" s="653"/>
      <c r="O170" s="688"/>
      <c r="P170" s="677"/>
      <c r="Q170" s="624"/>
      <c r="R170" s="653"/>
      <c r="S170" s="688"/>
      <c r="T170" s="677"/>
      <c r="U170" s="624"/>
      <c r="V170" s="653"/>
      <c r="W170" s="688"/>
      <c r="X170" s="677"/>
      <c r="Y170" s="624"/>
      <c r="Z170" s="653"/>
      <c r="AA170" s="688"/>
      <c r="AB170" s="677"/>
      <c r="AC170" s="624"/>
      <c r="AD170" s="653"/>
      <c r="AE170" s="688"/>
      <c r="AF170" s="677"/>
      <c r="AG170" s="624"/>
      <c r="AH170" s="653"/>
      <c r="AI170" s="688"/>
      <c r="AJ170" s="677"/>
      <c r="AK170" s="624"/>
      <c r="AL170" s="653"/>
      <c r="AM170" s="688"/>
      <c r="AN170" s="677"/>
      <c r="AO170" s="630"/>
      <c r="AP170" s="653"/>
      <c r="AQ170" s="688"/>
      <c r="AR170" s="677"/>
      <c r="AS170" s="624"/>
      <c r="AT170" s="653"/>
      <c r="AU170" s="688"/>
      <c r="AV170" s="677"/>
      <c r="AW170" s="624"/>
      <c r="AX170" s="653"/>
      <c r="AY170" s="688"/>
      <c r="AZ170" s="677"/>
      <c r="BA170" s="624"/>
      <c r="BB170" s="653"/>
      <c r="BC170" s="688"/>
      <c r="BD170" s="677"/>
      <c r="BE170" s="624"/>
      <c r="BF170" s="653"/>
      <c r="BG170" s="688"/>
      <c r="BH170" s="677"/>
      <c r="BI170" s="624"/>
      <c r="BJ170" s="653"/>
      <c r="BK170" s="688"/>
      <c r="BL170" s="677"/>
      <c r="BM170" s="624"/>
      <c r="BN170" s="653"/>
      <c r="BO170" s="688"/>
      <c r="BP170" s="677"/>
      <c r="BQ170" s="624"/>
      <c r="BR170" s="653"/>
      <c r="BS170" s="688"/>
      <c r="BT170" s="677"/>
    </row>
    <row r="171" spans="1:72" x14ac:dyDescent="0.2">
      <c r="A171" s="624"/>
      <c r="B171" s="702" t="s">
        <v>306</v>
      </c>
      <c r="C171" s="633"/>
      <c r="D171" s="627"/>
      <c r="E171" s="628" t="s">
        <v>264</v>
      </c>
      <c r="F171" s="627"/>
      <c r="G171" s="649"/>
      <c r="H171" s="688"/>
      <c r="I171" s="675"/>
      <c r="J171" s="624"/>
      <c r="K171" s="653"/>
      <c r="L171" s="677"/>
      <c r="M171" s="624"/>
      <c r="N171" s="653"/>
      <c r="O171" s="688"/>
      <c r="P171" s="677"/>
      <c r="Q171" s="624"/>
      <c r="R171" s="653"/>
      <c r="S171" s="688"/>
      <c r="T171" s="677"/>
      <c r="U171" s="624"/>
      <c r="V171" s="653"/>
      <c r="W171" s="688"/>
      <c r="X171" s="677"/>
      <c r="Y171" s="624"/>
      <c r="Z171" s="653"/>
      <c r="AA171" s="688"/>
      <c r="AB171" s="677"/>
      <c r="AC171" s="624"/>
      <c r="AD171" s="653"/>
      <c r="AE171" s="688"/>
      <c r="AF171" s="677"/>
      <c r="AG171" s="624"/>
      <c r="AH171" s="653"/>
      <c r="AI171" s="688"/>
      <c r="AJ171" s="677"/>
      <c r="AK171" s="624"/>
      <c r="AL171" s="653"/>
      <c r="AM171" s="688"/>
      <c r="AN171" s="677"/>
      <c r="AO171" s="630"/>
      <c r="AP171" s="653"/>
      <c r="AQ171" s="688"/>
      <c r="AR171" s="677"/>
      <c r="AS171" s="624"/>
      <c r="AT171" s="653"/>
      <c r="AU171" s="688"/>
      <c r="AV171" s="677"/>
      <c r="AW171" s="624"/>
      <c r="AX171" s="653"/>
      <c r="AY171" s="688"/>
      <c r="AZ171" s="677"/>
      <c r="BA171" s="624"/>
      <c r="BB171" s="653"/>
      <c r="BC171" s="688"/>
      <c r="BD171" s="677"/>
      <c r="BE171" s="624"/>
      <c r="BF171" s="653"/>
      <c r="BG171" s="688"/>
      <c r="BH171" s="677"/>
      <c r="BI171" s="624"/>
      <c r="BJ171" s="653"/>
      <c r="BK171" s="688"/>
      <c r="BL171" s="677"/>
      <c r="BM171" s="624"/>
      <c r="BN171" s="653"/>
      <c r="BO171" s="688"/>
      <c r="BP171" s="677"/>
      <c r="BQ171" s="624"/>
      <c r="BR171" s="653"/>
      <c r="BS171" s="688"/>
      <c r="BT171" s="677"/>
    </row>
    <row r="172" spans="1:72" x14ac:dyDescent="0.2">
      <c r="A172" s="624"/>
      <c r="B172" s="632"/>
      <c r="C172" s="633">
        <v>4</v>
      </c>
      <c r="D172" s="627" t="s">
        <v>258</v>
      </c>
      <c r="E172" s="628" t="s">
        <v>281</v>
      </c>
      <c r="F172" s="627"/>
      <c r="G172" s="690">
        <v>24114.720000000001</v>
      </c>
      <c r="H172" s="691"/>
      <c r="I172" s="692"/>
      <c r="J172" s="624"/>
      <c r="K172" s="693"/>
      <c r="L172" s="694"/>
      <c r="M172" s="624"/>
      <c r="N172" s="693">
        <v>24114.720000000001</v>
      </c>
      <c r="O172" s="691"/>
      <c r="P172" s="694"/>
      <c r="Q172" s="624"/>
      <c r="R172" s="693">
        <v>24114.720000000001</v>
      </c>
      <c r="S172" s="691"/>
      <c r="T172" s="694"/>
      <c r="U172" s="624"/>
      <c r="V172" s="693">
        <v>0</v>
      </c>
      <c r="W172" s="691"/>
      <c r="X172" s="694"/>
      <c r="Y172" s="624"/>
      <c r="Z172" s="693">
        <v>0</v>
      </c>
      <c r="AA172" s="691"/>
      <c r="AB172" s="694"/>
      <c r="AC172" s="624"/>
      <c r="AD172" s="693">
        <v>0</v>
      </c>
      <c r="AE172" s="691"/>
      <c r="AF172" s="694"/>
      <c r="AG172" s="624"/>
      <c r="AH172" s="693">
        <v>0</v>
      </c>
      <c r="AI172" s="691"/>
      <c r="AJ172" s="694"/>
      <c r="AK172" s="624"/>
      <c r="AL172" s="693">
        <v>0</v>
      </c>
      <c r="AM172" s="691"/>
      <c r="AN172" s="694"/>
      <c r="AO172" s="630"/>
      <c r="AP172" s="693">
        <v>0</v>
      </c>
      <c r="AQ172" s="691"/>
      <c r="AR172" s="694"/>
      <c r="AS172" s="624"/>
      <c r="AT172" s="693">
        <v>0</v>
      </c>
      <c r="AU172" s="691"/>
      <c r="AV172" s="694"/>
      <c r="AW172" s="624"/>
      <c r="AX172" s="693">
        <v>0</v>
      </c>
      <c r="AY172" s="691"/>
      <c r="AZ172" s="694"/>
      <c r="BA172" s="624"/>
      <c r="BB172" s="693">
        <v>0</v>
      </c>
      <c r="BC172" s="691"/>
      <c r="BD172" s="694"/>
      <c r="BE172" s="624"/>
      <c r="BF172" s="693">
        <v>0</v>
      </c>
      <c r="BG172" s="691"/>
      <c r="BH172" s="694"/>
      <c r="BI172" s="624"/>
      <c r="BJ172" s="693">
        <v>0</v>
      </c>
      <c r="BK172" s="691"/>
      <c r="BL172" s="694"/>
      <c r="BM172" s="624"/>
      <c r="BN172" s="693">
        <v>0</v>
      </c>
      <c r="BO172" s="691"/>
      <c r="BP172" s="694"/>
      <c r="BQ172" s="624"/>
      <c r="BR172" s="693">
        <v>0</v>
      </c>
      <c r="BS172" s="691"/>
      <c r="BT172" s="694"/>
    </row>
    <row r="173" spans="1:72" x14ac:dyDescent="0.2">
      <c r="A173" s="624"/>
      <c r="B173" s="632"/>
      <c r="C173" s="633">
        <v>4</v>
      </c>
      <c r="D173" s="627" t="s">
        <v>260</v>
      </c>
      <c r="E173" s="628" t="s">
        <v>282</v>
      </c>
      <c r="F173" s="627"/>
      <c r="G173" s="690">
        <v>7956.4721289999998</v>
      </c>
      <c r="H173" s="691"/>
      <c r="I173" s="692"/>
      <c r="J173" s="624"/>
      <c r="K173" s="693"/>
      <c r="L173" s="694"/>
      <c r="M173" s="624"/>
      <c r="N173" s="693">
        <v>7956.4721289999998</v>
      </c>
      <c r="O173" s="691"/>
      <c r="P173" s="694"/>
      <c r="Q173" s="624"/>
      <c r="R173" s="693">
        <v>7956.4721289999998</v>
      </c>
      <c r="S173" s="691"/>
      <c r="T173" s="694"/>
      <c r="U173" s="624"/>
      <c r="V173" s="693">
        <v>0</v>
      </c>
      <c r="W173" s="691"/>
      <c r="X173" s="694"/>
      <c r="Y173" s="624"/>
      <c r="Z173" s="693">
        <v>0</v>
      </c>
      <c r="AA173" s="691"/>
      <c r="AB173" s="694"/>
      <c r="AC173" s="624"/>
      <c r="AD173" s="693">
        <v>0</v>
      </c>
      <c r="AE173" s="691"/>
      <c r="AF173" s="694"/>
      <c r="AG173" s="624"/>
      <c r="AH173" s="693">
        <v>0</v>
      </c>
      <c r="AI173" s="691"/>
      <c r="AJ173" s="694"/>
      <c r="AK173" s="624"/>
      <c r="AL173" s="693">
        <v>0</v>
      </c>
      <c r="AM173" s="691"/>
      <c r="AN173" s="694"/>
      <c r="AO173" s="630"/>
      <c r="AP173" s="693">
        <v>0</v>
      </c>
      <c r="AQ173" s="691"/>
      <c r="AR173" s="694"/>
      <c r="AS173" s="624"/>
      <c r="AT173" s="693">
        <v>0</v>
      </c>
      <c r="AU173" s="691"/>
      <c r="AV173" s="694"/>
      <c r="AW173" s="624"/>
      <c r="AX173" s="693">
        <v>0</v>
      </c>
      <c r="AY173" s="691"/>
      <c r="AZ173" s="694"/>
      <c r="BA173" s="624"/>
      <c r="BB173" s="693">
        <v>0</v>
      </c>
      <c r="BC173" s="691"/>
      <c r="BD173" s="694"/>
      <c r="BE173" s="624"/>
      <c r="BF173" s="693">
        <v>0</v>
      </c>
      <c r="BG173" s="691"/>
      <c r="BH173" s="694"/>
      <c r="BI173" s="624"/>
      <c r="BJ173" s="693">
        <v>0</v>
      </c>
      <c r="BK173" s="691"/>
      <c r="BL173" s="694"/>
      <c r="BM173" s="624"/>
      <c r="BN173" s="693">
        <v>0</v>
      </c>
      <c r="BO173" s="691"/>
      <c r="BP173" s="694"/>
      <c r="BQ173" s="624"/>
      <c r="BR173" s="693">
        <v>0</v>
      </c>
      <c r="BS173" s="691"/>
      <c r="BT173" s="694"/>
    </row>
    <row r="174" spans="1:72" x14ac:dyDescent="0.2">
      <c r="A174" s="624"/>
      <c r="B174" s="632"/>
      <c r="C174" s="633">
        <v>4</v>
      </c>
      <c r="D174" s="627" t="s">
        <v>262</v>
      </c>
      <c r="E174" s="628" t="s">
        <v>283</v>
      </c>
      <c r="F174" s="627"/>
      <c r="G174" s="690">
        <v>-1671</v>
      </c>
      <c r="H174" s="691"/>
      <c r="I174" s="692"/>
      <c r="J174" s="624"/>
      <c r="K174" s="693"/>
      <c r="L174" s="694"/>
      <c r="M174" s="624"/>
      <c r="N174" s="693">
        <v>-1671</v>
      </c>
      <c r="O174" s="691"/>
      <c r="P174" s="694"/>
      <c r="Q174" s="624"/>
      <c r="R174" s="693">
        <v>-1671</v>
      </c>
      <c r="S174" s="691"/>
      <c r="T174" s="694"/>
      <c r="U174" s="624"/>
      <c r="V174" s="693">
        <v>0</v>
      </c>
      <c r="W174" s="691"/>
      <c r="X174" s="694"/>
      <c r="Y174" s="624"/>
      <c r="Z174" s="693">
        <v>0</v>
      </c>
      <c r="AA174" s="691"/>
      <c r="AB174" s="694"/>
      <c r="AC174" s="624"/>
      <c r="AD174" s="693">
        <v>0</v>
      </c>
      <c r="AE174" s="691"/>
      <c r="AF174" s="694"/>
      <c r="AG174" s="624"/>
      <c r="AH174" s="693">
        <v>0</v>
      </c>
      <c r="AI174" s="691"/>
      <c r="AJ174" s="694"/>
      <c r="AK174" s="624"/>
      <c r="AL174" s="693">
        <v>0</v>
      </c>
      <c r="AM174" s="691"/>
      <c r="AN174" s="694"/>
      <c r="AO174" s="630"/>
      <c r="AP174" s="693">
        <v>0</v>
      </c>
      <c r="AQ174" s="691"/>
      <c r="AR174" s="694"/>
      <c r="AS174" s="624"/>
      <c r="AT174" s="693">
        <v>0</v>
      </c>
      <c r="AU174" s="691"/>
      <c r="AV174" s="694"/>
      <c r="AW174" s="624"/>
      <c r="AX174" s="693">
        <v>0</v>
      </c>
      <c r="AY174" s="691"/>
      <c r="AZ174" s="694"/>
      <c r="BA174" s="624"/>
      <c r="BB174" s="693">
        <v>0</v>
      </c>
      <c r="BC174" s="691"/>
      <c r="BD174" s="694"/>
      <c r="BE174" s="624"/>
      <c r="BF174" s="693">
        <v>0</v>
      </c>
      <c r="BG174" s="691"/>
      <c r="BH174" s="694"/>
      <c r="BI174" s="624"/>
      <c r="BJ174" s="693">
        <v>0</v>
      </c>
      <c r="BK174" s="691"/>
      <c r="BL174" s="694"/>
      <c r="BM174" s="624"/>
      <c r="BN174" s="693">
        <v>0</v>
      </c>
      <c r="BO174" s="691"/>
      <c r="BP174" s="694"/>
      <c r="BQ174" s="624"/>
      <c r="BR174" s="693">
        <v>0</v>
      </c>
      <c r="BS174" s="691"/>
      <c r="BT174" s="694"/>
    </row>
    <row r="175" spans="1:72" x14ac:dyDescent="0.2">
      <c r="A175" s="624"/>
      <c r="B175" s="627"/>
      <c r="C175" s="626"/>
      <c r="D175" s="627"/>
      <c r="E175" s="628" t="s">
        <v>264</v>
      </c>
      <c r="F175" s="627"/>
      <c r="G175" s="649"/>
      <c r="H175" s="688"/>
      <c r="I175" s="675"/>
      <c r="J175" s="624"/>
      <c r="K175" s="653"/>
      <c r="L175" s="677"/>
      <c r="M175" s="624"/>
      <c r="N175" s="653"/>
      <c r="O175" s="688"/>
      <c r="P175" s="677"/>
      <c r="Q175" s="624"/>
      <c r="R175" s="653"/>
      <c r="S175" s="688"/>
      <c r="T175" s="677"/>
      <c r="U175" s="624"/>
      <c r="V175" s="653"/>
      <c r="W175" s="688"/>
      <c r="X175" s="677"/>
      <c r="Y175" s="624"/>
      <c r="Z175" s="653"/>
      <c r="AA175" s="688"/>
      <c r="AB175" s="677"/>
      <c r="AC175" s="624"/>
      <c r="AD175" s="653"/>
      <c r="AE175" s="688"/>
      <c r="AF175" s="677"/>
      <c r="AG175" s="624"/>
      <c r="AH175" s="653"/>
      <c r="AI175" s="688"/>
      <c r="AJ175" s="677"/>
      <c r="AK175" s="624"/>
      <c r="AL175" s="653"/>
      <c r="AM175" s="688"/>
      <c r="AN175" s="677"/>
      <c r="AO175" s="630"/>
      <c r="AP175" s="653"/>
      <c r="AQ175" s="688"/>
      <c r="AR175" s="677"/>
      <c r="AS175" s="624"/>
      <c r="AT175" s="653"/>
      <c r="AU175" s="688"/>
      <c r="AV175" s="677"/>
      <c r="AW175" s="624"/>
      <c r="AX175" s="653"/>
      <c r="AY175" s="688"/>
      <c r="AZ175" s="677"/>
      <c r="BA175" s="624"/>
      <c r="BB175" s="653"/>
      <c r="BC175" s="688"/>
      <c r="BD175" s="677"/>
      <c r="BE175" s="624"/>
      <c r="BF175" s="653"/>
      <c r="BG175" s="688"/>
      <c r="BH175" s="677"/>
      <c r="BI175" s="624"/>
      <c r="BJ175" s="653"/>
      <c r="BK175" s="688"/>
      <c r="BL175" s="677"/>
      <c r="BM175" s="624"/>
      <c r="BN175" s="653"/>
      <c r="BO175" s="688"/>
      <c r="BP175" s="677"/>
      <c r="BQ175" s="624"/>
      <c r="BR175" s="653"/>
      <c r="BS175" s="688"/>
      <c r="BT175" s="677"/>
    </row>
    <row r="176" spans="1:72" x14ac:dyDescent="0.2">
      <c r="A176" s="624"/>
      <c r="B176" s="702" t="s">
        <v>307</v>
      </c>
      <c r="C176" s="633"/>
      <c r="D176" s="627"/>
      <c r="E176" s="628" t="s">
        <v>264</v>
      </c>
      <c r="F176" s="627"/>
      <c r="G176" s="649"/>
      <c r="H176" s="688"/>
      <c r="I176" s="675"/>
      <c r="J176" s="624"/>
      <c r="K176" s="653"/>
      <c r="L176" s="677"/>
      <c r="M176" s="624"/>
      <c r="N176" s="653"/>
      <c r="O176" s="688"/>
      <c r="P176" s="677"/>
      <c r="Q176" s="624"/>
      <c r="R176" s="653"/>
      <c r="S176" s="688"/>
      <c r="T176" s="677"/>
      <c r="U176" s="624"/>
      <c r="V176" s="653"/>
      <c r="W176" s="688"/>
      <c r="X176" s="677"/>
      <c r="Y176" s="624"/>
      <c r="Z176" s="653"/>
      <c r="AA176" s="688"/>
      <c r="AB176" s="677"/>
      <c r="AC176" s="624"/>
      <c r="AD176" s="653"/>
      <c r="AE176" s="688"/>
      <c r="AF176" s="677"/>
      <c r="AG176" s="624"/>
      <c r="AH176" s="653"/>
      <c r="AI176" s="688"/>
      <c r="AJ176" s="677"/>
      <c r="AK176" s="624"/>
      <c r="AL176" s="653"/>
      <c r="AM176" s="688"/>
      <c r="AN176" s="677"/>
      <c r="AO176" s="630"/>
      <c r="AP176" s="653"/>
      <c r="AQ176" s="688"/>
      <c r="AR176" s="677"/>
      <c r="AS176" s="624"/>
      <c r="AT176" s="653"/>
      <c r="AU176" s="688"/>
      <c r="AV176" s="677"/>
      <c r="AW176" s="624"/>
      <c r="AX176" s="653"/>
      <c r="AY176" s="688"/>
      <c r="AZ176" s="677"/>
      <c r="BA176" s="624"/>
      <c r="BB176" s="653"/>
      <c r="BC176" s="688"/>
      <c r="BD176" s="677"/>
      <c r="BE176" s="624"/>
      <c r="BF176" s="653"/>
      <c r="BG176" s="688"/>
      <c r="BH176" s="677"/>
      <c r="BI176" s="624"/>
      <c r="BJ176" s="653"/>
      <c r="BK176" s="688"/>
      <c r="BL176" s="677"/>
      <c r="BM176" s="624"/>
      <c r="BN176" s="653"/>
      <c r="BO176" s="688"/>
      <c r="BP176" s="677"/>
      <c r="BQ176" s="624"/>
      <c r="BR176" s="653"/>
      <c r="BS176" s="688"/>
      <c r="BT176" s="677"/>
    </row>
    <row r="177" spans="1:72" x14ac:dyDescent="0.2">
      <c r="A177" s="624"/>
      <c r="B177" s="632"/>
      <c r="C177" s="633">
        <v>4</v>
      </c>
      <c r="D177" s="627" t="s">
        <v>258</v>
      </c>
      <c r="E177" s="628" t="s">
        <v>281</v>
      </c>
      <c r="F177" s="627"/>
      <c r="G177" s="690">
        <v>385463.61</v>
      </c>
      <c r="H177" s="691"/>
      <c r="I177" s="692"/>
      <c r="J177" s="624"/>
      <c r="K177" s="693"/>
      <c r="L177" s="694"/>
      <c r="M177" s="624"/>
      <c r="N177" s="693">
        <v>385463.61</v>
      </c>
      <c r="O177" s="691"/>
      <c r="P177" s="694"/>
      <c r="Q177" s="624"/>
      <c r="R177" s="693">
        <v>385463.61</v>
      </c>
      <c r="S177" s="691"/>
      <c r="T177" s="694"/>
      <c r="U177" s="624"/>
      <c r="V177" s="693">
        <v>0</v>
      </c>
      <c r="W177" s="691"/>
      <c r="X177" s="694"/>
      <c r="Y177" s="624"/>
      <c r="Z177" s="693">
        <v>0</v>
      </c>
      <c r="AA177" s="691"/>
      <c r="AB177" s="694"/>
      <c r="AC177" s="624"/>
      <c r="AD177" s="693">
        <v>0</v>
      </c>
      <c r="AE177" s="691"/>
      <c r="AF177" s="694"/>
      <c r="AG177" s="624"/>
      <c r="AH177" s="693">
        <v>0</v>
      </c>
      <c r="AI177" s="691"/>
      <c r="AJ177" s="694"/>
      <c r="AK177" s="624"/>
      <c r="AL177" s="693">
        <v>0</v>
      </c>
      <c r="AM177" s="691"/>
      <c r="AN177" s="694"/>
      <c r="AO177" s="630"/>
      <c r="AP177" s="693">
        <v>0</v>
      </c>
      <c r="AQ177" s="691"/>
      <c r="AR177" s="694"/>
      <c r="AS177" s="624"/>
      <c r="AT177" s="693">
        <v>0</v>
      </c>
      <c r="AU177" s="691"/>
      <c r="AV177" s="694"/>
      <c r="AW177" s="624"/>
      <c r="AX177" s="693">
        <v>0</v>
      </c>
      <c r="AY177" s="691"/>
      <c r="AZ177" s="694"/>
      <c r="BA177" s="624"/>
      <c r="BB177" s="693">
        <v>0</v>
      </c>
      <c r="BC177" s="691"/>
      <c r="BD177" s="694"/>
      <c r="BE177" s="624"/>
      <c r="BF177" s="693">
        <v>0</v>
      </c>
      <c r="BG177" s="691"/>
      <c r="BH177" s="694"/>
      <c r="BI177" s="624"/>
      <c r="BJ177" s="693">
        <v>0</v>
      </c>
      <c r="BK177" s="691"/>
      <c r="BL177" s="694"/>
      <c r="BM177" s="624"/>
      <c r="BN177" s="693">
        <v>0</v>
      </c>
      <c r="BO177" s="691"/>
      <c r="BP177" s="694"/>
      <c r="BQ177" s="624"/>
      <c r="BR177" s="693">
        <v>0</v>
      </c>
      <c r="BS177" s="691"/>
      <c r="BT177" s="694"/>
    </row>
    <row r="178" spans="1:72" x14ac:dyDescent="0.2">
      <c r="A178" s="624"/>
      <c r="B178" s="632"/>
      <c r="C178" s="633">
        <v>4</v>
      </c>
      <c r="D178" s="627" t="s">
        <v>260</v>
      </c>
      <c r="E178" s="628" t="s">
        <v>282</v>
      </c>
      <c r="F178" s="627"/>
      <c r="G178" s="690">
        <v>127180.84513099999</v>
      </c>
      <c r="H178" s="691"/>
      <c r="I178" s="692"/>
      <c r="J178" s="624"/>
      <c r="K178" s="693"/>
      <c r="L178" s="694"/>
      <c r="M178" s="624"/>
      <c r="N178" s="693">
        <v>127180.84513099999</v>
      </c>
      <c r="O178" s="691"/>
      <c r="P178" s="694"/>
      <c r="Q178" s="624"/>
      <c r="R178" s="693">
        <v>127180.84513099999</v>
      </c>
      <c r="S178" s="691"/>
      <c r="T178" s="694"/>
      <c r="U178" s="624"/>
      <c r="V178" s="693">
        <v>0</v>
      </c>
      <c r="W178" s="691"/>
      <c r="X178" s="694"/>
      <c r="Y178" s="624"/>
      <c r="Z178" s="693">
        <v>0</v>
      </c>
      <c r="AA178" s="691"/>
      <c r="AB178" s="694"/>
      <c r="AC178" s="624"/>
      <c r="AD178" s="693">
        <v>0</v>
      </c>
      <c r="AE178" s="691"/>
      <c r="AF178" s="694"/>
      <c r="AG178" s="624"/>
      <c r="AH178" s="693">
        <v>0</v>
      </c>
      <c r="AI178" s="691"/>
      <c r="AJ178" s="694"/>
      <c r="AK178" s="624"/>
      <c r="AL178" s="693">
        <v>0</v>
      </c>
      <c r="AM178" s="691"/>
      <c r="AN178" s="694"/>
      <c r="AO178" s="630"/>
      <c r="AP178" s="693">
        <v>0</v>
      </c>
      <c r="AQ178" s="691"/>
      <c r="AR178" s="694"/>
      <c r="AS178" s="624"/>
      <c r="AT178" s="693">
        <v>0</v>
      </c>
      <c r="AU178" s="691"/>
      <c r="AV178" s="694"/>
      <c r="AW178" s="624"/>
      <c r="AX178" s="693">
        <v>0</v>
      </c>
      <c r="AY178" s="691"/>
      <c r="AZ178" s="694"/>
      <c r="BA178" s="624"/>
      <c r="BB178" s="693">
        <v>0</v>
      </c>
      <c r="BC178" s="691"/>
      <c r="BD178" s="694"/>
      <c r="BE178" s="624"/>
      <c r="BF178" s="693">
        <v>0</v>
      </c>
      <c r="BG178" s="691"/>
      <c r="BH178" s="694"/>
      <c r="BI178" s="624"/>
      <c r="BJ178" s="693">
        <v>0</v>
      </c>
      <c r="BK178" s="691"/>
      <c r="BL178" s="694"/>
      <c r="BM178" s="624"/>
      <c r="BN178" s="693">
        <v>0</v>
      </c>
      <c r="BO178" s="691"/>
      <c r="BP178" s="694"/>
      <c r="BQ178" s="624"/>
      <c r="BR178" s="693">
        <v>0</v>
      </c>
      <c r="BS178" s="691"/>
      <c r="BT178" s="694"/>
    </row>
    <row r="179" spans="1:72" x14ac:dyDescent="0.2">
      <c r="A179" s="624"/>
      <c r="B179" s="632"/>
      <c r="C179" s="633">
        <v>4</v>
      </c>
      <c r="D179" s="627" t="s">
        <v>262</v>
      </c>
      <c r="E179" s="628" t="s">
        <v>283</v>
      </c>
      <c r="F179" s="627"/>
      <c r="G179" s="690">
        <v>-26708</v>
      </c>
      <c r="H179" s="691"/>
      <c r="I179" s="692"/>
      <c r="J179" s="624"/>
      <c r="K179" s="693"/>
      <c r="L179" s="694"/>
      <c r="M179" s="624"/>
      <c r="N179" s="693">
        <v>-26708</v>
      </c>
      <c r="O179" s="691"/>
      <c r="P179" s="694"/>
      <c r="Q179" s="624"/>
      <c r="R179" s="693">
        <v>-26708</v>
      </c>
      <c r="S179" s="691"/>
      <c r="T179" s="694"/>
      <c r="U179" s="624"/>
      <c r="V179" s="693">
        <v>0</v>
      </c>
      <c r="W179" s="691"/>
      <c r="X179" s="694"/>
      <c r="Y179" s="624"/>
      <c r="Z179" s="693">
        <v>0</v>
      </c>
      <c r="AA179" s="691"/>
      <c r="AB179" s="694"/>
      <c r="AC179" s="624"/>
      <c r="AD179" s="693">
        <v>0</v>
      </c>
      <c r="AE179" s="691"/>
      <c r="AF179" s="694"/>
      <c r="AG179" s="624"/>
      <c r="AH179" s="693">
        <v>0</v>
      </c>
      <c r="AI179" s="691"/>
      <c r="AJ179" s="694"/>
      <c r="AK179" s="624"/>
      <c r="AL179" s="693">
        <v>0</v>
      </c>
      <c r="AM179" s="691"/>
      <c r="AN179" s="694"/>
      <c r="AO179" s="630"/>
      <c r="AP179" s="693">
        <v>0</v>
      </c>
      <c r="AQ179" s="691"/>
      <c r="AR179" s="694"/>
      <c r="AS179" s="624"/>
      <c r="AT179" s="693">
        <v>0</v>
      </c>
      <c r="AU179" s="691"/>
      <c r="AV179" s="694"/>
      <c r="AW179" s="624"/>
      <c r="AX179" s="693">
        <v>0</v>
      </c>
      <c r="AY179" s="691"/>
      <c r="AZ179" s="694"/>
      <c r="BA179" s="624"/>
      <c r="BB179" s="693">
        <v>0</v>
      </c>
      <c r="BC179" s="691"/>
      <c r="BD179" s="694"/>
      <c r="BE179" s="624"/>
      <c r="BF179" s="693">
        <v>0</v>
      </c>
      <c r="BG179" s="691"/>
      <c r="BH179" s="694"/>
      <c r="BI179" s="624"/>
      <c r="BJ179" s="693">
        <v>0</v>
      </c>
      <c r="BK179" s="691"/>
      <c r="BL179" s="694"/>
      <c r="BM179" s="624"/>
      <c r="BN179" s="693">
        <v>0</v>
      </c>
      <c r="BO179" s="691"/>
      <c r="BP179" s="694"/>
      <c r="BQ179" s="624"/>
      <c r="BR179" s="693">
        <v>0</v>
      </c>
      <c r="BS179" s="691"/>
      <c r="BT179" s="694"/>
    </row>
    <row r="180" spans="1:72" x14ac:dyDescent="0.2">
      <c r="A180" s="624"/>
      <c r="B180" s="627"/>
      <c r="C180" s="626"/>
      <c r="D180" s="627"/>
      <c r="E180" s="628" t="s">
        <v>264</v>
      </c>
      <c r="F180" s="627"/>
      <c r="G180" s="649"/>
      <c r="H180" s="688"/>
      <c r="I180" s="675"/>
      <c r="J180" s="624"/>
      <c r="K180" s="653"/>
      <c r="L180" s="677"/>
      <c r="M180" s="624"/>
      <c r="N180" s="653"/>
      <c r="O180" s="688"/>
      <c r="P180" s="677"/>
      <c r="Q180" s="624"/>
      <c r="R180" s="653"/>
      <c r="S180" s="688"/>
      <c r="T180" s="677"/>
      <c r="U180" s="624"/>
      <c r="V180" s="653"/>
      <c r="W180" s="688"/>
      <c r="X180" s="677"/>
      <c r="Y180" s="624"/>
      <c r="Z180" s="653"/>
      <c r="AA180" s="688"/>
      <c r="AB180" s="677"/>
      <c r="AC180" s="624"/>
      <c r="AD180" s="653"/>
      <c r="AE180" s="688"/>
      <c r="AF180" s="677"/>
      <c r="AG180" s="624"/>
      <c r="AH180" s="653"/>
      <c r="AI180" s="688"/>
      <c r="AJ180" s="677"/>
      <c r="AK180" s="624"/>
      <c r="AL180" s="653"/>
      <c r="AM180" s="688"/>
      <c r="AN180" s="677"/>
      <c r="AO180" s="630"/>
      <c r="AP180" s="653"/>
      <c r="AQ180" s="688"/>
      <c r="AR180" s="677"/>
      <c r="AS180" s="624"/>
      <c r="AT180" s="653"/>
      <c r="AU180" s="688"/>
      <c r="AV180" s="677"/>
      <c r="AW180" s="624"/>
      <c r="AX180" s="653"/>
      <c r="AY180" s="688"/>
      <c r="AZ180" s="677"/>
      <c r="BA180" s="624"/>
      <c r="BB180" s="653"/>
      <c r="BC180" s="688"/>
      <c r="BD180" s="677"/>
      <c r="BE180" s="624"/>
      <c r="BF180" s="653"/>
      <c r="BG180" s="688"/>
      <c r="BH180" s="677"/>
      <c r="BI180" s="624"/>
      <c r="BJ180" s="653"/>
      <c r="BK180" s="688"/>
      <c r="BL180" s="677"/>
      <c r="BM180" s="624"/>
      <c r="BN180" s="653"/>
      <c r="BO180" s="688"/>
      <c r="BP180" s="677"/>
      <c r="BQ180" s="624"/>
      <c r="BR180" s="653"/>
      <c r="BS180" s="688"/>
      <c r="BT180" s="677"/>
    </row>
    <row r="181" spans="1:72" x14ac:dyDescent="0.2">
      <c r="A181" s="624"/>
      <c r="B181" s="702" t="s">
        <v>308</v>
      </c>
      <c r="C181" s="633"/>
      <c r="D181" s="627"/>
      <c r="E181" s="628" t="s">
        <v>264</v>
      </c>
      <c r="F181" s="627"/>
      <c r="G181" s="649"/>
      <c r="H181" s="688"/>
      <c r="I181" s="675"/>
      <c r="J181" s="624"/>
      <c r="K181" s="653"/>
      <c r="L181" s="677"/>
      <c r="M181" s="624"/>
      <c r="N181" s="653"/>
      <c r="O181" s="688"/>
      <c r="P181" s="677"/>
      <c r="Q181" s="624"/>
      <c r="R181" s="653"/>
      <c r="S181" s="688"/>
      <c r="T181" s="677"/>
      <c r="U181" s="624"/>
      <c r="V181" s="653"/>
      <c r="W181" s="688"/>
      <c r="X181" s="677"/>
      <c r="Y181" s="624"/>
      <c r="Z181" s="653"/>
      <c r="AA181" s="688"/>
      <c r="AB181" s="677"/>
      <c r="AC181" s="624"/>
      <c r="AD181" s="653"/>
      <c r="AE181" s="688"/>
      <c r="AF181" s="677"/>
      <c r="AG181" s="624"/>
      <c r="AH181" s="653"/>
      <c r="AI181" s="688"/>
      <c r="AJ181" s="677"/>
      <c r="AK181" s="624"/>
      <c r="AL181" s="653"/>
      <c r="AM181" s="688"/>
      <c r="AN181" s="677"/>
      <c r="AO181" s="630"/>
      <c r="AP181" s="653"/>
      <c r="AQ181" s="688"/>
      <c r="AR181" s="677"/>
      <c r="AS181" s="624"/>
      <c r="AT181" s="653"/>
      <c r="AU181" s="688"/>
      <c r="AV181" s="677"/>
      <c r="AW181" s="624"/>
      <c r="AX181" s="653"/>
      <c r="AY181" s="688"/>
      <c r="AZ181" s="677"/>
      <c r="BA181" s="624"/>
      <c r="BB181" s="653"/>
      <c r="BC181" s="688"/>
      <c r="BD181" s="677"/>
      <c r="BE181" s="624"/>
      <c r="BF181" s="653"/>
      <c r="BG181" s="688"/>
      <c r="BH181" s="677"/>
      <c r="BI181" s="624"/>
      <c r="BJ181" s="653"/>
      <c r="BK181" s="688"/>
      <c r="BL181" s="677"/>
      <c r="BM181" s="624"/>
      <c r="BN181" s="653"/>
      <c r="BO181" s="688"/>
      <c r="BP181" s="677"/>
      <c r="BQ181" s="624"/>
      <c r="BR181" s="653"/>
      <c r="BS181" s="688"/>
      <c r="BT181" s="677"/>
    </row>
    <row r="182" spans="1:72" x14ac:dyDescent="0.2">
      <c r="A182" s="624"/>
      <c r="B182" s="632"/>
      <c r="C182" s="633">
        <v>4</v>
      </c>
      <c r="D182" s="627" t="s">
        <v>258</v>
      </c>
      <c r="E182" s="628" t="s">
        <v>281</v>
      </c>
      <c r="F182" s="627"/>
      <c r="G182" s="690">
        <v>-354245.01</v>
      </c>
      <c r="H182" s="691"/>
      <c r="I182" s="692"/>
      <c r="J182" s="624"/>
      <c r="K182" s="693"/>
      <c r="L182" s="694"/>
      <c r="M182" s="624"/>
      <c r="N182" s="693">
        <v>-354245.01</v>
      </c>
      <c r="O182" s="691"/>
      <c r="P182" s="694"/>
      <c r="Q182" s="624"/>
      <c r="R182" s="693">
        <v>-354245.01</v>
      </c>
      <c r="S182" s="691"/>
      <c r="T182" s="694"/>
      <c r="U182" s="624"/>
      <c r="V182" s="693">
        <v>0</v>
      </c>
      <c r="W182" s="691"/>
      <c r="X182" s="694"/>
      <c r="Y182" s="624"/>
      <c r="Z182" s="693">
        <v>0</v>
      </c>
      <c r="AA182" s="691"/>
      <c r="AB182" s="694"/>
      <c r="AC182" s="624"/>
      <c r="AD182" s="693">
        <v>0</v>
      </c>
      <c r="AE182" s="691"/>
      <c r="AF182" s="694"/>
      <c r="AG182" s="624"/>
      <c r="AH182" s="693">
        <v>0</v>
      </c>
      <c r="AI182" s="691"/>
      <c r="AJ182" s="694"/>
      <c r="AK182" s="624"/>
      <c r="AL182" s="693">
        <v>0</v>
      </c>
      <c r="AM182" s="691"/>
      <c r="AN182" s="694"/>
      <c r="AO182" s="630"/>
      <c r="AP182" s="693">
        <v>0</v>
      </c>
      <c r="AQ182" s="691"/>
      <c r="AR182" s="694"/>
      <c r="AS182" s="624"/>
      <c r="AT182" s="693">
        <v>0</v>
      </c>
      <c r="AU182" s="691"/>
      <c r="AV182" s="694"/>
      <c r="AW182" s="624"/>
      <c r="AX182" s="693">
        <v>0</v>
      </c>
      <c r="AY182" s="691"/>
      <c r="AZ182" s="694"/>
      <c r="BA182" s="624"/>
      <c r="BB182" s="693">
        <v>0</v>
      </c>
      <c r="BC182" s="691"/>
      <c r="BD182" s="694"/>
      <c r="BE182" s="624"/>
      <c r="BF182" s="693">
        <v>0</v>
      </c>
      <c r="BG182" s="691"/>
      <c r="BH182" s="694"/>
      <c r="BI182" s="624"/>
      <c r="BJ182" s="693">
        <v>0</v>
      </c>
      <c r="BK182" s="691"/>
      <c r="BL182" s="694"/>
      <c r="BM182" s="624"/>
      <c r="BN182" s="693">
        <v>0</v>
      </c>
      <c r="BO182" s="691"/>
      <c r="BP182" s="694"/>
      <c r="BQ182" s="624"/>
      <c r="BR182" s="693">
        <v>0</v>
      </c>
      <c r="BS182" s="691"/>
      <c r="BT182" s="694"/>
    </row>
    <row r="183" spans="1:72" x14ac:dyDescent="0.2">
      <c r="A183" s="624"/>
      <c r="B183" s="632"/>
      <c r="C183" s="633">
        <v>4</v>
      </c>
      <c r="D183" s="627" t="s">
        <v>260</v>
      </c>
      <c r="E183" s="628" t="s">
        <v>282</v>
      </c>
      <c r="F183" s="627"/>
      <c r="G183" s="690">
        <v>-116880.500743</v>
      </c>
      <c r="H183" s="691"/>
      <c r="I183" s="692"/>
      <c r="J183" s="624"/>
      <c r="K183" s="693"/>
      <c r="L183" s="694"/>
      <c r="M183" s="624"/>
      <c r="N183" s="693">
        <v>-116880.500743</v>
      </c>
      <c r="O183" s="691"/>
      <c r="P183" s="694"/>
      <c r="Q183" s="624"/>
      <c r="R183" s="693">
        <v>-116880.500743</v>
      </c>
      <c r="S183" s="691"/>
      <c r="T183" s="694"/>
      <c r="U183" s="624"/>
      <c r="V183" s="693">
        <v>0</v>
      </c>
      <c r="W183" s="691"/>
      <c r="X183" s="694"/>
      <c r="Y183" s="624"/>
      <c r="Z183" s="693">
        <v>0</v>
      </c>
      <c r="AA183" s="691"/>
      <c r="AB183" s="694"/>
      <c r="AC183" s="624"/>
      <c r="AD183" s="693">
        <v>0</v>
      </c>
      <c r="AE183" s="691"/>
      <c r="AF183" s="694"/>
      <c r="AG183" s="624"/>
      <c r="AH183" s="693">
        <v>0</v>
      </c>
      <c r="AI183" s="691"/>
      <c r="AJ183" s="694"/>
      <c r="AK183" s="624"/>
      <c r="AL183" s="693">
        <v>0</v>
      </c>
      <c r="AM183" s="691"/>
      <c r="AN183" s="694"/>
      <c r="AO183" s="630"/>
      <c r="AP183" s="693">
        <v>0</v>
      </c>
      <c r="AQ183" s="691"/>
      <c r="AR183" s="694"/>
      <c r="AS183" s="624"/>
      <c r="AT183" s="693">
        <v>0</v>
      </c>
      <c r="AU183" s="691"/>
      <c r="AV183" s="694"/>
      <c r="AW183" s="624"/>
      <c r="AX183" s="693">
        <v>0</v>
      </c>
      <c r="AY183" s="691"/>
      <c r="AZ183" s="694"/>
      <c r="BA183" s="624"/>
      <c r="BB183" s="693">
        <v>0</v>
      </c>
      <c r="BC183" s="691"/>
      <c r="BD183" s="694"/>
      <c r="BE183" s="624"/>
      <c r="BF183" s="693">
        <v>0</v>
      </c>
      <c r="BG183" s="691"/>
      <c r="BH183" s="694"/>
      <c r="BI183" s="624"/>
      <c r="BJ183" s="693">
        <v>0</v>
      </c>
      <c r="BK183" s="691"/>
      <c r="BL183" s="694"/>
      <c r="BM183" s="624"/>
      <c r="BN183" s="693">
        <v>0</v>
      </c>
      <c r="BO183" s="691"/>
      <c r="BP183" s="694"/>
      <c r="BQ183" s="624"/>
      <c r="BR183" s="693">
        <v>0</v>
      </c>
      <c r="BS183" s="691"/>
      <c r="BT183" s="694"/>
    </row>
    <row r="184" spans="1:72" x14ac:dyDescent="0.2">
      <c r="A184" s="624"/>
      <c r="B184" s="632"/>
      <c r="C184" s="633">
        <v>4</v>
      </c>
      <c r="D184" s="627" t="s">
        <v>262</v>
      </c>
      <c r="E184" s="628" t="s">
        <v>283</v>
      </c>
      <c r="F184" s="627"/>
      <c r="G184" s="690">
        <v>24545</v>
      </c>
      <c r="H184" s="691"/>
      <c r="I184" s="692"/>
      <c r="J184" s="624"/>
      <c r="K184" s="693"/>
      <c r="L184" s="694"/>
      <c r="M184" s="624"/>
      <c r="N184" s="693">
        <v>24545</v>
      </c>
      <c r="O184" s="691"/>
      <c r="P184" s="694"/>
      <c r="Q184" s="624"/>
      <c r="R184" s="693">
        <v>24545</v>
      </c>
      <c r="S184" s="691"/>
      <c r="T184" s="694"/>
      <c r="U184" s="624"/>
      <c r="V184" s="693">
        <v>0</v>
      </c>
      <c r="W184" s="691"/>
      <c r="X184" s="694"/>
      <c r="Y184" s="624"/>
      <c r="Z184" s="693">
        <v>0</v>
      </c>
      <c r="AA184" s="691"/>
      <c r="AB184" s="694"/>
      <c r="AC184" s="624"/>
      <c r="AD184" s="693">
        <v>0</v>
      </c>
      <c r="AE184" s="691"/>
      <c r="AF184" s="694"/>
      <c r="AG184" s="624"/>
      <c r="AH184" s="693">
        <v>0</v>
      </c>
      <c r="AI184" s="691"/>
      <c r="AJ184" s="694"/>
      <c r="AK184" s="624"/>
      <c r="AL184" s="693">
        <v>0</v>
      </c>
      <c r="AM184" s="691"/>
      <c r="AN184" s="694"/>
      <c r="AO184" s="630"/>
      <c r="AP184" s="693">
        <v>0</v>
      </c>
      <c r="AQ184" s="691"/>
      <c r="AR184" s="694"/>
      <c r="AS184" s="624"/>
      <c r="AT184" s="693">
        <v>0</v>
      </c>
      <c r="AU184" s="691"/>
      <c r="AV184" s="694"/>
      <c r="AW184" s="624"/>
      <c r="AX184" s="693">
        <v>0</v>
      </c>
      <c r="AY184" s="691"/>
      <c r="AZ184" s="694"/>
      <c r="BA184" s="624"/>
      <c r="BB184" s="693">
        <v>0</v>
      </c>
      <c r="BC184" s="691"/>
      <c r="BD184" s="694"/>
      <c r="BE184" s="624"/>
      <c r="BF184" s="693">
        <v>0</v>
      </c>
      <c r="BG184" s="691"/>
      <c r="BH184" s="694"/>
      <c r="BI184" s="624"/>
      <c r="BJ184" s="693">
        <v>0</v>
      </c>
      <c r="BK184" s="691"/>
      <c r="BL184" s="694"/>
      <c r="BM184" s="624"/>
      <c r="BN184" s="693">
        <v>0</v>
      </c>
      <c r="BO184" s="691"/>
      <c r="BP184" s="694"/>
      <c r="BQ184" s="624"/>
      <c r="BR184" s="693">
        <v>0</v>
      </c>
      <c r="BS184" s="691"/>
      <c r="BT184" s="694"/>
    </row>
    <row r="185" spans="1:72" x14ac:dyDescent="0.2">
      <c r="A185" s="624"/>
      <c r="B185" s="627"/>
      <c r="C185" s="626"/>
      <c r="D185" s="627"/>
      <c r="E185" s="628" t="s">
        <v>264</v>
      </c>
      <c r="F185" s="627"/>
      <c r="G185" s="649"/>
      <c r="H185" s="688"/>
      <c r="I185" s="675"/>
      <c r="J185" s="624"/>
      <c r="K185" s="653"/>
      <c r="L185" s="677"/>
      <c r="M185" s="624"/>
      <c r="N185" s="653"/>
      <c r="O185" s="688"/>
      <c r="P185" s="677"/>
      <c r="Q185" s="624"/>
      <c r="R185" s="653"/>
      <c r="S185" s="688"/>
      <c r="T185" s="677"/>
      <c r="U185" s="624"/>
      <c r="V185" s="653"/>
      <c r="W185" s="688"/>
      <c r="X185" s="677"/>
      <c r="Y185" s="624"/>
      <c r="Z185" s="653"/>
      <c r="AA185" s="688"/>
      <c r="AB185" s="677"/>
      <c r="AC185" s="624"/>
      <c r="AD185" s="653"/>
      <c r="AE185" s="688"/>
      <c r="AF185" s="677"/>
      <c r="AG185" s="624"/>
      <c r="AH185" s="653"/>
      <c r="AI185" s="688"/>
      <c r="AJ185" s="677"/>
      <c r="AK185" s="624"/>
      <c r="AL185" s="653"/>
      <c r="AM185" s="688"/>
      <c r="AN185" s="677"/>
      <c r="AO185" s="630"/>
      <c r="AP185" s="653"/>
      <c r="AQ185" s="688"/>
      <c r="AR185" s="677"/>
      <c r="AS185" s="624"/>
      <c r="AT185" s="653"/>
      <c r="AU185" s="688"/>
      <c r="AV185" s="677"/>
      <c r="AW185" s="624"/>
      <c r="AX185" s="653"/>
      <c r="AY185" s="688"/>
      <c r="AZ185" s="677"/>
      <c r="BA185" s="624"/>
      <c r="BB185" s="653"/>
      <c r="BC185" s="688"/>
      <c r="BD185" s="677"/>
      <c r="BE185" s="624"/>
      <c r="BF185" s="653"/>
      <c r="BG185" s="688"/>
      <c r="BH185" s="677"/>
      <c r="BI185" s="624"/>
      <c r="BJ185" s="653"/>
      <c r="BK185" s="688"/>
      <c r="BL185" s="677"/>
      <c r="BM185" s="624"/>
      <c r="BN185" s="653"/>
      <c r="BO185" s="688"/>
      <c r="BP185" s="677"/>
      <c r="BQ185" s="624"/>
      <c r="BR185" s="653"/>
      <c r="BS185" s="688"/>
      <c r="BT185" s="677"/>
    </row>
    <row r="186" spans="1:72" x14ac:dyDescent="0.2">
      <c r="A186" s="624"/>
      <c r="B186" s="702" t="s">
        <v>309</v>
      </c>
      <c r="C186" s="633"/>
      <c r="D186" s="627"/>
      <c r="E186" s="628" t="s">
        <v>264</v>
      </c>
      <c r="F186" s="627"/>
      <c r="G186" s="649"/>
      <c r="H186" s="688"/>
      <c r="I186" s="675"/>
      <c r="J186" s="624"/>
      <c r="K186" s="653"/>
      <c r="L186" s="677"/>
      <c r="M186" s="624"/>
      <c r="N186" s="653"/>
      <c r="O186" s="688"/>
      <c r="P186" s="677"/>
      <c r="Q186" s="624"/>
      <c r="R186" s="653"/>
      <c r="S186" s="688"/>
      <c r="T186" s="677"/>
      <c r="U186" s="624"/>
      <c r="V186" s="653"/>
      <c r="W186" s="688"/>
      <c r="X186" s="677"/>
      <c r="Y186" s="624"/>
      <c r="Z186" s="653"/>
      <c r="AA186" s="688"/>
      <c r="AB186" s="677"/>
      <c r="AC186" s="624"/>
      <c r="AD186" s="653"/>
      <c r="AE186" s="688"/>
      <c r="AF186" s="677"/>
      <c r="AG186" s="624"/>
      <c r="AH186" s="653"/>
      <c r="AI186" s="688"/>
      <c r="AJ186" s="677"/>
      <c r="AK186" s="624"/>
      <c r="AL186" s="653"/>
      <c r="AM186" s="688"/>
      <c r="AN186" s="677"/>
      <c r="AO186" s="630"/>
      <c r="AP186" s="653"/>
      <c r="AQ186" s="688"/>
      <c r="AR186" s="677"/>
      <c r="AS186" s="624"/>
      <c r="AT186" s="653"/>
      <c r="AU186" s="688"/>
      <c r="AV186" s="677"/>
      <c r="AW186" s="624"/>
      <c r="AX186" s="653"/>
      <c r="AY186" s="688"/>
      <c r="AZ186" s="677"/>
      <c r="BA186" s="624"/>
      <c r="BB186" s="653"/>
      <c r="BC186" s="688"/>
      <c r="BD186" s="677"/>
      <c r="BE186" s="624"/>
      <c r="BF186" s="653"/>
      <c r="BG186" s="688"/>
      <c r="BH186" s="677"/>
      <c r="BI186" s="624"/>
      <c r="BJ186" s="653"/>
      <c r="BK186" s="688"/>
      <c r="BL186" s="677"/>
      <c r="BM186" s="624"/>
      <c r="BN186" s="653"/>
      <c r="BO186" s="688"/>
      <c r="BP186" s="677"/>
      <c r="BQ186" s="624"/>
      <c r="BR186" s="653"/>
      <c r="BS186" s="688"/>
      <c r="BT186" s="677"/>
    </row>
    <row r="187" spans="1:72" x14ac:dyDescent="0.2">
      <c r="A187" s="624"/>
      <c r="B187" s="632"/>
      <c r="C187" s="633">
        <v>4</v>
      </c>
      <c r="D187" s="627" t="s">
        <v>258</v>
      </c>
      <c r="E187" s="628" t="s">
        <v>281</v>
      </c>
      <c r="F187" s="627"/>
      <c r="G187" s="690">
        <v>53136.72</v>
      </c>
      <c r="H187" s="691"/>
      <c r="I187" s="692"/>
      <c r="J187" s="624"/>
      <c r="K187" s="693"/>
      <c r="L187" s="694"/>
      <c r="M187" s="624"/>
      <c r="N187" s="693">
        <v>53136.72</v>
      </c>
      <c r="O187" s="691"/>
      <c r="P187" s="694"/>
      <c r="Q187" s="624"/>
      <c r="R187" s="693">
        <v>53136.72</v>
      </c>
      <c r="S187" s="691"/>
      <c r="T187" s="694"/>
      <c r="U187" s="624"/>
      <c r="V187" s="693">
        <v>0</v>
      </c>
      <c r="W187" s="691"/>
      <c r="X187" s="694"/>
      <c r="Y187" s="624"/>
      <c r="Z187" s="693">
        <v>0</v>
      </c>
      <c r="AA187" s="691"/>
      <c r="AB187" s="694"/>
      <c r="AC187" s="624"/>
      <c r="AD187" s="693">
        <v>0</v>
      </c>
      <c r="AE187" s="691"/>
      <c r="AF187" s="694"/>
      <c r="AG187" s="624"/>
      <c r="AH187" s="693">
        <v>0</v>
      </c>
      <c r="AI187" s="691"/>
      <c r="AJ187" s="694"/>
      <c r="AK187" s="624"/>
      <c r="AL187" s="693">
        <v>0</v>
      </c>
      <c r="AM187" s="691"/>
      <c r="AN187" s="694"/>
      <c r="AO187" s="630"/>
      <c r="AP187" s="693">
        <v>0</v>
      </c>
      <c r="AQ187" s="691"/>
      <c r="AR187" s="694"/>
      <c r="AS187" s="624"/>
      <c r="AT187" s="693">
        <v>0</v>
      </c>
      <c r="AU187" s="691"/>
      <c r="AV187" s="694"/>
      <c r="AW187" s="624"/>
      <c r="AX187" s="693">
        <v>0</v>
      </c>
      <c r="AY187" s="691"/>
      <c r="AZ187" s="694"/>
      <c r="BA187" s="624"/>
      <c r="BB187" s="693">
        <v>0</v>
      </c>
      <c r="BC187" s="691"/>
      <c r="BD187" s="694"/>
      <c r="BE187" s="624"/>
      <c r="BF187" s="693">
        <v>0</v>
      </c>
      <c r="BG187" s="691"/>
      <c r="BH187" s="694"/>
      <c r="BI187" s="624"/>
      <c r="BJ187" s="693">
        <v>0</v>
      </c>
      <c r="BK187" s="691"/>
      <c r="BL187" s="694"/>
      <c r="BM187" s="624"/>
      <c r="BN187" s="693">
        <v>0</v>
      </c>
      <c r="BO187" s="691"/>
      <c r="BP187" s="694"/>
      <c r="BQ187" s="624"/>
      <c r="BR187" s="693">
        <v>0</v>
      </c>
      <c r="BS187" s="691"/>
      <c r="BT187" s="694"/>
    </row>
    <row r="188" spans="1:72" x14ac:dyDescent="0.2">
      <c r="A188" s="624"/>
      <c r="B188" s="632"/>
      <c r="C188" s="633">
        <v>4</v>
      </c>
      <c r="D188" s="627" t="s">
        <v>260</v>
      </c>
      <c r="E188" s="628" t="s">
        <v>282</v>
      </c>
      <c r="F188" s="627"/>
      <c r="G188" s="690">
        <v>17532.064718000001</v>
      </c>
      <c r="H188" s="691"/>
      <c r="I188" s="692"/>
      <c r="J188" s="624"/>
      <c r="K188" s="693"/>
      <c r="L188" s="694"/>
      <c r="M188" s="624"/>
      <c r="N188" s="693">
        <v>17532.064718000001</v>
      </c>
      <c r="O188" s="691"/>
      <c r="P188" s="694"/>
      <c r="Q188" s="624"/>
      <c r="R188" s="693">
        <v>17532.064718000001</v>
      </c>
      <c r="S188" s="691"/>
      <c r="T188" s="694"/>
      <c r="U188" s="624"/>
      <c r="V188" s="693">
        <v>0</v>
      </c>
      <c r="W188" s="691"/>
      <c r="X188" s="694"/>
      <c r="Y188" s="624"/>
      <c r="Z188" s="693">
        <v>0</v>
      </c>
      <c r="AA188" s="691"/>
      <c r="AB188" s="694"/>
      <c r="AC188" s="624"/>
      <c r="AD188" s="693">
        <v>0</v>
      </c>
      <c r="AE188" s="691"/>
      <c r="AF188" s="694"/>
      <c r="AG188" s="624"/>
      <c r="AH188" s="693">
        <v>0</v>
      </c>
      <c r="AI188" s="691"/>
      <c r="AJ188" s="694"/>
      <c r="AK188" s="624"/>
      <c r="AL188" s="693">
        <v>0</v>
      </c>
      <c r="AM188" s="691"/>
      <c r="AN188" s="694"/>
      <c r="AO188" s="630"/>
      <c r="AP188" s="693">
        <v>0</v>
      </c>
      <c r="AQ188" s="691"/>
      <c r="AR188" s="694"/>
      <c r="AS188" s="624"/>
      <c r="AT188" s="693">
        <v>0</v>
      </c>
      <c r="AU188" s="691"/>
      <c r="AV188" s="694"/>
      <c r="AW188" s="624"/>
      <c r="AX188" s="693">
        <v>0</v>
      </c>
      <c r="AY188" s="691"/>
      <c r="AZ188" s="694"/>
      <c r="BA188" s="624"/>
      <c r="BB188" s="693">
        <v>0</v>
      </c>
      <c r="BC188" s="691"/>
      <c r="BD188" s="694"/>
      <c r="BE188" s="624"/>
      <c r="BF188" s="693">
        <v>0</v>
      </c>
      <c r="BG188" s="691"/>
      <c r="BH188" s="694"/>
      <c r="BI188" s="624"/>
      <c r="BJ188" s="693">
        <v>0</v>
      </c>
      <c r="BK188" s="691"/>
      <c r="BL188" s="694"/>
      <c r="BM188" s="624"/>
      <c r="BN188" s="693">
        <v>0</v>
      </c>
      <c r="BO188" s="691"/>
      <c r="BP188" s="694"/>
      <c r="BQ188" s="624"/>
      <c r="BR188" s="693">
        <v>0</v>
      </c>
      <c r="BS188" s="691"/>
      <c r="BT188" s="694"/>
    </row>
    <row r="189" spans="1:72" x14ac:dyDescent="0.2">
      <c r="A189" s="624"/>
      <c r="B189" s="632"/>
      <c r="C189" s="633">
        <v>4</v>
      </c>
      <c r="D189" s="627" t="s">
        <v>262</v>
      </c>
      <c r="E189" s="628" t="s">
        <v>283</v>
      </c>
      <c r="F189" s="627"/>
      <c r="G189" s="690">
        <v>-3682</v>
      </c>
      <c r="H189" s="691"/>
      <c r="I189" s="692"/>
      <c r="J189" s="624"/>
      <c r="K189" s="693"/>
      <c r="L189" s="694"/>
      <c r="M189" s="624"/>
      <c r="N189" s="693">
        <v>-3682</v>
      </c>
      <c r="O189" s="691"/>
      <c r="P189" s="694"/>
      <c r="Q189" s="624"/>
      <c r="R189" s="693">
        <v>-3682</v>
      </c>
      <c r="S189" s="691"/>
      <c r="T189" s="694"/>
      <c r="U189" s="624"/>
      <c r="V189" s="693">
        <v>0</v>
      </c>
      <c r="W189" s="691"/>
      <c r="X189" s="694"/>
      <c r="Y189" s="624"/>
      <c r="Z189" s="693">
        <v>0</v>
      </c>
      <c r="AA189" s="691"/>
      <c r="AB189" s="694"/>
      <c r="AC189" s="624"/>
      <c r="AD189" s="693">
        <v>0</v>
      </c>
      <c r="AE189" s="691"/>
      <c r="AF189" s="694"/>
      <c r="AG189" s="624"/>
      <c r="AH189" s="693">
        <v>0</v>
      </c>
      <c r="AI189" s="691"/>
      <c r="AJ189" s="694"/>
      <c r="AK189" s="624"/>
      <c r="AL189" s="693">
        <v>0</v>
      </c>
      <c r="AM189" s="691"/>
      <c r="AN189" s="694"/>
      <c r="AO189" s="630"/>
      <c r="AP189" s="693">
        <v>0</v>
      </c>
      <c r="AQ189" s="691"/>
      <c r="AR189" s="694"/>
      <c r="AS189" s="624"/>
      <c r="AT189" s="693">
        <v>0</v>
      </c>
      <c r="AU189" s="691"/>
      <c r="AV189" s="694"/>
      <c r="AW189" s="624"/>
      <c r="AX189" s="693">
        <v>0</v>
      </c>
      <c r="AY189" s="691"/>
      <c r="AZ189" s="694"/>
      <c r="BA189" s="624"/>
      <c r="BB189" s="693">
        <v>0</v>
      </c>
      <c r="BC189" s="691"/>
      <c r="BD189" s="694"/>
      <c r="BE189" s="624"/>
      <c r="BF189" s="693">
        <v>0</v>
      </c>
      <c r="BG189" s="691"/>
      <c r="BH189" s="694"/>
      <c r="BI189" s="624"/>
      <c r="BJ189" s="693">
        <v>0</v>
      </c>
      <c r="BK189" s="691"/>
      <c r="BL189" s="694"/>
      <c r="BM189" s="624"/>
      <c r="BN189" s="693">
        <v>0</v>
      </c>
      <c r="BO189" s="691"/>
      <c r="BP189" s="694"/>
      <c r="BQ189" s="624"/>
      <c r="BR189" s="693">
        <v>0</v>
      </c>
      <c r="BS189" s="691"/>
      <c r="BT189" s="694"/>
    </row>
    <row r="190" spans="1:72" x14ac:dyDescent="0.2">
      <c r="A190" s="624"/>
      <c r="B190" s="627"/>
      <c r="C190" s="626"/>
      <c r="D190" s="627"/>
      <c r="E190" s="628" t="s">
        <v>264</v>
      </c>
      <c r="F190" s="627"/>
      <c r="G190" s="649"/>
      <c r="H190" s="688"/>
      <c r="I190" s="675"/>
      <c r="J190" s="624"/>
      <c r="K190" s="653"/>
      <c r="L190" s="677"/>
      <c r="M190" s="624"/>
      <c r="N190" s="653"/>
      <c r="O190" s="688"/>
      <c r="P190" s="677"/>
      <c r="Q190" s="624"/>
      <c r="R190" s="653"/>
      <c r="S190" s="688"/>
      <c r="T190" s="677"/>
      <c r="U190" s="624"/>
      <c r="V190" s="653"/>
      <c r="W190" s="688"/>
      <c r="X190" s="677"/>
      <c r="Y190" s="624"/>
      <c r="Z190" s="653"/>
      <c r="AA190" s="688"/>
      <c r="AB190" s="677"/>
      <c r="AC190" s="624"/>
      <c r="AD190" s="653"/>
      <c r="AE190" s="688"/>
      <c r="AF190" s="677"/>
      <c r="AG190" s="624"/>
      <c r="AH190" s="653"/>
      <c r="AI190" s="688"/>
      <c r="AJ190" s="677"/>
      <c r="AK190" s="624"/>
      <c r="AL190" s="653"/>
      <c r="AM190" s="688"/>
      <c r="AN190" s="677"/>
      <c r="AO190" s="630"/>
      <c r="AP190" s="653"/>
      <c r="AQ190" s="688"/>
      <c r="AR190" s="677"/>
      <c r="AS190" s="624"/>
      <c r="AT190" s="653"/>
      <c r="AU190" s="688"/>
      <c r="AV190" s="677"/>
      <c r="AW190" s="624"/>
      <c r="AX190" s="653"/>
      <c r="AY190" s="688"/>
      <c r="AZ190" s="677"/>
      <c r="BA190" s="624"/>
      <c r="BB190" s="653"/>
      <c r="BC190" s="688"/>
      <c r="BD190" s="677"/>
      <c r="BE190" s="624"/>
      <c r="BF190" s="653"/>
      <c r="BG190" s="688"/>
      <c r="BH190" s="677"/>
      <c r="BI190" s="624"/>
      <c r="BJ190" s="653"/>
      <c r="BK190" s="688"/>
      <c r="BL190" s="677"/>
      <c r="BM190" s="624"/>
      <c r="BN190" s="653"/>
      <c r="BO190" s="688"/>
      <c r="BP190" s="677"/>
      <c r="BQ190" s="624"/>
      <c r="BR190" s="653"/>
      <c r="BS190" s="688"/>
      <c r="BT190" s="677"/>
    </row>
    <row r="191" spans="1:72" x14ac:dyDescent="0.2">
      <c r="A191" s="624"/>
      <c r="B191" s="702" t="s">
        <v>310</v>
      </c>
      <c r="C191" s="633"/>
      <c r="D191" s="627"/>
      <c r="E191" s="628" t="s">
        <v>264</v>
      </c>
      <c r="F191" s="627"/>
      <c r="G191" s="649"/>
      <c r="H191" s="688"/>
      <c r="I191" s="675"/>
      <c r="J191" s="624"/>
      <c r="K191" s="653"/>
      <c r="L191" s="677"/>
      <c r="M191" s="624"/>
      <c r="N191" s="653"/>
      <c r="O191" s="688"/>
      <c r="P191" s="677"/>
      <c r="Q191" s="624"/>
      <c r="R191" s="653"/>
      <c r="S191" s="688"/>
      <c r="T191" s="677"/>
      <c r="U191" s="624"/>
      <c r="V191" s="653"/>
      <c r="W191" s="688"/>
      <c r="X191" s="677"/>
      <c r="Y191" s="624"/>
      <c r="Z191" s="653"/>
      <c r="AA191" s="688"/>
      <c r="AB191" s="677"/>
      <c r="AC191" s="624"/>
      <c r="AD191" s="653"/>
      <c r="AE191" s="688"/>
      <c r="AF191" s="677"/>
      <c r="AG191" s="624"/>
      <c r="AH191" s="653"/>
      <c r="AI191" s="688"/>
      <c r="AJ191" s="677"/>
      <c r="AK191" s="624"/>
      <c r="AL191" s="653"/>
      <c r="AM191" s="688"/>
      <c r="AN191" s="677"/>
      <c r="AO191" s="630"/>
      <c r="AP191" s="653"/>
      <c r="AQ191" s="688"/>
      <c r="AR191" s="677"/>
      <c r="AS191" s="624"/>
      <c r="AT191" s="653"/>
      <c r="AU191" s="688"/>
      <c r="AV191" s="677"/>
      <c r="AW191" s="624"/>
      <c r="AX191" s="653"/>
      <c r="AY191" s="688"/>
      <c r="AZ191" s="677"/>
      <c r="BA191" s="624"/>
      <c r="BB191" s="653"/>
      <c r="BC191" s="688"/>
      <c r="BD191" s="677"/>
      <c r="BE191" s="624"/>
      <c r="BF191" s="653"/>
      <c r="BG191" s="688"/>
      <c r="BH191" s="677"/>
      <c r="BI191" s="624"/>
      <c r="BJ191" s="653"/>
      <c r="BK191" s="688"/>
      <c r="BL191" s="677"/>
      <c r="BM191" s="624"/>
      <c r="BN191" s="653"/>
      <c r="BO191" s="688"/>
      <c r="BP191" s="677"/>
      <c r="BQ191" s="624"/>
      <c r="BR191" s="653"/>
      <c r="BS191" s="688"/>
      <c r="BT191" s="677"/>
    </row>
    <row r="192" spans="1:72" x14ac:dyDescent="0.2">
      <c r="A192" s="624"/>
      <c r="B192" s="632"/>
      <c r="C192" s="633">
        <v>4</v>
      </c>
      <c r="D192" s="627" t="s">
        <v>258</v>
      </c>
      <c r="E192" s="628" t="s">
        <v>281</v>
      </c>
      <c r="F192" s="627"/>
      <c r="G192" s="690">
        <v>441210</v>
      </c>
      <c r="H192" s="691"/>
      <c r="I192" s="692"/>
      <c r="J192" s="624"/>
      <c r="K192" s="693"/>
      <c r="L192" s="694"/>
      <c r="M192" s="624"/>
      <c r="N192" s="693">
        <v>441210</v>
      </c>
      <c r="O192" s="691"/>
      <c r="P192" s="694"/>
      <c r="Q192" s="624"/>
      <c r="R192" s="693">
        <v>441210</v>
      </c>
      <c r="S192" s="691"/>
      <c r="T192" s="694"/>
      <c r="U192" s="624"/>
      <c r="V192" s="693">
        <v>0</v>
      </c>
      <c r="W192" s="691"/>
      <c r="X192" s="694"/>
      <c r="Y192" s="624"/>
      <c r="Z192" s="693">
        <v>0</v>
      </c>
      <c r="AA192" s="691"/>
      <c r="AB192" s="694"/>
      <c r="AC192" s="624"/>
      <c r="AD192" s="693">
        <v>0</v>
      </c>
      <c r="AE192" s="691"/>
      <c r="AF192" s="694"/>
      <c r="AG192" s="624"/>
      <c r="AH192" s="693">
        <v>0</v>
      </c>
      <c r="AI192" s="691"/>
      <c r="AJ192" s="694"/>
      <c r="AK192" s="624"/>
      <c r="AL192" s="693">
        <v>0</v>
      </c>
      <c r="AM192" s="691"/>
      <c r="AN192" s="694"/>
      <c r="AO192" s="630"/>
      <c r="AP192" s="693">
        <v>0</v>
      </c>
      <c r="AQ192" s="691"/>
      <c r="AR192" s="694"/>
      <c r="AS192" s="624"/>
      <c r="AT192" s="693">
        <v>0</v>
      </c>
      <c r="AU192" s="691"/>
      <c r="AV192" s="694"/>
      <c r="AW192" s="624"/>
      <c r="AX192" s="693">
        <v>0</v>
      </c>
      <c r="AY192" s="691"/>
      <c r="AZ192" s="694"/>
      <c r="BA192" s="624"/>
      <c r="BB192" s="693">
        <v>0</v>
      </c>
      <c r="BC192" s="691"/>
      <c r="BD192" s="694"/>
      <c r="BE192" s="624"/>
      <c r="BF192" s="693">
        <v>0</v>
      </c>
      <c r="BG192" s="691"/>
      <c r="BH192" s="694"/>
      <c r="BI192" s="624"/>
      <c r="BJ192" s="693">
        <v>0</v>
      </c>
      <c r="BK192" s="691"/>
      <c r="BL192" s="694"/>
      <c r="BM192" s="624"/>
      <c r="BN192" s="693">
        <v>0</v>
      </c>
      <c r="BO192" s="691"/>
      <c r="BP192" s="694"/>
      <c r="BQ192" s="624"/>
      <c r="BR192" s="693">
        <v>0</v>
      </c>
      <c r="BS192" s="691"/>
      <c r="BT192" s="694"/>
    </row>
    <row r="193" spans="1:72" x14ac:dyDescent="0.2">
      <c r="A193" s="624"/>
      <c r="B193" s="632"/>
      <c r="C193" s="633">
        <v>4</v>
      </c>
      <c r="D193" s="627" t="s">
        <v>260</v>
      </c>
      <c r="E193" s="628" t="s">
        <v>282</v>
      </c>
      <c r="F193" s="627"/>
      <c r="G193" s="690">
        <v>145573.951015</v>
      </c>
      <c r="H193" s="691"/>
      <c r="I193" s="692"/>
      <c r="J193" s="624"/>
      <c r="K193" s="693"/>
      <c r="L193" s="694"/>
      <c r="M193" s="624"/>
      <c r="N193" s="693">
        <v>145573.951015</v>
      </c>
      <c r="O193" s="691"/>
      <c r="P193" s="694"/>
      <c r="Q193" s="624"/>
      <c r="R193" s="693">
        <v>145573.951015</v>
      </c>
      <c r="S193" s="691"/>
      <c r="T193" s="694"/>
      <c r="U193" s="624"/>
      <c r="V193" s="693">
        <v>0</v>
      </c>
      <c r="W193" s="691"/>
      <c r="X193" s="694"/>
      <c r="Y193" s="624"/>
      <c r="Z193" s="693">
        <v>0</v>
      </c>
      <c r="AA193" s="691"/>
      <c r="AB193" s="694"/>
      <c r="AC193" s="624"/>
      <c r="AD193" s="693">
        <v>0</v>
      </c>
      <c r="AE193" s="691"/>
      <c r="AF193" s="694"/>
      <c r="AG193" s="624"/>
      <c r="AH193" s="693">
        <v>0</v>
      </c>
      <c r="AI193" s="691"/>
      <c r="AJ193" s="694"/>
      <c r="AK193" s="624"/>
      <c r="AL193" s="693">
        <v>0</v>
      </c>
      <c r="AM193" s="691"/>
      <c r="AN193" s="694"/>
      <c r="AO193" s="630"/>
      <c r="AP193" s="693">
        <v>0</v>
      </c>
      <c r="AQ193" s="691"/>
      <c r="AR193" s="694"/>
      <c r="AS193" s="624"/>
      <c r="AT193" s="693">
        <v>0</v>
      </c>
      <c r="AU193" s="691"/>
      <c r="AV193" s="694"/>
      <c r="AW193" s="624"/>
      <c r="AX193" s="693">
        <v>0</v>
      </c>
      <c r="AY193" s="691"/>
      <c r="AZ193" s="694"/>
      <c r="BA193" s="624"/>
      <c r="BB193" s="693">
        <v>0</v>
      </c>
      <c r="BC193" s="691"/>
      <c r="BD193" s="694"/>
      <c r="BE193" s="624"/>
      <c r="BF193" s="693">
        <v>0</v>
      </c>
      <c r="BG193" s="691"/>
      <c r="BH193" s="694"/>
      <c r="BI193" s="624"/>
      <c r="BJ193" s="693">
        <v>0</v>
      </c>
      <c r="BK193" s="691"/>
      <c r="BL193" s="694"/>
      <c r="BM193" s="624"/>
      <c r="BN193" s="693">
        <v>0</v>
      </c>
      <c r="BO193" s="691"/>
      <c r="BP193" s="694"/>
      <c r="BQ193" s="624"/>
      <c r="BR193" s="693">
        <v>0</v>
      </c>
      <c r="BS193" s="691"/>
      <c r="BT193" s="694"/>
    </row>
    <row r="194" spans="1:72" x14ac:dyDescent="0.2">
      <c r="A194" s="624"/>
      <c r="B194" s="632"/>
      <c r="C194" s="633">
        <v>4</v>
      </c>
      <c r="D194" s="627" t="s">
        <v>262</v>
      </c>
      <c r="E194" s="628" t="s">
        <v>283</v>
      </c>
      <c r="F194" s="627"/>
      <c r="G194" s="690">
        <v>-30571</v>
      </c>
      <c r="H194" s="691"/>
      <c r="I194" s="692"/>
      <c r="J194" s="624"/>
      <c r="K194" s="693"/>
      <c r="L194" s="694"/>
      <c r="M194" s="624"/>
      <c r="N194" s="693">
        <v>-30571</v>
      </c>
      <c r="O194" s="691"/>
      <c r="P194" s="694"/>
      <c r="Q194" s="624"/>
      <c r="R194" s="693">
        <v>-30571</v>
      </c>
      <c r="S194" s="691"/>
      <c r="T194" s="694"/>
      <c r="U194" s="624"/>
      <c r="V194" s="693">
        <v>0</v>
      </c>
      <c r="W194" s="691"/>
      <c r="X194" s="694"/>
      <c r="Y194" s="624"/>
      <c r="Z194" s="693">
        <v>0</v>
      </c>
      <c r="AA194" s="691"/>
      <c r="AB194" s="694"/>
      <c r="AC194" s="624"/>
      <c r="AD194" s="693">
        <v>0</v>
      </c>
      <c r="AE194" s="691"/>
      <c r="AF194" s="694"/>
      <c r="AG194" s="624"/>
      <c r="AH194" s="693">
        <v>0</v>
      </c>
      <c r="AI194" s="691"/>
      <c r="AJ194" s="694"/>
      <c r="AK194" s="624"/>
      <c r="AL194" s="693">
        <v>0</v>
      </c>
      <c r="AM194" s="691"/>
      <c r="AN194" s="694"/>
      <c r="AO194" s="630"/>
      <c r="AP194" s="693">
        <v>0</v>
      </c>
      <c r="AQ194" s="691"/>
      <c r="AR194" s="694"/>
      <c r="AS194" s="624"/>
      <c r="AT194" s="693">
        <v>0</v>
      </c>
      <c r="AU194" s="691"/>
      <c r="AV194" s="694"/>
      <c r="AW194" s="624"/>
      <c r="AX194" s="693">
        <v>0</v>
      </c>
      <c r="AY194" s="691"/>
      <c r="AZ194" s="694"/>
      <c r="BA194" s="624"/>
      <c r="BB194" s="693">
        <v>0</v>
      </c>
      <c r="BC194" s="691"/>
      <c r="BD194" s="694"/>
      <c r="BE194" s="624"/>
      <c r="BF194" s="693">
        <v>0</v>
      </c>
      <c r="BG194" s="691"/>
      <c r="BH194" s="694"/>
      <c r="BI194" s="624"/>
      <c r="BJ194" s="693">
        <v>0</v>
      </c>
      <c r="BK194" s="691"/>
      <c r="BL194" s="694"/>
      <c r="BM194" s="624"/>
      <c r="BN194" s="693">
        <v>0</v>
      </c>
      <c r="BO194" s="691"/>
      <c r="BP194" s="694"/>
      <c r="BQ194" s="624"/>
      <c r="BR194" s="693">
        <v>0</v>
      </c>
      <c r="BS194" s="691"/>
      <c r="BT194" s="694"/>
    </row>
    <row r="195" spans="1:72" x14ac:dyDescent="0.2">
      <c r="A195" s="624"/>
      <c r="B195" s="627"/>
      <c r="C195" s="626"/>
      <c r="D195" s="627"/>
      <c r="E195" s="628" t="s">
        <v>264</v>
      </c>
      <c r="F195" s="627"/>
      <c r="G195" s="649"/>
      <c r="H195" s="688"/>
      <c r="I195" s="675"/>
      <c r="J195" s="624"/>
      <c r="K195" s="653"/>
      <c r="L195" s="677"/>
      <c r="M195" s="624"/>
      <c r="N195" s="653"/>
      <c r="O195" s="688"/>
      <c r="P195" s="677"/>
      <c r="Q195" s="624"/>
      <c r="R195" s="653"/>
      <c r="S195" s="688"/>
      <c r="T195" s="677"/>
      <c r="U195" s="624"/>
      <c r="V195" s="653"/>
      <c r="W195" s="688"/>
      <c r="X195" s="677"/>
      <c r="Y195" s="624"/>
      <c r="Z195" s="653"/>
      <c r="AA195" s="688"/>
      <c r="AB195" s="677"/>
      <c r="AC195" s="624"/>
      <c r="AD195" s="653"/>
      <c r="AE195" s="688"/>
      <c r="AF195" s="677"/>
      <c r="AG195" s="624"/>
      <c r="AH195" s="653"/>
      <c r="AI195" s="688"/>
      <c r="AJ195" s="677"/>
      <c r="AK195" s="624"/>
      <c r="AL195" s="653"/>
      <c r="AM195" s="688"/>
      <c r="AN195" s="677"/>
      <c r="AO195" s="630"/>
      <c r="AP195" s="653"/>
      <c r="AQ195" s="688"/>
      <c r="AR195" s="677"/>
      <c r="AS195" s="624"/>
      <c r="AT195" s="653"/>
      <c r="AU195" s="688"/>
      <c r="AV195" s="677"/>
      <c r="AW195" s="624"/>
      <c r="AX195" s="653"/>
      <c r="AY195" s="688"/>
      <c r="AZ195" s="677"/>
      <c r="BA195" s="624"/>
      <c r="BB195" s="653"/>
      <c r="BC195" s="688"/>
      <c r="BD195" s="677"/>
      <c r="BE195" s="624"/>
      <c r="BF195" s="653"/>
      <c r="BG195" s="688"/>
      <c r="BH195" s="677"/>
      <c r="BI195" s="624"/>
      <c r="BJ195" s="653"/>
      <c r="BK195" s="688"/>
      <c r="BL195" s="677"/>
      <c r="BM195" s="624"/>
      <c r="BN195" s="653"/>
      <c r="BO195" s="688"/>
      <c r="BP195" s="677"/>
      <c r="BQ195" s="624"/>
      <c r="BR195" s="653"/>
      <c r="BS195" s="688"/>
      <c r="BT195" s="677"/>
    </row>
    <row r="196" spans="1:72" x14ac:dyDescent="0.2">
      <c r="A196" s="624"/>
      <c r="B196" s="702" t="s">
        <v>311</v>
      </c>
      <c r="C196" s="633"/>
      <c r="D196" s="627"/>
      <c r="E196" s="628" t="s">
        <v>264</v>
      </c>
      <c r="F196" s="627"/>
      <c r="G196" s="649"/>
      <c r="H196" s="688"/>
      <c r="I196" s="675"/>
      <c r="J196" s="624"/>
      <c r="K196" s="653"/>
      <c r="L196" s="677"/>
      <c r="M196" s="624"/>
      <c r="N196" s="653"/>
      <c r="O196" s="688"/>
      <c r="P196" s="677"/>
      <c r="Q196" s="624"/>
      <c r="R196" s="653"/>
      <c r="S196" s="688"/>
      <c r="T196" s="677"/>
      <c r="U196" s="624"/>
      <c r="V196" s="653"/>
      <c r="W196" s="688"/>
      <c r="X196" s="677"/>
      <c r="Y196" s="624"/>
      <c r="Z196" s="653"/>
      <c r="AA196" s="688"/>
      <c r="AB196" s="677"/>
      <c r="AC196" s="624"/>
      <c r="AD196" s="653"/>
      <c r="AE196" s="688"/>
      <c r="AF196" s="677"/>
      <c r="AG196" s="624"/>
      <c r="AH196" s="653"/>
      <c r="AI196" s="688"/>
      <c r="AJ196" s="677"/>
      <c r="AK196" s="624"/>
      <c r="AL196" s="653"/>
      <c r="AM196" s="688"/>
      <c r="AN196" s="677"/>
      <c r="AO196" s="630"/>
      <c r="AP196" s="653"/>
      <c r="AQ196" s="688"/>
      <c r="AR196" s="677"/>
      <c r="AS196" s="624"/>
      <c r="AT196" s="653"/>
      <c r="AU196" s="688"/>
      <c r="AV196" s="677"/>
      <c r="AW196" s="624"/>
      <c r="AX196" s="653"/>
      <c r="AY196" s="688"/>
      <c r="AZ196" s="677"/>
      <c r="BA196" s="624"/>
      <c r="BB196" s="653"/>
      <c r="BC196" s="688"/>
      <c r="BD196" s="677"/>
      <c r="BE196" s="624"/>
      <c r="BF196" s="653"/>
      <c r="BG196" s="688"/>
      <c r="BH196" s="677"/>
      <c r="BI196" s="624"/>
      <c r="BJ196" s="653"/>
      <c r="BK196" s="688"/>
      <c r="BL196" s="677"/>
      <c r="BM196" s="624"/>
      <c r="BN196" s="653"/>
      <c r="BO196" s="688"/>
      <c r="BP196" s="677"/>
      <c r="BQ196" s="624"/>
      <c r="BR196" s="653"/>
      <c r="BS196" s="688"/>
      <c r="BT196" s="677"/>
    </row>
    <row r="197" spans="1:72" x14ac:dyDescent="0.2">
      <c r="A197" s="624"/>
      <c r="B197" s="632"/>
      <c r="C197" s="633">
        <v>4</v>
      </c>
      <c r="D197" s="627" t="s">
        <v>258</v>
      </c>
      <c r="E197" s="628" t="s">
        <v>281</v>
      </c>
      <c r="F197" s="627"/>
      <c r="G197" s="690">
        <v>-4019047.62</v>
      </c>
      <c r="H197" s="691"/>
      <c r="I197" s="692"/>
      <c r="J197" s="624"/>
      <c r="K197" s="693"/>
      <c r="L197" s="694"/>
      <c r="M197" s="624"/>
      <c r="N197" s="693">
        <v>-4019047.62</v>
      </c>
      <c r="O197" s="691"/>
      <c r="P197" s="694"/>
      <c r="Q197" s="624"/>
      <c r="R197" s="693">
        <v>-4019047.62</v>
      </c>
      <c r="S197" s="691"/>
      <c r="T197" s="694"/>
      <c r="U197" s="624"/>
      <c r="V197" s="693">
        <v>0</v>
      </c>
      <c r="W197" s="691"/>
      <c r="X197" s="694"/>
      <c r="Y197" s="624"/>
      <c r="Z197" s="693">
        <v>0</v>
      </c>
      <c r="AA197" s="691"/>
      <c r="AB197" s="694"/>
      <c r="AC197" s="624"/>
      <c r="AD197" s="693">
        <v>0</v>
      </c>
      <c r="AE197" s="691"/>
      <c r="AF197" s="694"/>
      <c r="AG197" s="624"/>
      <c r="AH197" s="693">
        <v>0</v>
      </c>
      <c r="AI197" s="691"/>
      <c r="AJ197" s="694"/>
      <c r="AK197" s="624"/>
      <c r="AL197" s="693">
        <v>0</v>
      </c>
      <c r="AM197" s="691"/>
      <c r="AN197" s="694"/>
      <c r="AO197" s="630"/>
      <c r="AP197" s="693">
        <v>0</v>
      </c>
      <c r="AQ197" s="691"/>
      <c r="AR197" s="694"/>
      <c r="AS197" s="624"/>
      <c r="AT197" s="693">
        <v>0</v>
      </c>
      <c r="AU197" s="691"/>
      <c r="AV197" s="694"/>
      <c r="AW197" s="624"/>
      <c r="AX197" s="693">
        <v>0</v>
      </c>
      <c r="AY197" s="691"/>
      <c r="AZ197" s="694"/>
      <c r="BA197" s="624"/>
      <c r="BB197" s="693">
        <v>0</v>
      </c>
      <c r="BC197" s="691"/>
      <c r="BD197" s="694"/>
      <c r="BE197" s="624"/>
      <c r="BF197" s="693">
        <v>0</v>
      </c>
      <c r="BG197" s="691"/>
      <c r="BH197" s="694"/>
      <c r="BI197" s="624"/>
      <c r="BJ197" s="693">
        <v>0</v>
      </c>
      <c r="BK197" s="691"/>
      <c r="BL197" s="694"/>
      <c r="BM197" s="624"/>
      <c r="BN197" s="693">
        <v>0</v>
      </c>
      <c r="BO197" s="691"/>
      <c r="BP197" s="694"/>
      <c r="BQ197" s="624"/>
      <c r="BR197" s="693">
        <v>0</v>
      </c>
      <c r="BS197" s="691"/>
      <c r="BT197" s="694"/>
    </row>
    <row r="198" spans="1:72" x14ac:dyDescent="0.2">
      <c r="A198" s="624"/>
      <c r="B198" s="632"/>
      <c r="C198" s="633">
        <v>4</v>
      </c>
      <c r="D198" s="627" t="s">
        <v>260</v>
      </c>
      <c r="E198" s="628" t="s">
        <v>282</v>
      </c>
      <c r="F198" s="627"/>
      <c r="G198" s="690">
        <v>-1326054.8069170001</v>
      </c>
      <c r="H198" s="691"/>
      <c r="I198" s="692"/>
      <c r="J198" s="624"/>
      <c r="K198" s="693"/>
      <c r="L198" s="694"/>
      <c r="M198" s="624"/>
      <c r="N198" s="693">
        <v>-1326054.8069170001</v>
      </c>
      <c r="O198" s="691"/>
      <c r="P198" s="694"/>
      <c r="Q198" s="624"/>
      <c r="R198" s="693">
        <v>-1326054.8069170001</v>
      </c>
      <c r="S198" s="691"/>
      <c r="T198" s="694"/>
      <c r="U198" s="624"/>
      <c r="V198" s="693">
        <v>0</v>
      </c>
      <c r="W198" s="691"/>
      <c r="X198" s="694"/>
      <c r="Y198" s="624"/>
      <c r="Z198" s="693">
        <v>0</v>
      </c>
      <c r="AA198" s="691"/>
      <c r="AB198" s="694"/>
      <c r="AC198" s="624"/>
      <c r="AD198" s="693">
        <v>0</v>
      </c>
      <c r="AE198" s="691"/>
      <c r="AF198" s="694"/>
      <c r="AG198" s="624"/>
      <c r="AH198" s="693">
        <v>0</v>
      </c>
      <c r="AI198" s="691"/>
      <c r="AJ198" s="694"/>
      <c r="AK198" s="624"/>
      <c r="AL198" s="693">
        <v>0</v>
      </c>
      <c r="AM198" s="691"/>
      <c r="AN198" s="694"/>
      <c r="AO198" s="630"/>
      <c r="AP198" s="693">
        <v>0</v>
      </c>
      <c r="AQ198" s="691"/>
      <c r="AR198" s="694"/>
      <c r="AS198" s="624"/>
      <c r="AT198" s="693">
        <v>0</v>
      </c>
      <c r="AU198" s="691"/>
      <c r="AV198" s="694"/>
      <c r="AW198" s="624"/>
      <c r="AX198" s="693">
        <v>0</v>
      </c>
      <c r="AY198" s="691"/>
      <c r="AZ198" s="694"/>
      <c r="BA198" s="624"/>
      <c r="BB198" s="693">
        <v>0</v>
      </c>
      <c r="BC198" s="691"/>
      <c r="BD198" s="694"/>
      <c r="BE198" s="624"/>
      <c r="BF198" s="693">
        <v>0</v>
      </c>
      <c r="BG198" s="691"/>
      <c r="BH198" s="694"/>
      <c r="BI198" s="624"/>
      <c r="BJ198" s="693">
        <v>0</v>
      </c>
      <c r="BK198" s="691"/>
      <c r="BL198" s="694"/>
      <c r="BM198" s="624"/>
      <c r="BN198" s="693">
        <v>0</v>
      </c>
      <c r="BO198" s="691"/>
      <c r="BP198" s="694"/>
      <c r="BQ198" s="624"/>
      <c r="BR198" s="693">
        <v>0</v>
      </c>
      <c r="BS198" s="691"/>
      <c r="BT198" s="694"/>
    </row>
    <row r="199" spans="1:72" x14ac:dyDescent="0.2">
      <c r="A199" s="624"/>
      <c r="B199" s="632"/>
      <c r="C199" s="633">
        <v>4</v>
      </c>
      <c r="D199" s="627" t="s">
        <v>262</v>
      </c>
      <c r="E199" s="628" t="s">
        <v>283</v>
      </c>
      <c r="F199" s="627"/>
      <c r="G199" s="690">
        <v>278472</v>
      </c>
      <c r="H199" s="691"/>
      <c r="I199" s="692"/>
      <c r="J199" s="624"/>
      <c r="K199" s="693"/>
      <c r="L199" s="694"/>
      <c r="M199" s="624"/>
      <c r="N199" s="693">
        <v>278472</v>
      </c>
      <c r="O199" s="691"/>
      <c r="P199" s="694"/>
      <c r="Q199" s="624"/>
      <c r="R199" s="693">
        <v>278472</v>
      </c>
      <c r="S199" s="691"/>
      <c r="T199" s="694"/>
      <c r="U199" s="624"/>
      <c r="V199" s="693">
        <v>0</v>
      </c>
      <c r="W199" s="691"/>
      <c r="X199" s="694"/>
      <c r="Y199" s="624"/>
      <c r="Z199" s="693">
        <v>0</v>
      </c>
      <c r="AA199" s="691"/>
      <c r="AB199" s="694"/>
      <c r="AC199" s="624"/>
      <c r="AD199" s="693">
        <v>0</v>
      </c>
      <c r="AE199" s="691"/>
      <c r="AF199" s="694"/>
      <c r="AG199" s="624"/>
      <c r="AH199" s="693">
        <v>0</v>
      </c>
      <c r="AI199" s="691"/>
      <c r="AJ199" s="694"/>
      <c r="AK199" s="624"/>
      <c r="AL199" s="693">
        <v>0</v>
      </c>
      <c r="AM199" s="691"/>
      <c r="AN199" s="694"/>
      <c r="AO199" s="630"/>
      <c r="AP199" s="693">
        <v>0</v>
      </c>
      <c r="AQ199" s="691"/>
      <c r="AR199" s="694"/>
      <c r="AS199" s="624"/>
      <c r="AT199" s="693">
        <v>0</v>
      </c>
      <c r="AU199" s="691"/>
      <c r="AV199" s="694"/>
      <c r="AW199" s="624"/>
      <c r="AX199" s="693">
        <v>0</v>
      </c>
      <c r="AY199" s="691"/>
      <c r="AZ199" s="694"/>
      <c r="BA199" s="624"/>
      <c r="BB199" s="693">
        <v>0</v>
      </c>
      <c r="BC199" s="691"/>
      <c r="BD199" s="694"/>
      <c r="BE199" s="624"/>
      <c r="BF199" s="693">
        <v>0</v>
      </c>
      <c r="BG199" s="691"/>
      <c r="BH199" s="694"/>
      <c r="BI199" s="624"/>
      <c r="BJ199" s="693">
        <v>0</v>
      </c>
      <c r="BK199" s="691"/>
      <c r="BL199" s="694"/>
      <c r="BM199" s="624"/>
      <c r="BN199" s="693">
        <v>0</v>
      </c>
      <c r="BO199" s="691"/>
      <c r="BP199" s="694"/>
      <c r="BQ199" s="624"/>
      <c r="BR199" s="693">
        <v>0</v>
      </c>
      <c r="BS199" s="691"/>
      <c r="BT199" s="694"/>
    </row>
    <row r="200" spans="1:72" x14ac:dyDescent="0.2">
      <c r="A200" s="624"/>
      <c r="B200" s="627"/>
      <c r="C200" s="626"/>
      <c r="D200" s="627"/>
      <c r="E200" s="628" t="s">
        <v>264</v>
      </c>
      <c r="F200" s="627"/>
      <c r="G200" s="649"/>
      <c r="H200" s="688"/>
      <c r="I200" s="675"/>
      <c r="J200" s="624"/>
      <c r="K200" s="653"/>
      <c r="L200" s="677"/>
      <c r="M200" s="624"/>
      <c r="N200" s="653"/>
      <c r="O200" s="688"/>
      <c r="P200" s="677"/>
      <c r="Q200" s="624"/>
      <c r="R200" s="653"/>
      <c r="S200" s="688"/>
      <c r="T200" s="677"/>
      <c r="U200" s="624"/>
      <c r="V200" s="653"/>
      <c r="W200" s="688"/>
      <c r="X200" s="677"/>
      <c r="Y200" s="624"/>
      <c r="Z200" s="653"/>
      <c r="AA200" s="688"/>
      <c r="AB200" s="677"/>
      <c r="AC200" s="624"/>
      <c r="AD200" s="653"/>
      <c r="AE200" s="688"/>
      <c r="AF200" s="677"/>
      <c r="AG200" s="624"/>
      <c r="AH200" s="653"/>
      <c r="AI200" s="688"/>
      <c r="AJ200" s="677"/>
      <c r="AK200" s="624"/>
      <c r="AL200" s="653"/>
      <c r="AM200" s="688"/>
      <c r="AN200" s="677"/>
      <c r="AO200" s="630"/>
      <c r="AP200" s="653"/>
      <c r="AQ200" s="688"/>
      <c r="AR200" s="677"/>
      <c r="AS200" s="624"/>
      <c r="AT200" s="653"/>
      <c r="AU200" s="688"/>
      <c r="AV200" s="677"/>
      <c r="AW200" s="624"/>
      <c r="AX200" s="653"/>
      <c r="AY200" s="688"/>
      <c r="AZ200" s="677"/>
      <c r="BA200" s="624"/>
      <c r="BB200" s="653"/>
      <c r="BC200" s="688"/>
      <c r="BD200" s="677"/>
      <c r="BE200" s="624"/>
      <c r="BF200" s="653"/>
      <c r="BG200" s="688"/>
      <c r="BH200" s="677"/>
      <c r="BI200" s="624"/>
      <c r="BJ200" s="653"/>
      <c r="BK200" s="688"/>
      <c r="BL200" s="677"/>
      <c r="BM200" s="624"/>
      <c r="BN200" s="653"/>
      <c r="BO200" s="688"/>
      <c r="BP200" s="677"/>
      <c r="BQ200" s="624"/>
      <c r="BR200" s="653"/>
      <c r="BS200" s="688"/>
      <c r="BT200" s="677"/>
    </row>
    <row r="201" spans="1:72" x14ac:dyDescent="0.2">
      <c r="A201" s="624"/>
      <c r="B201" s="702" t="s">
        <v>623</v>
      </c>
      <c r="C201" s="633"/>
      <c r="D201" s="627"/>
      <c r="E201" s="628" t="s">
        <v>264</v>
      </c>
      <c r="F201" s="627"/>
      <c r="G201" s="649"/>
      <c r="H201" s="688"/>
      <c r="I201" s="675"/>
      <c r="J201" s="624"/>
      <c r="K201" s="653"/>
      <c r="L201" s="677"/>
      <c r="M201" s="624"/>
      <c r="N201" s="653"/>
      <c r="O201" s="688"/>
      <c r="P201" s="677"/>
      <c r="Q201" s="624"/>
      <c r="R201" s="653"/>
      <c r="S201" s="688"/>
      <c r="T201" s="677"/>
      <c r="U201" s="624"/>
      <c r="V201" s="653"/>
      <c r="W201" s="688"/>
      <c r="X201" s="677"/>
      <c r="Y201" s="624"/>
      <c r="Z201" s="653"/>
      <c r="AA201" s="688"/>
      <c r="AB201" s="677"/>
      <c r="AC201" s="624"/>
      <c r="AD201" s="653"/>
      <c r="AE201" s="688"/>
      <c r="AF201" s="677"/>
      <c r="AG201" s="624"/>
      <c r="AH201" s="653"/>
      <c r="AI201" s="688"/>
      <c r="AJ201" s="677"/>
      <c r="AK201" s="624"/>
      <c r="AL201" s="653"/>
      <c r="AM201" s="688"/>
      <c r="AN201" s="677"/>
      <c r="AO201" s="630"/>
      <c r="AP201" s="653"/>
      <c r="AQ201" s="688"/>
      <c r="AR201" s="677"/>
      <c r="AS201" s="624"/>
      <c r="AT201" s="653"/>
      <c r="AU201" s="688"/>
      <c r="AV201" s="677"/>
      <c r="AW201" s="624"/>
      <c r="AX201" s="653"/>
      <c r="AY201" s="688"/>
      <c r="AZ201" s="677"/>
      <c r="BA201" s="624"/>
      <c r="BB201" s="653"/>
      <c r="BC201" s="688"/>
      <c r="BD201" s="677"/>
      <c r="BE201" s="624"/>
      <c r="BF201" s="653"/>
      <c r="BG201" s="688"/>
      <c r="BH201" s="677"/>
      <c r="BI201" s="624"/>
      <c r="BJ201" s="653"/>
      <c r="BK201" s="688"/>
      <c r="BL201" s="677"/>
      <c r="BM201" s="624"/>
      <c r="BN201" s="653"/>
      <c r="BO201" s="688"/>
      <c r="BP201" s="677"/>
      <c r="BQ201" s="624"/>
      <c r="BR201" s="653"/>
      <c r="BS201" s="688"/>
      <c r="BT201" s="677"/>
    </row>
    <row r="202" spans="1:72" x14ac:dyDescent="0.2">
      <c r="A202" s="624"/>
      <c r="B202" s="632"/>
      <c r="C202" s="633">
        <v>4</v>
      </c>
      <c r="D202" s="627" t="s">
        <v>258</v>
      </c>
      <c r="E202" s="628" t="s">
        <v>281</v>
      </c>
      <c r="F202" s="627"/>
      <c r="G202" s="690">
        <v>704550</v>
      </c>
      <c r="H202" s="691"/>
      <c r="I202" s="692"/>
      <c r="J202" s="624"/>
      <c r="K202" s="693"/>
      <c r="L202" s="694"/>
      <c r="M202" s="624"/>
      <c r="N202" s="693">
        <v>704550</v>
      </c>
      <c r="O202" s="691"/>
      <c r="P202" s="694"/>
      <c r="Q202" s="624"/>
      <c r="R202" s="693">
        <v>704550</v>
      </c>
      <c r="S202" s="691"/>
      <c r="T202" s="694"/>
      <c r="U202" s="624"/>
      <c r="V202" s="693">
        <v>0</v>
      </c>
      <c r="W202" s="691"/>
      <c r="X202" s="694"/>
      <c r="Y202" s="624"/>
      <c r="Z202" s="693">
        <v>0</v>
      </c>
      <c r="AA202" s="691"/>
      <c r="AB202" s="694"/>
      <c r="AC202" s="624"/>
      <c r="AD202" s="693">
        <v>0</v>
      </c>
      <c r="AE202" s="691"/>
      <c r="AF202" s="694"/>
      <c r="AG202" s="624"/>
      <c r="AH202" s="693">
        <v>0</v>
      </c>
      <c r="AI202" s="691"/>
      <c r="AJ202" s="694"/>
      <c r="AK202" s="624"/>
      <c r="AL202" s="693">
        <v>0</v>
      </c>
      <c r="AM202" s="691"/>
      <c r="AN202" s="694"/>
      <c r="AO202" s="630"/>
      <c r="AP202" s="693">
        <v>0</v>
      </c>
      <c r="AQ202" s="691"/>
      <c r="AR202" s="694"/>
      <c r="AS202" s="624"/>
      <c r="AT202" s="693">
        <v>0</v>
      </c>
      <c r="AU202" s="691"/>
      <c r="AV202" s="694"/>
      <c r="AW202" s="624"/>
      <c r="AX202" s="693">
        <v>0</v>
      </c>
      <c r="AY202" s="691"/>
      <c r="AZ202" s="694"/>
      <c r="BA202" s="624"/>
      <c r="BB202" s="693">
        <v>0</v>
      </c>
      <c r="BC202" s="691"/>
      <c r="BD202" s="694"/>
      <c r="BE202" s="624"/>
      <c r="BF202" s="693">
        <v>0</v>
      </c>
      <c r="BG202" s="691"/>
      <c r="BH202" s="694"/>
      <c r="BI202" s="624"/>
      <c r="BJ202" s="693">
        <v>0</v>
      </c>
      <c r="BK202" s="691"/>
      <c r="BL202" s="694"/>
      <c r="BM202" s="624"/>
      <c r="BN202" s="693">
        <v>0</v>
      </c>
      <c r="BO202" s="691"/>
      <c r="BP202" s="694"/>
      <c r="BQ202" s="624"/>
      <c r="BR202" s="693">
        <v>0</v>
      </c>
      <c r="BS202" s="691"/>
      <c r="BT202" s="694"/>
    </row>
    <row r="203" spans="1:72" x14ac:dyDescent="0.2">
      <c r="A203" s="624"/>
      <c r="B203" s="632"/>
      <c r="C203" s="633">
        <v>4</v>
      </c>
      <c r="D203" s="627" t="s">
        <v>260</v>
      </c>
      <c r="E203" s="628" t="s">
        <v>282</v>
      </c>
      <c r="F203" s="627"/>
      <c r="G203" s="690">
        <v>232461.02125399999</v>
      </c>
      <c r="H203" s="691"/>
      <c r="I203" s="692"/>
      <c r="J203" s="624"/>
      <c r="K203" s="693"/>
      <c r="L203" s="694"/>
      <c r="M203" s="624"/>
      <c r="N203" s="693">
        <v>232461.02125399999</v>
      </c>
      <c r="O203" s="691"/>
      <c r="P203" s="694"/>
      <c r="Q203" s="624"/>
      <c r="R203" s="693">
        <v>232461.02125399999</v>
      </c>
      <c r="S203" s="691"/>
      <c r="T203" s="694"/>
      <c r="U203" s="624"/>
      <c r="V203" s="693">
        <v>0</v>
      </c>
      <c r="W203" s="691"/>
      <c r="X203" s="694"/>
      <c r="Y203" s="624"/>
      <c r="Z203" s="693">
        <v>0</v>
      </c>
      <c r="AA203" s="691"/>
      <c r="AB203" s="694"/>
      <c r="AC203" s="624"/>
      <c r="AD203" s="693">
        <v>0</v>
      </c>
      <c r="AE203" s="691"/>
      <c r="AF203" s="694"/>
      <c r="AG203" s="624"/>
      <c r="AH203" s="693">
        <v>0</v>
      </c>
      <c r="AI203" s="691"/>
      <c r="AJ203" s="694"/>
      <c r="AK203" s="624"/>
      <c r="AL203" s="693">
        <v>0</v>
      </c>
      <c r="AM203" s="691"/>
      <c r="AN203" s="694"/>
      <c r="AO203" s="630"/>
      <c r="AP203" s="693">
        <v>0</v>
      </c>
      <c r="AQ203" s="691"/>
      <c r="AR203" s="694"/>
      <c r="AS203" s="624"/>
      <c r="AT203" s="693">
        <v>0</v>
      </c>
      <c r="AU203" s="691"/>
      <c r="AV203" s="694"/>
      <c r="AW203" s="624"/>
      <c r="AX203" s="693">
        <v>0</v>
      </c>
      <c r="AY203" s="691"/>
      <c r="AZ203" s="694"/>
      <c r="BA203" s="624"/>
      <c r="BB203" s="693">
        <v>0</v>
      </c>
      <c r="BC203" s="691"/>
      <c r="BD203" s="694"/>
      <c r="BE203" s="624"/>
      <c r="BF203" s="693">
        <v>0</v>
      </c>
      <c r="BG203" s="691"/>
      <c r="BH203" s="694"/>
      <c r="BI203" s="624"/>
      <c r="BJ203" s="693">
        <v>0</v>
      </c>
      <c r="BK203" s="691"/>
      <c r="BL203" s="694"/>
      <c r="BM203" s="624"/>
      <c r="BN203" s="693">
        <v>0</v>
      </c>
      <c r="BO203" s="691"/>
      <c r="BP203" s="694"/>
      <c r="BQ203" s="624"/>
      <c r="BR203" s="693">
        <v>0</v>
      </c>
      <c r="BS203" s="691"/>
      <c r="BT203" s="694"/>
    </row>
    <row r="204" spans="1:72" x14ac:dyDescent="0.2">
      <c r="A204" s="624"/>
      <c r="B204" s="632"/>
      <c r="C204" s="633">
        <v>4</v>
      </c>
      <c r="D204" s="627" t="s">
        <v>262</v>
      </c>
      <c r="E204" s="628" t="s">
        <v>283</v>
      </c>
      <c r="F204" s="627"/>
      <c r="G204" s="690">
        <v>-48817</v>
      </c>
      <c r="H204" s="691"/>
      <c r="I204" s="692"/>
      <c r="J204" s="624"/>
      <c r="K204" s="693"/>
      <c r="L204" s="694"/>
      <c r="M204" s="624"/>
      <c r="N204" s="693">
        <v>-48817</v>
      </c>
      <c r="O204" s="691"/>
      <c r="P204" s="694"/>
      <c r="Q204" s="624"/>
      <c r="R204" s="693">
        <v>-48817</v>
      </c>
      <c r="S204" s="691"/>
      <c r="T204" s="694"/>
      <c r="U204" s="624"/>
      <c r="V204" s="693">
        <v>0</v>
      </c>
      <c r="W204" s="691"/>
      <c r="X204" s="694"/>
      <c r="Y204" s="624"/>
      <c r="Z204" s="693">
        <v>0</v>
      </c>
      <c r="AA204" s="691"/>
      <c r="AB204" s="694"/>
      <c r="AC204" s="624"/>
      <c r="AD204" s="693">
        <v>0</v>
      </c>
      <c r="AE204" s="691"/>
      <c r="AF204" s="694"/>
      <c r="AG204" s="624"/>
      <c r="AH204" s="693">
        <v>0</v>
      </c>
      <c r="AI204" s="691"/>
      <c r="AJ204" s="694"/>
      <c r="AK204" s="624"/>
      <c r="AL204" s="693">
        <v>0</v>
      </c>
      <c r="AM204" s="691"/>
      <c r="AN204" s="694"/>
      <c r="AO204" s="630"/>
      <c r="AP204" s="693">
        <v>0</v>
      </c>
      <c r="AQ204" s="691"/>
      <c r="AR204" s="694"/>
      <c r="AS204" s="624"/>
      <c r="AT204" s="693">
        <v>0</v>
      </c>
      <c r="AU204" s="691"/>
      <c r="AV204" s="694"/>
      <c r="AW204" s="624"/>
      <c r="AX204" s="693">
        <v>0</v>
      </c>
      <c r="AY204" s="691"/>
      <c r="AZ204" s="694"/>
      <c r="BA204" s="624"/>
      <c r="BB204" s="693">
        <v>0</v>
      </c>
      <c r="BC204" s="691"/>
      <c r="BD204" s="694"/>
      <c r="BE204" s="624"/>
      <c r="BF204" s="693">
        <v>0</v>
      </c>
      <c r="BG204" s="691"/>
      <c r="BH204" s="694"/>
      <c r="BI204" s="624"/>
      <c r="BJ204" s="693">
        <v>0</v>
      </c>
      <c r="BK204" s="691"/>
      <c r="BL204" s="694"/>
      <c r="BM204" s="624"/>
      <c r="BN204" s="693">
        <v>0</v>
      </c>
      <c r="BO204" s="691"/>
      <c r="BP204" s="694"/>
      <c r="BQ204" s="624"/>
      <c r="BR204" s="693">
        <v>0</v>
      </c>
      <c r="BS204" s="691"/>
      <c r="BT204" s="694"/>
    </row>
    <row r="205" spans="1:72" x14ac:dyDescent="0.2">
      <c r="A205" s="624"/>
      <c r="B205" s="627"/>
      <c r="C205" s="626"/>
      <c r="D205" s="627"/>
      <c r="E205" s="628" t="s">
        <v>264</v>
      </c>
      <c r="F205" s="627"/>
      <c r="G205" s="649"/>
      <c r="H205" s="688"/>
      <c r="I205" s="675"/>
      <c r="J205" s="624"/>
      <c r="K205" s="653"/>
      <c r="L205" s="677"/>
      <c r="M205" s="624"/>
      <c r="N205" s="653"/>
      <c r="O205" s="688"/>
      <c r="P205" s="677"/>
      <c r="Q205" s="624"/>
      <c r="R205" s="653"/>
      <c r="S205" s="688"/>
      <c r="T205" s="677"/>
      <c r="U205" s="624"/>
      <c r="V205" s="653"/>
      <c r="W205" s="688"/>
      <c r="X205" s="677"/>
      <c r="Y205" s="624"/>
      <c r="Z205" s="653"/>
      <c r="AA205" s="688"/>
      <c r="AB205" s="677"/>
      <c r="AC205" s="624"/>
      <c r="AD205" s="653"/>
      <c r="AE205" s="688"/>
      <c r="AF205" s="677"/>
      <c r="AG205" s="624"/>
      <c r="AH205" s="653"/>
      <c r="AI205" s="688"/>
      <c r="AJ205" s="677"/>
      <c r="AK205" s="624"/>
      <c r="AL205" s="653"/>
      <c r="AM205" s="688"/>
      <c r="AN205" s="677"/>
      <c r="AO205" s="630"/>
      <c r="AP205" s="653"/>
      <c r="AQ205" s="688"/>
      <c r="AR205" s="677"/>
      <c r="AS205" s="624"/>
      <c r="AT205" s="653"/>
      <c r="AU205" s="688"/>
      <c r="AV205" s="677"/>
      <c r="AW205" s="624"/>
      <c r="AX205" s="653"/>
      <c r="AY205" s="688"/>
      <c r="AZ205" s="677"/>
      <c r="BA205" s="624"/>
      <c r="BB205" s="653"/>
      <c r="BC205" s="688"/>
      <c r="BD205" s="677"/>
      <c r="BE205" s="624"/>
      <c r="BF205" s="653"/>
      <c r="BG205" s="688"/>
      <c r="BH205" s="677"/>
      <c r="BI205" s="624"/>
      <c r="BJ205" s="653"/>
      <c r="BK205" s="688"/>
      <c r="BL205" s="677"/>
      <c r="BM205" s="624"/>
      <c r="BN205" s="653"/>
      <c r="BO205" s="688"/>
      <c r="BP205" s="677"/>
      <c r="BQ205" s="624"/>
      <c r="BR205" s="653"/>
      <c r="BS205" s="688"/>
      <c r="BT205" s="677"/>
    </row>
    <row r="206" spans="1:72" x14ac:dyDescent="0.2">
      <c r="A206" s="624"/>
      <c r="B206" s="702" t="s">
        <v>312</v>
      </c>
      <c r="C206" s="633"/>
      <c r="D206" s="627"/>
      <c r="E206" s="628" t="s">
        <v>264</v>
      </c>
      <c r="F206" s="627"/>
      <c r="G206" s="649"/>
      <c r="H206" s="688"/>
      <c r="I206" s="675"/>
      <c r="J206" s="624"/>
      <c r="K206" s="653"/>
      <c r="L206" s="677"/>
      <c r="M206" s="624"/>
      <c r="N206" s="653"/>
      <c r="O206" s="688"/>
      <c r="P206" s="677"/>
      <c r="Q206" s="624"/>
      <c r="R206" s="653"/>
      <c r="S206" s="688"/>
      <c r="T206" s="677"/>
      <c r="U206" s="624"/>
      <c r="V206" s="653"/>
      <c r="W206" s="688"/>
      <c r="X206" s="677"/>
      <c r="Y206" s="624"/>
      <c r="Z206" s="653"/>
      <c r="AA206" s="688"/>
      <c r="AB206" s="677"/>
      <c r="AC206" s="624"/>
      <c r="AD206" s="653"/>
      <c r="AE206" s="688"/>
      <c r="AF206" s="677"/>
      <c r="AG206" s="624"/>
      <c r="AH206" s="653"/>
      <c r="AI206" s="688"/>
      <c r="AJ206" s="677"/>
      <c r="AK206" s="624"/>
      <c r="AL206" s="653"/>
      <c r="AM206" s="688"/>
      <c r="AN206" s="677"/>
      <c r="AO206" s="630"/>
      <c r="AP206" s="653"/>
      <c r="AQ206" s="688"/>
      <c r="AR206" s="677"/>
      <c r="AS206" s="624"/>
      <c r="AT206" s="653"/>
      <c r="AU206" s="688"/>
      <c r="AV206" s="677"/>
      <c r="AW206" s="624"/>
      <c r="AX206" s="653"/>
      <c r="AY206" s="688"/>
      <c r="AZ206" s="677"/>
      <c r="BA206" s="624"/>
      <c r="BB206" s="653"/>
      <c r="BC206" s="688"/>
      <c r="BD206" s="677"/>
      <c r="BE206" s="624"/>
      <c r="BF206" s="653"/>
      <c r="BG206" s="688"/>
      <c r="BH206" s="677"/>
      <c r="BI206" s="624"/>
      <c r="BJ206" s="653"/>
      <c r="BK206" s="688"/>
      <c r="BL206" s="677"/>
      <c r="BM206" s="624"/>
      <c r="BN206" s="653"/>
      <c r="BO206" s="688"/>
      <c r="BP206" s="677"/>
      <c r="BQ206" s="624"/>
      <c r="BR206" s="653"/>
      <c r="BS206" s="688"/>
      <c r="BT206" s="677"/>
    </row>
    <row r="207" spans="1:72" x14ac:dyDescent="0.2">
      <c r="A207" s="624"/>
      <c r="B207" s="632"/>
      <c r="C207" s="633">
        <v>4</v>
      </c>
      <c r="D207" s="627" t="s">
        <v>258</v>
      </c>
      <c r="E207" s="628" t="s">
        <v>281</v>
      </c>
      <c r="F207" s="627"/>
      <c r="G207" s="690">
        <v>520261.35</v>
      </c>
      <c r="H207" s="691"/>
      <c r="I207" s="692"/>
      <c r="J207" s="624"/>
      <c r="K207" s="693"/>
      <c r="L207" s="694"/>
      <c r="M207" s="624"/>
      <c r="N207" s="693">
        <v>520261.35</v>
      </c>
      <c r="O207" s="691"/>
      <c r="P207" s="694"/>
      <c r="Q207" s="624"/>
      <c r="R207" s="693">
        <v>520261.35</v>
      </c>
      <c r="S207" s="691"/>
      <c r="T207" s="694"/>
      <c r="U207" s="624"/>
      <c r="V207" s="693">
        <v>0</v>
      </c>
      <c r="W207" s="691"/>
      <c r="X207" s="694"/>
      <c r="Y207" s="624"/>
      <c r="Z207" s="693">
        <v>0</v>
      </c>
      <c r="AA207" s="691"/>
      <c r="AB207" s="694"/>
      <c r="AC207" s="624"/>
      <c r="AD207" s="693">
        <v>0</v>
      </c>
      <c r="AE207" s="691"/>
      <c r="AF207" s="694"/>
      <c r="AG207" s="624"/>
      <c r="AH207" s="693">
        <v>0</v>
      </c>
      <c r="AI207" s="691"/>
      <c r="AJ207" s="694"/>
      <c r="AK207" s="624"/>
      <c r="AL207" s="693">
        <v>0</v>
      </c>
      <c r="AM207" s="691"/>
      <c r="AN207" s="694"/>
      <c r="AO207" s="630"/>
      <c r="AP207" s="693">
        <v>0</v>
      </c>
      <c r="AQ207" s="691"/>
      <c r="AR207" s="694"/>
      <c r="AS207" s="624"/>
      <c r="AT207" s="693">
        <v>0</v>
      </c>
      <c r="AU207" s="691"/>
      <c r="AV207" s="694"/>
      <c r="AW207" s="624"/>
      <c r="AX207" s="693">
        <v>0</v>
      </c>
      <c r="AY207" s="691"/>
      <c r="AZ207" s="694"/>
      <c r="BA207" s="624"/>
      <c r="BB207" s="693">
        <v>0</v>
      </c>
      <c r="BC207" s="691"/>
      <c r="BD207" s="694"/>
      <c r="BE207" s="624"/>
      <c r="BF207" s="693">
        <v>0</v>
      </c>
      <c r="BG207" s="691"/>
      <c r="BH207" s="694"/>
      <c r="BI207" s="624"/>
      <c r="BJ207" s="693">
        <v>0</v>
      </c>
      <c r="BK207" s="691"/>
      <c r="BL207" s="694"/>
      <c r="BM207" s="624"/>
      <c r="BN207" s="693">
        <v>0</v>
      </c>
      <c r="BO207" s="691"/>
      <c r="BP207" s="694"/>
      <c r="BQ207" s="624"/>
      <c r="BR207" s="693">
        <v>0</v>
      </c>
      <c r="BS207" s="691"/>
      <c r="BT207" s="694"/>
    </row>
    <row r="208" spans="1:72" x14ac:dyDescent="0.2">
      <c r="A208" s="624"/>
      <c r="B208" s="632"/>
      <c r="C208" s="633">
        <v>4</v>
      </c>
      <c r="D208" s="627" t="s">
        <v>260</v>
      </c>
      <c r="E208" s="628" t="s">
        <v>282</v>
      </c>
      <c r="F208" s="627"/>
      <c r="G208" s="690">
        <v>171656.35475100001</v>
      </c>
      <c r="H208" s="691"/>
      <c r="I208" s="692"/>
      <c r="J208" s="624"/>
      <c r="K208" s="693"/>
      <c r="L208" s="694"/>
      <c r="M208" s="624"/>
      <c r="N208" s="693">
        <v>171656.35475100001</v>
      </c>
      <c r="O208" s="691"/>
      <c r="P208" s="694"/>
      <c r="Q208" s="624"/>
      <c r="R208" s="693">
        <v>171656.35475100001</v>
      </c>
      <c r="S208" s="691"/>
      <c r="T208" s="694"/>
      <c r="U208" s="624"/>
      <c r="V208" s="693">
        <v>0</v>
      </c>
      <c r="W208" s="691"/>
      <c r="X208" s="694"/>
      <c r="Y208" s="624"/>
      <c r="Z208" s="693">
        <v>0</v>
      </c>
      <c r="AA208" s="691"/>
      <c r="AB208" s="694"/>
      <c r="AC208" s="624"/>
      <c r="AD208" s="693">
        <v>0</v>
      </c>
      <c r="AE208" s="691"/>
      <c r="AF208" s="694"/>
      <c r="AG208" s="624"/>
      <c r="AH208" s="693">
        <v>0</v>
      </c>
      <c r="AI208" s="691"/>
      <c r="AJ208" s="694"/>
      <c r="AK208" s="624"/>
      <c r="AL208" s="693">
        <v>0</v>
      </c>
      <c r="AM208" s="691"/>
      <c r="AN208" s="694"/>
      <c r="AO208" s="630"/>
      <c r="AP208" s="693">
        <v>0</v>
      </c>
      <c r="AQ208" s="691"/>
      <c r="AR208" s="694"/>
      <c r="AS208" s="624"/>
      <c r="AT208" s="693">
        <v>0</v>
      </c>
      <c r="AU208" s="691"/>
      <c r="AV208" s="694"/>
      <c r="AW208" s="624"/>
      <c r="AX208" s="693">
        <v>0</v>
      </c>
      <c r="AY208" s="691"/>
      <c r="AZ208" s="694"/>
      <c r="BA208" s="624"/>
      <c r="BB208" s="693">
        <v>0</v>
      </c>
      <c r="BC208" s="691"/>
      <c r="BD208" s="694"/>
      <c r="BE208" s="624"/>
      <c r="BF208" s="693">
        <v>0</v>
      </c>
      <c r="BG208" s="691"/>
      <c r="BH208" s="694"/>
      <c r="BI208" s="624"/>
      <c r="BJ208" s="693">
        <v>0</v>
      </c>
      <c r="BK208" s="691"/>
      <c r="BL208" s="694"/>
      <c r="BM208" s="624"/>
      <c r="BN208" s="693">
        <v>0</v>
      </c>
      <c r="BO208" s="691"/>
      <c r="BP208" s="694"/>
      <c r="BQ208" s="624"/>
      <c r="BR208" s="693">
        <v>0</v>
      </c>
      <c r="BS208" s="691"/>
      <c r="BT208" s="694"/>
    </row>
    <row r="209" spans="1:72" x14ac:dyDescent="0.2">
      <c r="A209" s="624"/>
      <c r="B209" s="632"/>
      <c r="C209" s="633">
        <v>4</v>
      </c>
      <c r="D209" s="627" t="s">
        <v>262</v>
      </c>
      <c r="E209" s="628" t="s">
        <v>283</v>
      </c>
      <c r="F209" s="627"/>
      <c r="G209" s="690">
        <v>-36048</v>
      </c>
      <c r="H209" s="691"/>
      <c r="I209" s="692"/>
      <c r="J209" s="624"/>
      <c r="K209" s="693"/>
      <c r="L209" s="694"/>
      <c r="M209" s="624"/>
      <c r="N209" s="693">
        <v>-36048</v>
      </c>
      <c r="O209" s="691"/>
      <c r="P209" s="694"/>
      <c r="Q209" s="624"/>
      <c r="R209" s="693">
        <v>-36048</v>
      </c>
      <c r="S209" s="691"/>
      <c r="T209" s="694"/>
      <c r="U209" s="624"/>
      <c r="V209" s="693">
        <v>0</v>
      </c>
      <c r="W209" s="691"/>
      <c r="X209" s="694"/>
      <c r="Y209" s="624"/>
      <c r="Z209" s="693">
        <v>0</v>
      </c>
      <c r="AA209" s="691"/>
      <c r="AB209" s="694"/>
      <c r="AC209" s="624"/>
      <c r="AD209" s="693">
        <v>0</v>
      </c>
      <c r="AE209" s="691"/>
      <c r="AF209" s="694"/>
      <c r="AG209" s="624"/>
      <c r="AH209" s="693">
        <v>0</v>
      </c>
      <c r="AI209" s="691"/>
      <c r="AJ209" s="694"/>
      <c r="AK209" s="624"/>
      <c r="AL209" s="693">
        <v>0</v>
      </c>
      <c r="AM209" s="691"/>
      <c r="AN209" s="694"/>
      <c r="AO209" s="630"/>
      <c r="AP209" s="693">
        <v>0</v>
      </c>
      <c r="AQ209" s="691"/>
      <c r="AR209" s="694"/>
      <c r="AS209" s="624"/>
      <c r="AT209" s="693">
        <v>0</v>
      </c>
      <c r="AU209" s="691"/>
      <c r="AV209" s="694"/>
      <c r="AW209" s="624"/>
      <c r="AX209" s="693">
        <v>0</v>
      </c>
      <c r="AY209" s="691"/>
      <c r="AZ209" s="694"/>
      <c r="BA209" s="624"/>
      <c r="BB209" s="693">
        <v>0</v>
      </c>
      <c r="BC209" s="691"/>
      <c r="BD209" s="694"/>
      <c r="BE209" s="624"/>
      <c r="BF209" s="693">
        <v>0</v>
      </c>
      <c r="BG209" s="691"/>
      <c r="BH209" s="694"/>
      <c r="BI209" s="624"/>
      <c r="BJ209" s="693">
        <v>0</v>
      </c>
      <c r="BK209" s="691"/>
      <c r="BL209" s="694"/>
      <c r="BM209" s="624"/>
      <c r="BN209" s="693">
        <v>0</v>
      </c>
      <c r="BO209" s="691"/>
      <c r="BP209" s="694"/>
      <c r="BQ209" s="624"/>
      <c r="BR209" s="693">
        <v>0</v>
      </c>
      <c r="BS209" s="691"/>
      <c r="BT209" s="694"/>
    </row>
    <row r="210" spans="1:72" x14ac:dyDescent="0.2">
      <c r="A210" s="624"/>
      <c r="B210" s="627"/>
      <c r="C210" s="626"/>
      <c r="D210" s="627"/>
      <c r="E210" s="628" t="s">
        <v>264</v>
      </c>
      <c r="F210" s="627"/>
      <c r="G210" s="649"/>
      <c r="H210" s="688"/>
      <c r="I210" s="675"/>
      <c r="J210" s="624"/>
      <c r="K210" s="653"/>
      <c r="L210" s="677"/>
      <c r="M210" s="624"/>
      <c r="N210" s="653"/>
      <c r="O210" s="688"/>
      <c r="P210" s="677"/>
      <c r="Q210" s="624"/>
      <c r="R210" s="653"/>
      <c r="S210" s="688"/>
      <c r="T210" s="677"/>
      <c r="U210" s="624"/>
      <c r="V210" s="653"/>
      <c r="W210" s="688"/>
      <c r="X210" s="677"/>
      <c r="Y210" s="624"/>
      <c r="Z210" s="653"/>
      <c r="AA210" s="688"/>
      <c r="AB210" s="677"/>
      <c r="AC210" s="624"/>
      <c r="AD210" s="653"/>
      <c r="AE210" s="688"/>
      <c r="AF210" s="677"/>
      <c r="AG210" s="624"/>
      <c r="AH210" s="653"/>
      <c r="AI210" s="688"/>
      <c r="AJ210" s="677"/>
      <c r="AK210" s="624"/>
      <c r="AL210" s="653"/>
      <c r="AM210" s="688"/>
      <c r="AN210" s="677"/>
      <c r="AO210" s="630"/>
      <c r="AP210" s="653"/>
      <c r="AQ210" s="688"/>
      <c r="AR210" s="677"/>
      <c r="AS210" s="624"/>
      <c r="AT210" s="653"/>
      <c r="AU210" s="688"/>
      <c r="AV210" s="677"/>
      <c r="AW210" s="624"/>
      <c r="AX210" s="653"/>
      <c r="AY210" s="688"/>
      <c r="AZ210" s="677"/>
      <c r="BA210" s="624"/>
      <c r="BB210" s="653"/>
      <c r="BC210" s="688"/>
      <c r="BD210" s="677"/>
      <c r="BE210" s="624"/>
      <c r="BF210" s="653"/>
      <c r="BG210" s="688"/>
      <c r="BH210" s="677"/>
      <c r="BI210" s="624"/>
      <c r="BJ210" s="653"/>
      <c r="BK210" s="688"/>
      <c r="BL210" s="677"/>
      <c r="BM210" s="624"/>
      <c r="BN210" s="653"/>
      <c r="BO210" s="688"/>
      <c r="BP210" s="677"/>
      <c r="BQ210" s="624"/>
      <c r="BR210" s="653"/>
      <c r="BS210" s="688"/>
      <c r="BT210" s="677"/>
    </row>
    <row r="211" spans="1:72" x14ac:dyDescent="0.2">
      <c r="A211" s="624"/>
      <c r="B211" s="702" t="s">
        <v>313</v>
      </c>
      <c r="C211" s="633"/>
      <c r="D211" s="627"/>
      <c r="E211" s="628" t="s">
        <v>264</v>
      </c>
      <c r="F211" s="627"/>
      <c r="G211" s="649"/>
      <c r="H211" s="688"/>
      <c r="I211" s="675"/>
      <c r="J211" s="624"/>
      <c r="K211" s="653"/>
      <c r="L211" s="677"/>
      <c r="M211" s="624"/>
      <c r="N211" s="653"/>
      <c r="O211" s="688"/>
      <c r="P211" s="677"/>
      <c r="Q211" s="624"/>
      <c r="R211" s="653"/>
      <c r="S211" s="688"/>
      <c r="T211" s="677"/>
      <c r="U211" s="624"/>
      <c r="V211" s="653"/>
      <c r="W211" s="688"/>
      <c r="X211" s="677"/>
      <c r="Y211" s="624"/>
      <c r="Z211" s="653"/>
      <c r="AA211" s="688"/>
      <c r="AB211" s="677"/>
      <c r="AC211" s="624"/>
      <c r="AD211" s="653"/>
      <c r="AE211" s="688"/>
      <c r="AF211" s="677"/>
      <c r="AG211" s="624"/>
      <c r="AH211" s="653"/>
      <c r="AI211" s="688"/>
      <c r="AJ211" s="677"/>
      <c r="AK211" s="624"/>
      <c r="AL211" s="653"/>
      <c r="AM211" s="688"/>
      <c r="AN211" s="677"/>
      <c r="AO211" s="630"/>
      <c r="AP211" s="653"/>
      <c r="AQ211" s="688"/>
      <c r="AR211" s="677"/>
      <c r="AS211" s="624"/>
      <c r="AT211" s="653"/>
      <c r="AU211" s="688"/>
      <c r="AV211" s="677"/>
      <c r="AW211" s="624"/>
      <c r="AX211" s="653"/>
      <c r="AY211" s="688"/>
      <c r="AZ211" s="677"/>
      <c r="BA211" s="624"/>
      <c r="BB211" s="653"/>
      <c r="BC211" s="688"/>
      <c r="BD211" s="677"/>
      <c r="BE211" s="624"/>
      <c r="BF211" s="653"/>
      <c r="BG211" s="688"/>
      <c r="BH211" s="677"/>
      <c r="BI211" s="624"/>
      <c r="BJ211" s="653"/>
      <c r="BK211" s="688"/>
      <c r="BL211" s="677"/>
      <c r="BM211" s="624"/>
      <c r="BN211" s="653"/>
      <c r="BO211" s="688"/>
      <c r="BP211" s="677"/>
      <c r="BQ211" s="624"/>
      <c r="BR211" s="653"/>
      <c r="BS211" s="688"/>
      <c r="BT211" s="677"/>
    </row>
    <row r="212" spans="1:72" x14ac:dyDescent="0.2">
      <c r="A212" s="624"/>
      <c r="B212" s="632"/>
      <c r="C212" s="633">
        <v>4</v>
      </c>
      <c r="D212" s="627" t="s">
        <v>258</v>
      </c>
      <c r="E212" s="628" t="s">
        <v>281</v>
      </c>
      <c r="F212" s="627"/>
      <c r="G212" s="690">
        <v>0</v>
      </c>
      <c r="H212" s="691"/>
      <c r="I212" s="692"/>
      <c r="J212" s="624"/>
      <c r="K212" s="693"/>
      <c r="L212" s="694"/>
      <c r="M212" s="624"/>
      <c r="N212" s="693">
        <v>0</v>
      </c>
      <c r="O212" s="691"/>
      <c r="P212" s="694"/>
      <c r="Q212" s="624"/>
      <c r="R212" s="693">
        <v>0</v>
      </c>
      <c r="S212" s="691"/>
      <c r="T212" s="694"/>
      <c r="U212" s="624"/>
      <c r="V212" s="693">
        <v>0</v>
      </c>
      <c r="W212" s="691"/>
      <c r="X212" s="694"/>
      <c r="Y212" s="624"/>
      <c r="Z212" s="693">
        <v>0</v>
      </c>
      <c r="AA212" s="691"/>
      <c r="AB212" s="694"/>
      <c r="AC212" s="624"/>
      <c r="AD212" s="693">
        <v>0</v>
      </c>
      <c r="AE212" s="691"/>
      <c r="AF212" s="694"/>
      <c r="AG212" s="624"/>
      <c r="AH212" s="693">
        <v>0</v>
      </c>
      <c r="AI212" s="691"/>
      <c r="AJ212" s="694"/>
      <c r="AK212" s="624"/>
      <c r="AL212" s="693">
        <v>0</v>
      </c>
      <c r="AM212" s="691"/>
      <c r="AN212" s="694"/>
      <c r="AO212" s="630"/>
      <c r="AP212" s="693">
        <v>0</v>
      </c>
      <c r="AQ212" s="691"/>
      <c r="AR212" s="694"/>
      <c r="AS212" s="624"/>
      <c r="AT212" s="693">
        <v>0</v>
      </c>
      <c r="AU212" s="691"/>
      <c r="AV212" s="694"/>
      <c r="AW212" s="624"/>
      <c r="AX212" s="693">
        <v>0</v>
      </c>
      <c r="AY212" s="691"/>
      <c r="AZ212" s="694"/>
      <c r="BA212" s="624"/>
      <c r="BB212" s="693">
        <v>0</v>
      </c>
      <c r="BC212" s="691"/>
      <c r="BD212" s="694"/>
      <c r="BE212" s="624"/>
      <c r="BF212" s="693">
        <v>0</v>
      </c>
      <c r="BG212" s="691"/>
      <c r="BH212" s="694"/>
      <c r="BI212" s="624"/>
      <c r="BJ212" s="693">
        <v>0</v>
      </c>
      <c r="BK212" s="691"/>
      <c r="BL212" s="694"/>
      <c r="BM212" s="624"/>
      <c r="BN212" s="693">
        <v>0</v>
      </c>
      <c r="BO212" s="691"/>
      <c r="BP212" s="694"/>
      <c r="BQ212" s="624"/>
      <c r="BR212" s="693">
        <v>0</v>
      </c>
      <c r="BS212" s="691"/>
      <c r="BT212" s="694"/>
    </row>
    <row r="213" spans="1:72" x14ac:dyDescent="0.2">
      <c r="A213" s="624"/>
      <c r="B213" s="632"/>
      <c r="C213" s="633">
        <v>4</v>
      </c>
      <c r="D213" s="627" t="s">
        <v>260</v>
      </c>
      <c r="E213" s="628" t="s">
        <v>282</v>
      </c>
      <c r="F213" s="627"/>
      <c r="G213" s="690">
        <v>0</v>
      </c>
      <c r="H213" s="691"/>
      <c r="I213" s="692"/>
      <c r="J213" s="624"/>
      <c r="K213" s="693"/>
      <c r="L213" s="694"/>
      <c r="M213" s="624"/>
      <c r="N213" s="693">
        <v>0</v>
      </c>
      <c r="O213" s="691"/>
      <c r="P213" s="694"/>
      <c r="Q213" s="624"/>
      <c r="R213" s="693">
        <v>0</v>
      </c>
      <c r="S213" s="691"/>
      <c r="T213" s="694"/>
      <c r="U213" s="624"/>
      <c r="V213" s="693">
        <v>0</v>
      </c>
      <c r="W213" s="691"/>
      <c r="X213" s="694"/>
      <c r="Y213" s="624"/>
      <c r="Z213" s="693">
        <v>0</v>
      </c>
      <c r="AA213" s="691"/>
      <c r="AB213" s="694"/>
      <c r="AC213" s="624"/>
      <c r="AD213" s="693">
        <v>0</v>
      </c>
      <c r="AE213" s="691"/>
      <c r="AF213" s="694"/>
      <c r="AG213" s="624"/>
      <c r="AH213" s="693">
        <v>0</v>
      </c>
      <c r="AI213" s="691"/>
      <c r="AJ213" s="694"/>
      <c r="AK213" s="624"/>
      <c r="AL213" s="693">
        <v>0</v>
      </c>
      <c r="AM213" s="691"/>
      <c r="AN213" s="694"/>
      <c r="AO213" s="630"/>
      <c r="AP213" s="693">
        <v>0</v>
      </c>
      <c r="AQ213" s="691"/>
      <c r="AR213" s="694"/>
      <c r="AS213" s="624"/>
      <c r="AT213" s="693">
        <v>0</v>
      </c>
      <c r="AU213" s="691"/>
      <c r="AV213" s="694"/>
      <c r="AW213" s="624"/>
      <c r="AX213" s="693">
        <v>0</v>
      </c>
      <c r="AY213" s="691"/>
      <c r="AZ213" s="694"/>
      <c r="BA213" s="624"/>
      <c r="BB213" s="693">
        <v>0</v>
      </c>
      <c r="BC213" s="691"/>
      <c r="BD213" s="694"/>
      <c r="BE213" s="624"/>
      <c r="BF213" s="693">
        <v>0</v>
      </c>
      <c r="BG213" s="691"/>
      <c r="BH213" s="694"/>
      <c r="BI213" s="624"/>
      <c r="BJ213" s="693">
        <v>0</v>
      </c>
      <c r="BK213" s="691"/>
      <c r="BL213" s="694"/>
      <c r="BM213" s="624"/>
      <c r="BN213" s="693">
        <v>0</v>
      </c>
      <c r="BO213" s="691"/>
      <c r="BP213" s="694"/>
      <c r="BQ213" s="624"/>
      <c r="BR213" s="693">
        <v>0</v>
      </c>
      <c r="BS213" s="691"/>
      <c r="BT213" s="694"/>
    </row>
    <row r="214" spans="1:72" x14ac:dyDescent="0.2">
      <c r="A214" s="624"/>
      <c r="B214" s="632"/>
      <c r="C214" s="633">
        <v>4</v>
      </c>
      <c r="D214" s="627" t="s">
        <v>262</v>
      </c>
      <c r="E214" s="628" t="s">
        <v>283</v>
      </c>
      <c r="F214" s="627"/>
      <c r="G214" s="690">
        <v>0</v>
      </c>
      <c r="H214" s="691"/>
      <c r="I214" s="692"/>
      <c r="J214" s="624"/>
      <c r="K214" s="693"/>
      <c r="L214" s="694"/>
      <c r="M214" s="624"/>
      <c r="N214" s="693">
        <v>0</v>
      </c>
      <c r="O214" s="691"/>
      <c r="P214" s="694"/>
      <c r="Q214" s="624"/>
      <c r="R214" s="693">
        <v>0</v>
      </c>
      <c r="S214" s="691"/>
      <c r="T214" s="694"/>
      <c r="U214" s="624"/>
      <c r="V214" s="693">
        <v>0</v>
      </c>
      <c r="W214" s="691"/>
      <c r="X214" s="694"/>
      <c r="Y214" s="624"/>
      <c r="Z214" s="693">
        <v>0</v>
      </c>
      <c r="AA214" s="691"/>
      <c r="AB214" s="694"/>
      <c r="AC214" s="624"/>
      <c r="AD214" s="693">
        <v>0</v>
      </c>
      <c r="AE214" s="691"/>
      <c r="AF214" s="694"/>
      <c r="AG214" s="624"/>
      <c r="AH214" s="693">
        <v>0</v>
      </c>
      <c r="AI214" s="691"/>
      <c r="AJ214" s="694"/>
      <c r="AK214" s="624"/>
      <c r="AL214" s="693">
        <v>0</v>
      </c>
      <c r="AM214" s="691"/>
      <c r="AN214" s="694"/>
      <c r="AO214" s="630"/>
      <c r="AP214" s="693">
        <v>0</v>
      </c>
      <c r="AQ214" s="691"/>
      <c r="AR214" s="694"/>
      <c r="AS214" s="624"/>
      <c r="AT214" s="693">
        <v>0</v>
      </c>
      <c r="AU214" s="691"/>
      <c r="AV214" s="694"/>
      <c r="AW214" s="624"/>
      <c r="AX214" s="693">
        <v>0</v>
      </c>
      <c r="AY214" s="691"/>
      <c r="AZ214" s="694"/>
      <c r="BA214" s="624"/>
      <c r="BB214" s="693">
        <v>0</v>
      </c>
      <c r="BC214" s="691"/>
      <c r="BD214" s="694"/>
      <c r="BE214" s="624"/>
      <c r="BF214" s="693">
        <v>0</v>
      </c>
      <c r="BG214" s="691"/>
      <c r="BH214" s="694"/>
      <c r="BI214" s="624"/>
      <c r="BJ214" s="693">
        <v>0</v>
      </c>
      <c r="BK214" s="691"/>
      <c r="BL214" s="694"/>
      <c r="BM214" s="624"/>
      <c r="BN214" s="693">
        <v>0</v>
      </c>
      <c r="BO214" s="691"/>
      <c r="BP214" s="694"/>
      <c r="BQ214" s="624"/>
      <c r="BR214" s="693">
        <v>0</v>
      </c>
      <c r="BS214" s="691"/>
      <c r="BT214" s="694"/>
    </row>
    <row r="215" spans="1:72" x14ac:dyDescent="0.2">
      <c r="A215" s="624"/>
      <c r="B215" s="627"/>
      <c r="C215" s="626"/>
      <c r="D215" s="627"/>
      <c r="E215" s="628" t="s">
        <v>264</v>
      </c>
      <c r="F215" s="627"/>
      <c r="G215" s="649"/>
      <c r="H215" s="688"/>
      <c r="I215" s="675"/>
      <c r="J215" s="624"/>
      <c r="K215" s="653"/>
      <c r="L215" s="677"/>
      <c r="M215" s="624"/>
      <c r="N215" s="653"/>
      <c r="O215" s="688"/>
      <c r="P215" s="677"/>
      <c r="Q215" s="624"/>
      <c r="R215" s="653"/>
      <c r="S215" s="688"/>
      <c r="T215" s="677"/>
      <c r="U215" s="624"/>
      <c r="V215" s="653"/>
      <c r="W215" s="688"/>
      <c r="X215" s="677"/>
      <c r="Y215" s="624"/>
      <c r="Z215" s="653"/>
      <c r="AA215" s="688"/>
      <c r="AB215" s="677"/>
      <c r="AC215" s="624"/>
      <c r="AD215" s="653"/>
      <c r="AE215" s="688"/>
      <c r="AF215" s="677"/>
      <c r="AG215" s="624"/>
      <c r="AH215" s="653"/>
      <c r="AI215" s="688"/>
      <c r="AJ215" s="677"/>
      <c r="AK215" s="624"/>
      <c r="AL215" s="653"/>
      <c r="AM215" s="688"/>
      <c r="AN215" s="677"/>
      <c r="AO215" s="630"/>
      <c r="AP215" s="653"/>
      <c r="AQ215" s="688"/>
      <c r="AR215" s="677"/>
      <c r="AS215" s="624"/>
      <c r="AT215" s="653"/>
      <c r="AU215" s="688"/>
      <c r="AV215" s="677"/>
      <c r="AW215" s="624"/>
      <c r="AX215" s="653"/>
      <c r="AY215" s="688"/>
      <c r="AZ215" s="677"/>
      <c r="BA215" s="624"/>
      <c r="BB215" s="653"/>
      <c r="BC215" s="688"/>
      <c r="BD215" s="677"/>
      <c r="BE215" s="624"/>
      <c r="BF215" s="653"/>
      <c r="BG215" s="688"/>
      <c r="BH215" s="677"/>
      <c r="BI215" s="624"/>
      <c r="BJ215" s="653"/>
      <c r="BK215" s="688"/>
      <c r="BL215" s="677"/>
      <c r="BM215" s="624"/>
      <c r="BN215" s="653"/>
      <c r="BO215" s="688"/>
      <c r="BP215" s="677"/>
      <c r="BQ215" s="624"/>
      <c r="BR215" s="653"/>
      <c r="BS215" s="688"/>
      <c r="BT215" s="677"/>
    </row>
    <row r="216" spans="1:72" x14ac:dyDescent="0.2">
      <c r="A216" s="624"/>
      <c r="B216" s="702" t="s">
        <v>314</v>
      </c>
      <c r="C216" s="633"/>
      <c r="D216" s="627"/>
      <c r="E216" s="628" t="s">
        <v>264</v>
      </c>
      <c r="F216" s="627"/>
      <c r="G216" s="649"/>
      <c r="H216" s="688"/>
      <c r="I216" s="675"/>
      <c r="J216" s="624"/>
      <c r="K216" s="653"/>
      <c r="L216" s="677"/>
      <c r="M216" s="624"/>
      <c r="N216" s="653"/>
      <c r="O216" s="688"/>
      <c r="P216" s="677"/>
      <c r="Q216" s="624"/>
      <c r="R216" s="653"/>
      <c r="S216" s="688"/>
      <c r="T216" s="677"/>
      <c r="U216" s="624"/>
      <c r="V216" s="653"/>
      <c r="W216" s="688"/>
      <c r="X216" s="677"/>
      <c r="Y216" s="624"/>
      <c r="Z216" s="653"/>
      <c r="AA216" s="688"/>
      <c r="AB216" s="677"/>
      <c r="AC216" s="624"/>
      <c r="AD216" s="653"/>
      <c r="AE216" s="688"/>
      <c r="AF216" s="677"/>
      <c r="AG216" s="624"/>
      <c r="AH216" s="653"/>
      <c r="AI216" s="688"/>
      <c r="AJ216" s="677"/>
      <c r="AK216" s="624"/>
      <c r="AL216" s="653"/>
      <c r="AM216" s="688"/>
      <c r="AN216" s="677"/>
      <c r="AO216" s="630"/>
      <c r="AP216" s="653"/>
      <c r="AQ216" s="688"/>
      <c r="AR216" s="677"/>
      <c r="AS216" s="624"/>
      <c r="AT216" s="653"/>
      <c r="AU216" s="688"/>
      <c r="AV216" s="677"/>
      <c r="AW216" s="624"/>
      <c r="AX216" s="653"/>
      <c r="AY216" s="688"/>
      <c r="AZ216" s="677"/>
      <c r="BA216" s="624"/>
      <c r="BB216" s="653"/>
      <c r="BC216" s="688"/>
      <c r="BD216" s="677"/>
      <c r="BE216" s="624"/>
      <c r="BF216" s="653"/>
      <c r="BG216" s="688"/>
      <c r="BH216" s="677"/>
      <c r="BI216" s="624"/>
      <c r="BJ216" s="653"/>
      <c r="BK216" s="688"/>
      <c r="BL216" s="677"/>
      <c r="BM216" s="624"/>
      <c r="BN216" s="653"/>
      <c r="BO216" s="688"/>
      <c r="BP216" s="677"/>
      <c r="BQ216" s="624"/>
      <c r="BR216" s="653"/>
      <c r="BS216" s="688"/>
      <c r="BT216" s="677"/>
    </row>
    <row r="217" spans="1:72" x14ac:dyDescent="0.2">
      <c r="A217" s="624"/>
      <c r="B217" s="632"/>
      <c r="C217" s="633">
        <v>4</v>
      </c>
      <c r="D217" s="627" t="s">
        <v>258</v>
      </c>
      <c r="E217" s="628" t="s">
        <v>281</v>
      </c>
      <c r="F217" s="627"/>
      <c r="G217" s="690">
        <v>3150000</v>
      </c>
      <c r="H217" s="691"/>
      <c r="I217" s="692"/>
      <c r="J217" s="624"/>
      <c r="K217" s="693"/>
      <c r="L217" s="694"/>
      <c r="M217" s="624"/>
      <c r="N217" s="693">
        <v>3150000</v>
      </c>
      <c r="O217" s="691"/>
      <c r="P217" s="694"/>
      <c r="Q217" s="624"/>
      <c r="R217" s="693">
        <v>3150000</v>
      </c>
      <c r="S217" s="691"/>
      <c r="T217" s="694"/>
      <c r="U217" s="624"/>
      <c r="V217" s="693">
        <v>0</v>
      </c>
      <c r="W217" s="691"/>
      <c r="X217" s="694"/>
      <c r="Y217" s="624"/>
      <c r="Z217" s="693">
        <v>0</v>
      </c>
      <c r="AA217" s="691"/>
      <c r="AB217" s="694"/>
      <c r="AC217" s="624"/>
      <c r="AD217" s="693">
        <v>0</v>
      </c>
      <c r="AE217" s="691"/>
      <c r="AF217" s="694"/>
      <c r="AG217" s="624"/>
      <c r="AH217" s="693">
        <v>0</v>
      </c>
      <c r="AI217" s="691"/>
      <c r="AJ217" s="694"/>
      <c r="AK217" s="624"/>
      <c r="AL217" s="693">
        <v>0</v>
      </c>
      <c r="AM217" s="691"/>
      <c r="AN217" s="694"/>
      <c r="AO217" s="630"/>
      <c r="AP217" s="693">
        <v>0</v>
      </c>
      <c r="AQ217" s="691"/>
      <c r="AR217" s="694"/>
      <c r="AS217" s="624"/>
      <c r="AT217" s="693">
        <v>0</v>
      </c>
      <c r="AU217" s="691"/>
      <c r="AV217" s="694"/>
      <c r="AW217" s="624"/>
      <c r="AX217" s="693">
        <v>0</v>
      </c>
      <c r="AY217" s="691"/>
      <c r="AZ217" s="694"/>
      <c r="BA217" s="624"/>
      <c r="BB217" s="693">
        <v>0</v>
      </c>
      <c r="BC217" s="691"/>
      <c r="BD217" s="694"/>
      <c r="BE217" s="624"/>
      <c r="BF217" s="693">
        <v>0</v>
      </c>
      <c r="BG217" s="691"/>
      <c r="BH217" s="694"/>
      <c r="BI217" s="624"/>
      <c r="BJ217" s="693">
        <v>0</v>
      </c>
      <c r="BK217" s="691"/>
      <c r="BL217" s="694"/>
      <c r="BM217" s="624"/>
      <c r="BN217" s="693">
        <v>0</v>
      </c>
      <c r="BO217" s="691"/>
      <c r="BP217" s="694"/>
      <c r="BQ217" s="624"/>
      <c r="BR217" s="693">
        <v>0</v>
      </c>
      <c r="BS217" s="691"/>
      <c r="BT217" s="694"/>
    </row>
    <row r="218" spans="1:72" x14ac:dyDescent="0.2">
      <c r="A218" s="624"/>
      <c r="B218" s="632"/>
      <c r="C218" s="633">
        <v>4</v>
      </c>
      <c r="D218" s="627" t="s">
        <v>260</v>
      </c>
      <c r="E218" s="628" t="s">
        <v>282</v>
      </c>
      <c r="F218" s="627"/>
      <c r="G218" s="690">
        <v>1039319.022</v>
      </c>
      <c r="H218" s="691"/>
      <c r="I218" s="692"/>
      <c r="J218" s="624"/>
      <c r="K218" s="693"/>
      <c r="L218" s="694"/>
      <c r="M218" s="624"/>
      <c r="N218" s="693">
        <v>1039319.022</v>
      </c>
      <c r="O218" s="691"/>
      <c r="P218" s="694"/>
      <c r="Q218" s="624"/>
      <c r="R218" s="693">
        <v>1039319.022</v>
      </c>
      <c r="S218" s="691"/>
      <c r="T218" s="694"/>
      <c r="U218" s="624"/>
      <c r="V218" s="693">
        <v>0</v>
      </c>
      <c r="W218" s="691"/>
      <c r="X218" s="694"/>
      <c r="Y218" s="624"/>
      <c r="Z218" s="693">
        <v>0</v>
      </c>
      <c r="AA218" s="691"/>
      <c r="AB218" s="694"/>
      <c r="AC218" s="624"/>
      <c r="AD218" s="693">
        <v>0</v>
      </c>
      <c r="AE218" s="691"/>
      <c r="AF218" s="694"/>
      <c r="AG218" s="624"/>
      <c r="AH218" s="693">
        <v>0</v>
      </c>
      <c r="AI218" s="691"/>
      <c r="AJ218" s="694"/>
      <c r="AK218" s="624"/>
      <c r="AL218" s="693">
        <v>0</v>
      </c>
      <c r="AM218" s="691"/>
      <c r="AN218" s="694"/>
      <c r="AO218" s="630"/>
      <c r="AP218" s="693">
        <v>0</v>
      </c>
      <c r="AQ218" s="691"/>
      <c r="AR218" s="694"/>
      <c r="AS218" s="624"/>
      <c r="AT218" s="693">
        <v>0</v>
      </c>
      <c r="AU218" s="691"/>
      <c r="AV218" s="694"/>
      <c r="AW218" s="624"/>
      <c r="AX218" s="693">
        <v>0</v>
      </c>
      <c r="AY218" s="691"/>
      <c r="AZ218" s="694"/>
      <c r="BA218" s="624"/>
      <c r="BB218" s="693">
        <v>0</v>
      </c>
      <c r="BC218" s="691"/>
      <c r="BD218" s="694"/>
      <c r="BE218" s="624"/>
      <c r="BF218" s="693">
        <v>0</v>
      </c>
      <c r="BG218" s="691"/>
      <c r="BH218" s="694"/>
      <c r="BI218" s="624"/>
      <c r="BJ218" s="693">
        <v>0</v>
      </c>
      <c r="BK218" s="691"/>
      <c r="BL218" s="694"/>
      <c r="BM218" s="624"/>
      <c r="BN218" s="693">
        <v>0</v>
      </c>
      <c r="BO218" s="691"/>
      <c r="BP218" s="694"/>
      <c r="BQ218" s="624"/>
      <c r="BR218" s="693">
        <v>0</v>
      </c>
      <c r="BS218" s="691"/>
      <c r="BT218" s="694"/>
    </row>
    <row r="219" spans="1:72" x14ac:dyDescent="0.2">
      <c r="A219" s="624"/>
      <c r="B219" s="632"/>
      <c r="C219" s="633">
        <v>4</v>
      </c>
      <c r="D219" s="627" t="s">
        <v>262</v>
      </c>
      <c r="E219" s="628" t="s">
        <v>283</v>
      </c>
      <c r="F219" s="627"/>
      <c r="G219" s="690">
        <v>-218257</v>
      </c>
      <c r="H219" s="691"/>
      <c r="I219" s="692"/>
      <c r="J219" s="624"/>
      <c r="K219" s="693"/>
      <c r="L219" s="694"/>
      <c r="M219" s="624"/>
      <c r="N219" s="693">
        <v>-218257</v>
      </c>
      <c r="O219" s="691"/>
      <c r="P219" s="694"/>
      <c r="Q219" s="624"/>
      <c r="R219" s="693">
        <v>-218257</v>
      </c>
      <c r="S219" s="691"/>
      <c r="T219" s="694"/>
      <c r="U219" s="624"/>
      <c r="V219" s="693">
        <v>0</v>
      </c>
      <c r="W219" s="691"/>
      <c r="X219" s="694"/>
      <c r="Y219" s="624"/>
      <c r="Z219" s="693">
        <v>0</v>
      </c>
      <c r="AA219" s="691"/>
      <c r="AB219" s="694"/>
      <c r="AC219" s="624"/>
      <c r="AD219" s="693">
        <v>0</v>
      </c>
      <c r="AE219" s="691"/>
      <c r="AF219" s="694"/>
      <c r="AG219" s="624"/>
      <c r="AH219" s="693">
        <v>0</v>
      </c>
      <c r="AI219" s="691"/>
      <c r="AJ219" s="694"/>
      <c r="AK219" s="624"/>
      <c r="AL219" s="693">
        <v>0</v>
      </c>
      <c r="AM219" s="691"/>
      <c r="AN219" s="694"/>
      <c r="AO219" s="630"/>
      <c r="AP219" s="693">
        <v>0</v>
      </c>
      <c r="AQ219" s="691"/>
      <c r="AR219" s="694"/>
      <c r="AS219" s="624"/>
      <c r="AT219" s="693">
        <v>0</v>
      </c>
      <c r="AU219" s="691"/>
      <c r="AV219" s="694"/>
      <c r="AW219" s="624"/>
      <c r="AX219" s="693">
        <v>0</v>
      </c>
      <c r="AY219" s="691"/>
      <c r="AZ219" s="694"/>
      <c r="BA219" s="624"/>
      <c r="BB219" s="693">
        <v>0</v>
      </c>
      <c r="BC219" s="691"/>
      <c r="BD219" s="694"/>
      <c r="BE219" s="624"/>
      <c r="BF219" s="693">
        <v>0</v>
      </c>
      <c r="BG219" s="691"/>
      <c r="BH219" s="694"/>
      <c r="BI219" s="624"/>
      <c r="BJ219" s="693">
        <v>0</v>
      </c>
      <c r="BK219" s="691"/>
      <c r="BL219" s="694"/>
      <c r="BM219" s="624"/>
      <c r="BN219" s="693">
        <v>0</v>
      </c>
      <c r="BO219" s="691"/>
      <c r="BP219" s="694"/>
      <c r="BQ219" s="624"/>
      <c r="BR219" s="693">
        <v>0</v>
      </c>
      <c r="BS219" s="691"/>
      <c r="BT219" s="694"/>
    </row>
    <row r="220" spans="1:72" x14ac:dyDescent="0.2">
      <c r="A220" s="624"/>
      <c r="B220" s="627"/>
      <c r="C220" s="626"/>
      <c r="D220" s="627"/>
      <c r="E220" s="628" t="s">
        <v>264</v>
      </c>
      <c r="F220" s="627"/>
      <c r="G220" s="649"/>
      <c r="H220" s="688"/>
      <c r="I220" s="675"/>
      <c r="J220" s="624"/>
      <c r="K220" s="653"/>
      <c r="L220" s="677"/>
      <c r="M220" s="624"/>
      <c r="N220" s="653"/>
      <c r="O220" s="688"/>
      <c r="P220" s="677"/>
      <c r="Q220" s="624"/>
      <c r="R220" s="653"/>
      <c r="S220" s="688"/>
      <c r="T220" s="677"/>
      <c r="U220" s="624"/>
      <c r="V220" s="653"/>
      <c r="W220" s="688"/>
      <c r="X220" s="677"/>
      <c r="Y220" s="624"/>
      <c r="Z220" s="653"/>
      <c r="AA220" s="688"/>
      <c r="AB220" s="677"/>
      <c r="AC220" s="624"/>
      <c r="AD220" s="653"/>
      <c r="AE220" s="688"/>
      <c r="AF220" s="677"/>
      <c r="AG220" s="624"/>
      <c r="AH220" s="653"/>
      <c r="AI220" s="688"/>
      <c r="AJ220" s="677"/>
      <c r="AK220" s="624"/>
      <c r="AL220" s="653"/>
      <c r="AM220" s="688"/>
      <c r="AN220" s="677"/>
      <c r="AO220" s="630"/>
      <c r="AP220" s="653"/>
      <c r="AQ220" s="688"/>
      <c r="AR220" s="677"/>
      <c r="AS220" s="624"/>
      <c r="AT220" s="653"/>
      <c r="AU220" s="688"/>
      <c r="AV220" s="677"/>
      <c r="AW220" s="624"/>
      <c r="AX220" s="653"/>
      <c r="AY220" s="688"/>
      <c r="AZ220" s="677"/>
      <c r="BA220" s="624"/>
      <c r="BB220" s="653"/>
      <c r="BC220" s="688"/>
      <c r="BD220" s="677"/>
      <c r="BE220" s="624"/>
      <c r="BF220" s="653"/>
      <c r="BG220" s="688"/>
      <c r="BH220" s="677"/>
      <c r="BI220" s="624"/>
      <c r="BJ220" s="653"/>
      <c r="BK220" s="688"/>
      <c r="BL220" s="677"/>
      <c r="BM220" s="624"/>
      <c r="BN220" s="653"/>
      <c r="BO220" s="688"/>
      <c r="BP220" s="677"/>
      <c r="BQ220" s="624"/>
      <c r="BR220" s="653"/>
      <c r="BS220" s="688"/>
      <c r="BT220" s="677"/>
    </row>
    <row r="221" spans="1:72" x14ac:dyDescent="0.2">
      <c r="A221" s="624"/>
      <c r="B221" s="702" t="s">
        <v>315</v>
      </c>
      <c r="C221" s="633"/>
      <c r="D221" s="627"/>
      <c r="E221" s="628" t="s">
        <v>264</v>
      </c>
      <c r="F221" s="627"/>
      <c r="G221" s="649"/>
      <c r="H221" s="688"/>
      <c r="I221" s="675"/>
      <c r="J221" s="624"/>
      <c r="K221" s="653"/>
      <c r="L221" s="677"/>
      <c r="M221" s="624"/>
      <c r="N221" s="653"/>
      <c r="O221" s="688"/>
      <c r="P221" s="677"/>
      <c r="Q221" s="624"/>
      <c r="R221" s="653"/>
      <c r="S221" s="688"/>
      <c r="T221" s="677"/>
      <c r="U221" s="624"/>
      <c r="V221" s="653"/>
      <c r="W221" s="688"/>
      <c r="X221" s="677"/>
      <c r="Y221" s="624"/>
      <c r="Z221" s="653"/>
      <c r="AA221" s="688"/>
      <c r="AB221" s="677"/>
      <c r="AC221" s="624"/>
      <c r="AD221" s="653"/>
      <c r="AE221" s="688"/>
      <c r="AF221" s="677"/>
      <c r="AG221" s="624"/>
      <c r="AH221" s="653"/>
      <c r="AI221" s="688"/>
      <c r="AJ221" s="677"/>
      <c r="AK221" s="624"/>
      <c r="AL221" s="653"/>
      <c r="AM221" s="688"/>
      <c r="AN221" s="677"/>
      <c r="AO221" s="630"/>
      <c r="AP221" s="653"/>
      <c r="AQ221" s="688"/>
      <c r="AR221" s="677"/>
      <c r="AS221" s="624"/>
      <c r="AT221" s="653"/>
      <c r="AU221" s="688"/>
      <c r="AV221" s="677"/>
      <c r="AW221" s="624"/>
      <c r="AX221" s="653"/>
      <c r="AY221" s="688"/>
      <c r="AZ221" s="677"/>
      <c r="BA221" s="624"/>
      <c r="BB221" s="653"/>
      <c r="BC221" s="688"/>
      <c r="BD221" s="677"/>
      <c r="BE221" s="624"/>
      <c r="BF221" s="653"/>
      <c r="BG221" s="688"/>
      <c r="BH221" s="677"/>
      <c r="BI221" s="624"/>
      <c r="BJ221" s="653"/>
      <c r="BK221" s="688"/>
      <c r="BL221" s="677"/>
      <c r="BM221" s="624"/>
      <c r="BN221" s="653"/>
      <c r="BO221" s="688"/>
      <c r="BP221" s="677"/>
      <c r="BQ221" s="624"/>
      <c r="BR221" s="653"/>
      <c r="BS221" s="688"/>
      <c r="BT221" s="677"/>
    </row>
    <row r="222" spans="1:72" x14ac:dyDescent="0.2">
      <c r="A222" s="624"/>
      <c r="B222" s="632"/>
      <c r="C222" s="633">
        <v>4</v>
      </c>
      <c r="D222" s="627" t="s">
        <v>258</v>
      </c>
      <c r="E222" s="628" t="s">
        <v>281</v>
      </c>
      <c r="F222" s="627"/>
      <c r="G222" s="690">
        <v>-113907.57</v>
      </c>
      <c r="H222" s="691"/>
      <c r="I222" s="692"/>
      <c r="J222" s="624"/>
      <c r="K222" s="693"/>
      <c r="L222" s="694"/>
      <c r="M222" s="624"/>
      <c r="N222" s="693">
        <v>-113907.57</v>
      </c>
      <c r="O222" s="691"/>
      <c r="P222" s="694"/>
      <c r="Q222" s="624"/>
      <c r="R222" s="693">
        <v>-113907.57</v>
      </c>
      <c r="S222" s="691"/>
      <c r="T222" s="694"/>
      <c r="U222" s="624"/>
      <c r="V222" s="693">
        <v>0</v>
      </c>
      <c r="W222" s="691"/>
      <c r="X222" s="694"/>
      <c r="Y222" s="624"/>
      <c r="Z222" s="693">
        <v>0</v>
      </c>
      <c r="AA222" s="691"/>
      <c r="AB222" s="694"/>
      <c r="AC222" s="624"/>
      <c r="AD222" s="693">
        <v>0</v>
      </c>
      <c r="AE222" s="691"/>
      <c r="AF222" s="694"/>
      <c r="AG222" s="624"/>
      <c r="AH222" s="693">
        <v>0</v>
      </c>
      <c r="AI222" s="691"/>
      <c r="AJ222" s="694"/>
      <c r="AK222" s="624"/>
      <c r="AL222" s="693">
        <v>0</v>
      </c>
      <c r="AM222" s="691"/>
      <c r="AN222" s="694"/>
      <c r="AO222" s="630"/>
      <c r="AP222" s="693">
        <v>0</v>
      </c>
      <c r="AQ222" s="691"/>
      <c r="AR222" s="694"/>
      <c r="AS222" s="624"/>
      <c r="AT222" s="693">
        <v>0</v>
      </c>
      <c r="AU222" s="691"/>
      <c r="AV222" s="694"/>
      <c r="AW222" s="624"/>
      <c r="AX222" s="693">
        <v>0</v>
      </c>
      <c r="AY222" s="691"/>
      <c r="AZ222" s="694"/>
      <c r="BA222" s="624"/>
      <c r="BB222" s="693">
        <v>0</v>
      </c>
      <c r="BC222" s="691"/>
      <c r="BD222" s="694"/>
      <c r="BE222" s="624"/>
      <c r="BF222" s="693">
        <v>0</v>
      </c>
      <c r="BG222" s="691"/>
      <c r="BH222" s="694"/>
      <c r="BI222" s="624"/>
      <c r="BJ222" s="693">
        <v>0</v>
      </c>
      <c r="BK222" s="691"/>
      <c r="BL222" s="694"/>
      <c r="BM222" s="624"/>
      <c r="BN222" s="693">
        <v>0</v>
      </c>
      <c r="BO222" s="691"/>
      <c r="BP222" s="694"/>
      <c r="BQ222" s="624"/>
      <c r="BR222" s="693">
        <v>0</v>
      </c>
      <c r="BS222" s="691"/>
      <c r="BT222" s="694"/>
    </row>
    <row r="223" spans="1:72" x14ac:dyDescent="0.2">
      <c r="A223" s="624"/>
      <c r="B223" s="632"/>
      <c r="C223" s="633">
        <v>4</v>
      </c>
      <c r="D223" s="627" t="s">
        <v>260</v>
      </c>
      <c r="E223" s="628" t="s">
        <v>282</v>
      </c>
      <c r="F223" s="627"/>
      <c r="G223" s="690">
        <v>-37582.953730000001</v>
      </c>
      <c r="H223" s="691"/>
      <c r="I223" s="692"/>
      <c r="J223" s="624"/>
      <c r="K223" s="693"/>
      <c r="L223" s="694"/>
      <c r="M223" s="624"/>
      <c r="N223" s="693">
        <v>-37582.953730000001</v>
      </c>
      <c r="O223" s="691"/>
      <c r="P223" s="694"/>
      <c r="Q223" s="624"/>
      <c r="R223" s="693">
        <v>-37582.953730000001</v>
      </c>
      <c r="S223" s="691"/>
      <c r="T223" s="694"/>
      <c r="U223" s="624"/>
      <c r="V223" s="693">
        <v>0</v>
      </c>
      <c r="W223" s="691"/>
      <c r="X223" s="694"/>
      <c r="Y223" s="624"/>
      <c r="Z223" s="693">
        <v>0</v>
      </c>
      <c r="AA223" s="691"/>
      <c r="AB223" s="694"/>
      <c r="AC223" s="624"/>
      <c r="AD223" s="693">
        <v>0</v>
      </c>
      <c r="AE223" s="691"/>
      <c r="AF223" s="694"/>
      <c r="AG223" s="624"/>
      <c r="AH223" s="693">
        <v>0</v>
      </c>
      <c r="AI223" s="691"/>
      <c r="AJ223" s="694"/>
      <c r="AK223" s="624"/>
      <c r="AL223" s="693">
        <v>0</v>
      </c>
      <c r="AM223" s="691"/>
      <c r="AN223" s="694"/>
      <c r="AO223" s="630"/>
      <c r="AP223" s="693">
        <v>0</v>
      </c>
      <c r="AQ223" s="691"/>
      <c r="AR223" s="694"/>
      <c r="AS223" s="624"/>
      <c r="AT223" s="693">
        <v>0</v>
      </c>
      <c r="AU223" s="691"/>
      <c r="AV223" s="694"/>
      <c r="AW223" s="624"/>
      <c r="AX223" s="693">
        <v>0</v>
      </c>
      <c r="AY223" s="691"/>
      <c r="AZ223" s="694"/>
      <c r="BA223" s="624"/>
      <c r="BB223" s="693">
        <v>0</v>
      </c>
      <c r="BC223" s="691"/>
      <c r="BD223" s="694"/>
      <c r="BE223" s="624"/>
      <c r="BF223" s="693">
        <v>0</v>
      </c>
      <c r="BG223" s="691"/>
      <c r="BH223" s="694"/>
      <c r="BI223" s="624"/>
      <c r="BJ223" s="693">
        <v>0</v>
      </c>
      <c r="BK223" s="691"/>
      <c r="BL223" s="694"/>
      <c r="BM223" s="624"/>
      <c r="BN223" s="693">
        <v>0</v>
      </c>
      <c r="BO223" s="691"/>
      <c r="BP223" s="694"/>
      <c r="BQ223" s="624"/>
      <c r="BR223" s="693">
        <v>0</v>
      </c>
      <c r="BS223" s="691"/>
      <c r="BT223" s="694"/>
    </row>
    <row r="224" spans="1:72" x14ac:dyDescent="0.2">
      <c r="A224" s="624"/>
      <c r="B224" s="632"/>
      <c r="C224" s="633">
        <v>4</v>
      </c>
      <c r="D224" s="627" t="s">
        <v>262</v>
      </c>
      <c r="E224" s="628" t="s">
        <v>283</v>
      </c>
      <c r="F224" s="627"/>
      <c r="G224" s="690">
        <v>7892</v>
      </c>
      <c r="H224" s="691"/>
      <c r="I224" s="692"/>
      <c r="J224" s="624"/>
      <c r="K224" s="693"/>
      <c r="L224" s="694"/>
      <c r="M224" s="624"/>
      <c r="N224" s="693">
        <v>7892</v>
      </c>
      <c r="O224" s="691"/>
      <c r="P224" s="694"/>
      <c r="Q224" s="624"/>
      <c r="R224" s="693">
        <v>7892</v>
      </c>
      <c r="S224" s="691"/>
      <c r="T224" s="694"/>
      <c r="U224" s="624"/>
      <c r="V224" s="693">
        <v>0</v>
      </c>
      <c r="W224" s="691"/>
      <c r="X224" s="694"/>
      <c r="Y224" s="624"/>
      <c r="Z224" s="693">
        <v>0</v>
      </c>
      <c r="AA224" s="691"/>
      <c r="AB224" s="694"/>
      <c r="AC224" s="624"/>
      <c r="AD224" s="693">
        <v>0</v>
      </c>
      <c r="AE224" s="691"/>
      <c r="AF224" s="694"/>
      <c r="AG224" s="624"/>
      <c r="AH224" s="693">
        <v>0</v>
      </c>
      <c r="AI224" s="691"/>
      <c r="AJ224" s="694"/>
      <c r="AK224" s="624"/>
      <c r="AL224" s="693">
        <v>0</v>
      </c>
      <c r="AM224" s="691"/>
      <c r="AN224" s="694"/>
      <c r="AO224" s="630"/>
      <c r="AP224" s="693">
        <v>0</v>
      </c>
      <c r="AQ224" s="691"/>
      <c r="AR224" s="694"/>
      <c r="AS224" s="624"/>
      <c r="AT224" s="693">
        <v>0</v>
      </c>
      <c r="AU224" s="691"/>
      <c r="AV224" s="694"/>
      <c r="AW224" s="624"/>
      <c r="AX224" s="693">
        <v>0</v>
      </c>
      <c r="AY224" s="691"/>
      <c r="AZ224" s="694"/>
      <c r="BA224" s="624"/>
      <c r="BB224" s="693">
        <v>0</v>
      </c>
      <c r="BC224" s="691"/>
      <c r="BD224" s="694"/>
      <c r="BE224" s="624"/>
      <c r="BF224" s="693">
        <v>0</v>
      </c>
      <c r="BG224" s="691"/>
      <c r="BH224" s="694"/>
      <c r="BI224" s="624"/>
      <c r="BJ224" s="693">
        <v>0</v>
      </c>
      <c r="BK224" s="691"/>
      <c r="BL224" s="694"/>
      <c r="BM224" s="624"/>
      <c r="BN224" s="693">
        <v>0</v>
      </c>
      <c r="BO224" s="691"/>
      <c r="BP224" s="694"/>
      <c r="BQ224" s="624"/>
      <c r="BR224" s="693">
        <v>0</v>
      </c>
      <c r="BS224" s="691"/>
      <c r="BT224" s="694"/>
    </row>
    <row r="225" spans="1:72" x14ac:dyDescent="0.2">
      <c r="A225" s="624"/>
      <c r="B225" s="627"/>
      <c r="C225" s="626"/>
      <c r="D225" s="627"/>
      <c r="E225" s="628" t="s">
        <v>264</v>
      </c>
      <c r="F225" s="627"/>
      <c r="G225" s="649"/>
      <c r="H225" s="688"/>
      <c r="I225" s="675"/>
      <c r="J225" s="624"/>
      <c r="K225" s="653"/>
      <c r="L225" s="677"/>
      <c r="M225" s="624"/>
      <c r="N225" s="653"/>
      <c r="O225" s="688"/>
      <c r="P225" s="677"/>
      <c r="Q225" s="624"/>
      <c r="R225" s="653"/>
      <c r="S225" s="688"/>
      <c r="T225" s="677"/>
      <c r="U225" s="624"/>
      <c r="V225" s="653"/>
      <c r="W225" s="688"/>
      <c r="X225" s="677"/>
      <c r="Y225" s="624"/>
      <c r="Z225" s="653"/>
      <c r="AA225" s="688"/>
      <c r="AB225" s="677"/>
      <c r="AC225" s="624"/>
      <c r="AD225" s="653"/>
      <c r="AE225" s="688"/>
      <c r="AF225" s="677"/>
      <c r="AG225" s="624"/>
      <c r="AH225" s="653"/>
      <c r="AI225" s="688"/>
      <c r="AJ225" s="677"/>
      <c r="AK225" s="624"/>
      <c r="AL225" s="653"/>
      <c r="AM225" s="688"/>
      <c r="AN225" s="677"/>
      <c r="AO225" s="630"/>
      <c r="AP225" s="653"/>
      <c r="AQ225" s="688"/>
      <c r="AR225" s="677"/>
      <c r="AS225" s="624"/>
      <c r="AT225" s="653"/>
      <c r="AU225" s="688"/>
      <c r="AV225" s="677"/>
      <c r="AW225" s="624"/>
      <c r="AX225" s="653"/>
      <c r="AY225" s="688"/>
      <c r="AZ225" s="677"/>
      <c r="BA225" s="624"/>
      <c r="BB225" s="653"/>
      <c r="BC225" s="688"/>
      <c r="BD225" s="677"/>
      <c r="BE225" s="624"/>
      <c r="BF225" s="653"/>
      <c r="BG225" s="688"/>
      <c r="BH225" s="677"/>
      <c r="BI225" s="624"/>
      <c r="BJ225" s="653"/>
      <c r="BK225" s="688"/>
      <c r="BL225" s="677"/>
      <c r="BM225" s="624"/>
      <c r="BN225" s="653"/>
      <c r="BO225" s="688"/>
      <c r="BP225" s="677"/>
      <c r="BQ225" s="624"/>
      <c r="BR225" s="653"/>
      <c r="BS225" s="688"/>
      <c r="BT225" s="677"/>
    </row>
    <row r="226" spans="1:72" x14ac:dyDescent="0.2">
      <c r="A226" s="624"/>
      <c r="B226" s="702" t="s">
        <v>316</v>
      </c>
      <c r="C226" s="633"/>
      <c r="D226" s="627"/>
      <c r="E226" s="628" t="s">
        <v>264</v>
      </c>
      <c r="F226" s="627"/>
      <c r="G226" s="649"/>
      <c r="H226" s="688"/>
      <c r="I226" s="675"/>
      <c r="J226" s="624"/>
      <c r="K226" s="653"/>
      <c r="L226" s="677"/>
      <c r="M226" s="624"/>
      <c r="N226" s="653"/>
      <c r="O226" s="688"/>
      <c r="P226" s="677"/>
      <c r="Q226" s="624"/>
      <c r="R226" s="653"/>
      <c r="S226" s="688"/>
      <c r="T226" s="677"/>
      <c r="U226" s="624"/>
      <c r="V226" s="653"/>
      <c r="W226" s="688"/>
      <c r="X226" s="677"/>
      <c r="Y226" s="624"/>
      <c r="Z226" s="653"/>
      <c r="AA226" s="688"/>
      <c r="AB226" s="677"/>
      <c r="AC226" s="624"/>
      <c r="AD226" s="653"/>
      <c r="AE226" s="688"/>
      <c r="AF226" s="677"/>
      <c r="AG226" s="624"/>
      <c r="AH226" s="653"/>
      <c r="AI226" s="688"/>
      <c r="AJ226" s="677"/>
      <c r="AK226" s="624"/>
      <c r="AL226" s="653"/>
      <c r="AM226" s="688"/>
      <c r="AN226" s="677"/>
      <c r="AO226" s="630"/>
      <c r="AP226" s="653"/>
      <c r="AQ226" s="688"/>
      <c r="AR226" s="677"/>
      <c r="AS226" s="624"/>
      <c r="AT226" s="653"/>
      <c r="AU226" s="688"/>
      <c r="AV226" s="677"/>
      <c r="AW226" s="624"/>
      <c r="AX226" s="653"/>
      <c r="AY226" s="688"/>
      <c r="AZ226" s="677"/>
      <c r="BA226" s="624"/>
      <c r="BB226" s="653"/>
      <c r="BC226" s="688"/>
      <c r="BD226" s="677"/>
      <c r="BE226" s="624"/>
      <c r="BF226" s="653"/>
      <c r="BG226" s="688"/>
      <c r="BH226" s="677"/>
      <c r="BI226" s="624"/>
      <c r="BJ226" s="653"/>
      <c r="BK226" s="688"/>
      <c r="BL226" s="677"/>
      <c r="BM226" s="624"/>
      <c r="BN226" s="653"/>
      <c r="BO226" s="688"/>
      <c r="BP226" s="677"/>
      <c r="BQ226" s="624"/>
      <c r="BR226" s="653"/>
      <c r="BS226" s="688"/>
      <c r="BT226" s="677"/>
    </row>
    <row r="227" spans="1:72" x14ac:dyDescent="0.2">
      <c r="A227" s="624"/>
      <c r="B227" s="632"/>
      <c r="C227" s="633">
        <v>4</v>
      </c>
      <c r="D227" s="627" t="s">
        <v>258</v>
      </c>
      <c r="E227" s="628" t="s">
        <v>281</v>
      </c>
      <c r="F227" s="627"/>
      <c r="G227" s="690">
        <v>-37048.83</v>
      </c>
      <c r="H227" s="691"/>
      <c r="I227" s="692"/>
      <c r="J227" s="624"/>
      <c r="K227" s="693"/>
      <c r="L227" s="694"/>
      <c r="M227" s="624"/>
      <c r="N227" s="693">
        <v>-37048.83</v>
      </c>
      <c r="O227" s="691"/>
      <c r="P227" s="694"/>
      <c r="Q227" s="624"/>
      <c r="R227" s="693">
        <v>-37048.83</v>
      </c>
      <c r="S227" s="691"/>
      <c r="T227" s="694"/>
      <c r="U227" s="624"/>
      <c r="V227" s="693">
        <v>0</v>
      </c>
      <c r="W227" s="691"/>
      <c r="X227" s="694"/>
      <c r="Y227" s="624"/>
      <c r="Z227" s="693">
        <v>0</v>
      </c>
      <c r="AA227" s="691"/>
      <c r="AB227" s="694"/>
      <c r="AC227" s="624"/>
      <c r="AD227" s="693">
        <v>0</v>
      </c>
      <c r="AE227" s="691"/>
      <c r="AF227" s="694"/>
      <c r="AG227" s="624"/>
      <c r="AH227" s="693">
        <v>0</v>
      </c>
      <c r="AI227" s="691"/>
      <c r="AJ227" s="694"/>
      <c r="AK227" s="624"/>
      <c r="AL227" s="693">
        <v>0</v>
      </c>
      <c r="AM227" s="691"/>
      <c r="AN227" s="694"/>
      <c r="AO227" s="630"/>
      <c r="AP227" s="693">
        <v>0</v>
      </c>
      <c r="AQ227" s="691"/>
      <c r="AR227" s="694"/>
      <c r="AS227" s="624"/>
      <c r="AT227" s="693">
        <v>0</v>
      </c>
      <c r="AU227" s="691"/>
      <c r="AV227" s="694"/>
      <c r="AW227" s="624"/>
      <c r="AX227" s="693">
        <v>0</v>
      </c>
      <c r="AY227" s="691"/>
      <c r="AZ227" s="694"/>
      <c r="BA227" s="624"/>
      <c r="BB227" s="693">
        <v>0</v>
      </c>
      <c r="BC227" s="691"/>
      <c r="BD227" s="694"/>
      <c r="BE227" s="624"/>
      <c r="BF227" s="693">
        <v>0</v>
      </c>
      <c r="BG227" s="691"/>
      <c r="BH227" s="694"/>
      <c r="BI227" s="624"/>
      <c r="BJ227" s="693">
        <v>0</v>
      </c>
      <c r="BK227" s="691"/>
      <c r="BL227" s="694"/>
      <c r="BM227" s="624"/>
      <c r="BN227" s="693">
        <v>0</v>
      </c>
      <c r="BO227" s="691"/>
      <c r="BP227" s="694"/>
      <c r="BQ227" s="624"/>
      <c r="BR227" s="693">
        <v>0</v>
      </c>
      <c r="BS227" s="691"/>
      <c r="BT227" s="694"/>
    </row>
    <row r="228" spans="1:72" x14ac:dyDescent="0.2">
      <c r="A228" s="624"/>
      <c r="B228" s="632"/>
      <c r="C228" s="633">
        <v>4</v>
      </c>
      <c r="D228" s="627" t="s">
        <v>260</v>
      </c>
      <c r="E228" s="628" t="s">
        <v>282</v>
      </c>
      <c r="F228" s="627"/>
      <c r="G228" s="690">
        <v>-12223.985321</v>
      </c>
      <c r="H228" s="691"/>
      <c r="I228" s="692"/>
      <c r="J228" s="624"/>
      <c r="K228" s="693"/>
      <c r="L228" s="694"/>
      <c r="M228" s="624"/>
      <c r="N228" s="693">
        <v>-12223.985321</v>
      </c>
      <c r="O228" s="691"/>
      <c r="P228" s="694"/>
      <c r="Q228" s="624"/>
      <c r="R228" s="693">
        <v>-12223.985321</v>
      </c>
      <c r="S228" s="691"/>
      <c r="T228" s="694"/>
      <c r="U228" s="624"/>
      <c r="V228" s="693">
        <v>0</v>
      </c>
      <c r="W228" s="691"/>
      <c r="X228" s="694"/>
      <c r="Y228" s="624"/>
      <c r="Z228" s="693">
        <v>0</v>
      </c>
      <c r="AA228" s="691"/>
      <c r="AB228" s="694"/>
      <c r="AC228" s="624"/>
      <c r="AD228" s="693">
        <v>0</v>
      </c>
      <c r="AE228" s="691"/>
      <c r="AF228" s="694"/>
      <c r="AG228" s="624"/>
      <c r="AH228" s="693">
        <v>0</v>
      </c>
      <c r="AI228" s="691"/>
      <c r="AJ228" s="694"/>
      <c r="AK228" s="624"/>
      <c r="AL228" s="693">
        <v>0</v>
      </c>
      <c r="AM228" s="691"/>
      <c r="AN228" s="694"/>
      <c r="AO228" s="630"/>
      <c r="AP228" s="693">
        <v>0</v>
      </c>
      <c r="AQ228" s="691"/>
      <c r="AR228" s="694"/>
      <c r="AS228" s="624"/>
      <c r="AT228" s="693">
        <v>0</v>
      </c>
      <c r="AU228" s="691"/>
      <c r="AV228" s="694"/>
      <c r="AW228" s="624"/>
      <c r="AX228" s="693">
        <v>0</v>
      </c>
      <c r="AY228" s="691"/>
      <c r="AZ228" s="694"/>
      <c r="BA228" s="624"/>
      <c r="BB228" s="693">
        <v>0</v>
      </c>
      <c r="BC228" s="691"/>
      <c r="BD228" s="694"/>
      <c r="BE228" s="624"/>
      <c r="BF228" s="693">
        <v>0</v>
      </c>
      <c r="BG228" s="691"/>
      <c r="BH228" s="694"/>
      <c r="BI228" s="624"/>
      <c r="BJ228" s="693">
        <v>0</v>
      </c>
      <c r="BK228" s="691"/>
      <c r="BL228" s="694"/>
      <c r="BM228" s="624"/>
      <c r="BN228" s="693">
        <v>0</v>
      </c>
      <c r="BO228" s="691"/>
      <c r="BP228" s="694"/>
      <c r="BQ228" s="624"/>
      <c r="BR228" s="693">
        <v>0</v>
      </c>
      <c r="BS228" s="691"/>
      <c r="BT228" s="694"/>
    </row>
    <row r="229" spans="1:72" x14ac:dyDescent="0.2">
      <c r="A229" s="624"/>
      <c r="B229" s="632"/>
      <c r="C229" s="633">
        <v>4</v>
      </c>
      <c r="D229" s="627" t="s">
        <v>262</v>
      </c>
      <c r="E229" s="628" t="s">
        <v>283</v>
      </c>
      <c r="F229" s="627"/>
      <c r="G229" s="690">
        <v>2567</v>
      </c>
      <c r="H229" s="691"/>
      <c r="I229" s="692"/>
      <c r="J229" s="624"/>
      <c r="K229" s="693"/>
      <c r="L229" s="694"/>
      <c r="M229" s="624"/>
      <c r="N229" s="693">
        <v>2567</v>
      </c>
      <c r="O229" s="691"/>
      <c r="P229" s="694"/>
      <c r="Q229" s="624"/>
      <c r="R229" s="693">
        <v>2567</v>
      </c>
      <c r="S229" s="691"/>
      <c r="T229" s="694"/>
      <c r="U229" s="624"/>
      <c r="V229" s="693">
        <v>0</v>
      </c>
      <c r="W229" s="691"/>
      <c r="X229" s="694"/>
      <c r="Y229" s="624"/>
      <c r="Z229" s="693">
        <v>0</v>
      </c>
      <c r="AA229" s="691"/>
      <c r="AB229" s="694"/>
      <c r="AC229" s="624"/>
      <c r="AD229" s="693">
        <v>0</v>
      </c>
      <c r="AE229" s="691"/>
      <c r="AF229" s="694"/>
      <c r="AG229" s="624"/>
      <c r="AH229" s="693">
        <v>0</v>
      </c>
      <c r="AI229" s="691"/>
      <c r="AJ229" s="694"/>
      <c r="AK229" s="624"/>
      <c r="AL229" s="693">
        <v>0</v>
      </c>
      <c r="AM229" s="691"/>
      <c r="AN229" s="694"/>
      <c r="AO229" s="630"/>
      <c r="AP229" s="693">
        <v>0</v>
      </c>
      <c r="AQ229" s="691"/>
      <c r="AR229" s="694"/>
      <c r="AS229" s="624"/>
      <c r="AT229" s="693">
        <v>0</v>
      </c>
      <c r="AU229" s="691"/>
      <c r="AV229" s="694"/>
      <c r="AW229" s="624"/>
      <c r="AX229" s="693">
        <v>0</v>
      </c>
      <c r="AY229" s="691"/>
      <c r="AZ229" s="694"/>
      <c r="BA229" s="624"/>
      <c r="BB229" s="693">
        <v>0</v>
      </c>
      <c r="BC229" s="691"/>
      <c r="BD229" s="694"/>
      <c r="BE229" s="624"/>
      <c r="BF229" s="693">
        <v>0</v>
      </c>
      <c r="BG229" s="691"/>
      <c r="BH229" s="694"/>
      <c r="BI229" s="624"/>
      <c r="BJ229" s="693">
        <v>0</v>
      </c>
      <c r="BK229" s="691"/>
      <c r="BL229" s="694"/>
      <c r="BM229" s="624"/>
      <c r="BN229" s="693">
        <v>0</v>
      </c>
      <c r="BO229" s="691"/>
      <c r="BP229" s="694"/>
      <c r="BQ229" s="624"/>
      <c r="BR229" s="693">
        <v>0</v>
      </c>
      <c r="BS229" s="691"/>
      <c r="BT229" s="694"/>
    </row>
    <row r="230" spans="1:72" x14ac:dyDescent="0.2">
      <c r="A230" s="624"/>
      <c r="B230" s="627"/>
      <c r="C230" s="626"/>
      <c r="D230" s="627"/>
      <c r="E230" s="628" t="s">
        <v>264</v>
      </c>
      <c r="F230" s="627"/>
      <c r="G230" s="649"/>
      <c r="H230" s="688"/>
      <c r="I230" s="675"/>
      <c r="J230" s="624"/>
      <c r="K230" s="653"/>
      <c r="L230" s="677"/>
      <c r="M230" s="624"/>
      <c r="N230" s="653"/>
      <c r="O230" s="688"/>
      <c r="P230" s="677"/>
      <c r="Q230" s="624"/>
      <c r="R230" s="653"/>
      <c r="S230" s="688"/>
      <c r="T230" s="677"/>
      <c r="U230" s="624"/>
      <c r="V230" s="653"/>
      <c r="W230" s="688"/>
      <c r="X230" s="677"/>
      <c r="Y230" s="624"/>
      <c r="Z230" s="653"/>
      <c r="AA230" s="688"/>
      <c r="AB230" s="677"/>
      <c r="AC230" s="624"/>
      <c r="AD230" s="653"/>
      <c r="AE230" s="688"/>
      <c r="AF230" s="677"/>
      <c r="AG230" s="624"/>
      <c r="AH230" s="653"/>
      <c r="AI230" s="688"/>
      <c r="AJ230" s="677"/>
      <c r="AK230" s="624"/>
      <c r="AL230" s="653"/>
      <c r="AM230" s="688"/>
      <c r="AN230" s="677"/>
      <c r="AO230" s="630"/>
      <c r="AP230" s="653"/>
      <c r="AQ230" s="688"/>
      <c r="AR230" s="677"/>
      <c r="AS230" s="624"/>
      <c r="AT230" s="653"/>
      <c r="AU230" s="688"/>
      <c r="AV230" s="677"/>
      <c r="AW230" s="624"/>
      <c r="AX230" s="653"/>
      <c r="AY230" s="688"/>
      <c r="AZ230" s="677"/>
      <c r="BA230" s="624"/>
      <c r="BB230" s="653"/>
      <c r="BC230" s="688"/>
      <c r="BD230" s="677"/>
      <c r="BE230" s="624"/>
      <c r="BF230" s="653"/>
      <c r="BG230" s="688"/>
      <c r="BH230" s="677"/>
      <c r="BI230" s="624"/>
      <c r="BJ230" s="653"/>
      <c r="BK230" s="688"/>
      <c r="BL230" s="677"/>
      <c r="BM230" s="624"/>
      <c r="BN230" s="653"/>
      <c r="BO230" s="688"/>
      <c r="BP230" s="677"/>
      <c r="BQ230" s="624"/>
      <c r="BR230" s="653"/>
      <c r="BS230" s="688"/>
      <c r="BT230" s="677"/>
    </row>
    <row r="231" spans="1:72" x14ac:dyDescent="0.2">
      <c r="A231" s="624"/>
      <c r="B231" s="702" t="s">
        <v>317</v>
      </c>
      <c r="C231" s="633"/>
      <c r="D231" s="627"/>
      <c r="E231" s="628" t="s">
        <v>264</v>
      </c>
      <c r="F231" s="627"/>
      <c r="G231" s="649"/>
      <c r="H231" s="688"/>
      <c r="I231" s="675"/>
      <c r="J231" s="624"/>
      <c r="K231" s="653"/>
      <c r="L231" s="677"/>
      <c r="M231" s="624"/>
      <c r="N231" s="653"/>
      <c r="O231" s="688"/>
      <c r="P231" s="677"/>
      <c r="Q231" s="624"/>
      <c r="R231" s="653"/>
      <c r="S231" s="688"/>
      <c r="T231" s="677"/>
      <c r="U231" s="624"/>
      <c r="V231" s="653"/>
      <c r="W231" s="688"/>
      <c r="X231" s="677"/>
      <c r="Y231" s="624"/>
      <c r="Z231" s="653"/>
      <c r="AA231" s="688"/>
      <c r="AB231" s="677"/>
      <c r="AC231" s="624"/>
      <c r="AD231" s="653"/>
      <c r="AE231" s="688"/>
      <c r="AF231" s="677"/>
      <c r="AG231" s="624"/>
      <c r="AH231" s="653"/>
      <c r="AI231" s="688"/>
      <c r="AJ231" s="677"/>
      <c r="AK231" s="624"/>
      <c r="AL231" s="653"/>
      <c r="AM231" s="688"/>
      <c r="AN231" s="677"/>
      <c r="AO231" s="630"/>
      <c r="AP231" s="653"/>
      <c r="AQ231" s="688"/>
      <c r="AR231" s="677"/>
      <c r="AS231" s="624"/>
      <c r="AT231" s="653"/>
      <c r="AU231" s="688"/>
      <c r="AV231" s="677"/>
      <c r="AW231" s="624"/>
      <c r="AX231" s="653"/>
      <c r="AY231" s="688"/>
      <c r="AZ231" s="677"/>
      <c r="BA231" s="624"/>
      <c r="BB231" s="653"/>
      <c r="BC231" s="688"/>
      <c r="BD231" s="677"/>
      <c r="BE231" s="624"/>
      <c r="BF231" s="653"/>
      <c r="BG231" s="688"/>
      <c r="BH231" s="677"/>
      <c r="BI231" s="624"/>
      <c r="BJ231" s="653"/>
      <c r="BK231" s="688"/>
      <c r="BL231" s="677"/>
      <c r="BM231" s="624"/>
      <c r="BN231" s="653"/>
      <c r="BO231" s="688"/>
      <c r="BP231" s="677"/>
      <c r="BQ231" s="624"/>
      <c r="BR231" s="653"/>
      <c r="BS231" s="688"/>
      <c r="BT231" s="677"/>
    </row>
    <row r="232" spans="1:72" x14ac:dyDescent="0.2">
      <c r="A232" s="624"/>
      <c r="B232" s="632"/>
      <c r="C232" s="633">
        <v>4</v>
      </c>
      <c r="D232" s="627" t="s">
        <v>258</v>
      </c>
      <c r="E232" s="628" t="s">
        <v>281</v>
      </c>
      <c r="F232" s="627"/>
      <c r="G232" s="690">
        <v>47786.76</v>
      </c>
      <c r="H232" s="691"/>
      <c r="I232" s="692"/>
      <c r="J232" s="624"/>
      <c r="K232" s="693"/>
      <c r="L232" s="694"/>
      <c r="M232" s="624"/>
      <c r="N232" s="693">
        <v>47786.76</v>
      </c>
      <c r="O232" s="691"/>
      <c r="P232" s="694"/>
      <c r="Q232" s="624"/>
      <c r="R232" s="693">
        <v>47786.76</v>
      </c>
      <c r="S232" s="691"/>
      <c r="T232" s="694"/>
      <c r="U232" s="624"/>
      <c r="V232" s="693">
        <v>0</v>
      </c>
      <c r="W232" s="691"/>
      <c r="X232" s="694"/>
      <c r="Y232" s="624"/>
      <c r="Z232" s="693">
        <v>0</v>
      </c>
      <c r="AA232" s="691"/>
      <c r="AB232" s="694"/>
      <c r="AC232" s="624"/>
      <c r="AD232" s="693">
        <v>0</v>
      </c>
      <c r="AE232" s="691"/>
      <c r="AF232" s="694"/>
      <c r="AG232" s="624"/>
      <c r="AH232" s="693">
        <v>0</v>
      </c>
      <c r="AI232" s="691"/>
      <c r="AJ232" s="694"/>
      <c r="AK232" s="624"/>
      <c r="AL232" s="693">
        <v>0</v>
      </c>
      <c r="AM232" s="691"/>
      <c r="AN232" s="694"/>
      <c r="AO232" s="630"/>
      <c r="AP232" s="693">
        <v>0</v>
      </c>
      <c r="AQ232" s="691"/>
      <c r="AR232" s="694"/>
      <c r="AS232" s="624"/>
      <c r="AT232" s="693">
        <v>0</v>
      </c>
      <c r="AU232" s="691"/>
      <c r="AV232" s="694"/>
      <c r="AW232" s="624"/>
      <c r="AX232" s="693">
        <v>0</v>
      </c>
      <c r="AY232" s="691"/>
      <c r="AZ232" s="694"/>
      <c r="BA232" s="624"/>
      <c r="BB232" s="693">
        <v>0</v>
      </c>
      <c r="BC232" s="691"/>
      <c r="BD232" s="694"/>
      <c r="BE232" s="624"/>
      <c r="BF232" s="693">
        <v>0</v>
      </c>
      <c r="BG232" s="691"/>
      <c r="BH232" s="694"/>
      <c r="BI232" s="624"/>
      <c r="BJ232" s="693">
        <v>0</v>
      </c>
      <c r="BK232" s="691"/>
      <c r="BL232" s="694"/>
      <c r="BM232" s="624"/>
      <c r="BN232" s="693">
        <v>0</v>
      </c>
      <c r="BO232" s="691"/>
      <c r="BP232" s="694"/>
      <c r="BQ232" s="624"/>
      <c r="BR232" s="693">
        <v>0</v>
      </c>
      <c r="BS232" s="691"/>
      <c r="BT232" s="694"/>
    </row>
    <row r="233" spans="1:72" x14ac:dyDescent="0.2">
      <c r="A233" s="624"/>
      <c r="B233" s="632"/>
      <c r="C233" s="633">
        <v>4</v>
      </c>
      <c r="D233" s="627" t="s">
        <v>260</v>
      </c>
      <c r="E233" s="628" t="s">
        <v>282</v>
      </c>
      <c r="F233" s="627"/>
      <c r="G233" s="690">
        <v>15766.885291000001</v>
      </c>
      <c r="H233" s="691"/>
      <c r="I233" s="692"/>
      <c r="J233" s="624"/>
      <c r="K233" s="693"/>
      <c r="L233" s="694"/>
      <c r="M233" s="624"/>
      <c r="N233" s="693">
        <v>15766.885291000001</v>
      </c>
      <c r="O233" s="691"/>
      <c r="P233" s="694"/>
      <c r="Q233" s="624"/>
      <c r="R233" s="693">
        <v>15766.885291000001</v>
      </c>
      <c r="S233" s="691"/>
      <c r="T233" s="694"/>
      <c r="U233" s="624"/>
      <c r="V233" s="693">
        <v>0</v>
      </c>
      <c r="W233" s="691"/>
      <c r="X233" s="694"/>
      <c r="Y233" s="624"/>
      <c r="Z233" s="693">
        <v>0</v>
      </c>
      <c r="AA233" s="691"/>
      <c r="AB233" s="694"/>
      <c r="AC233" s="624"/>
      <c r="AD233" s="693">
        <v>0</v>
      </c>
      <c r="AE233" s="691"/>
      <c r="AF233" s="694"/>
      <c r="AG233" s="624"/>
      <c r="AH233" s="693">
        <v>0</v>
      </c>
      <c r="AI233" s="691"/>
      <c r="AJ233" s="694"/>
      <c r="AK233" s="624"/>
      <c r="AL233" s="693">
        <v>0</v>
      </c>
      <c r="AM233" s="691"/>
      <c r="AN233" s="694"/>
      <c r="AO233" s="630"/>
      <c r="AP233" s="693">
        <v>0</v>
      </c>
      <c r="AQ233" s="691"/>
      <c r="AR233" s="694"/>
      <c r="AS233" s="624"/>
      <c r="AT233" s="693">
        <v>0</v>
      </c>
      <c r="AU233" s="691"/>
      <c r="AV233" s="694"/>
      <c r="AW233" s="624"/>
      <c r="AX233" s="693">
        <v>0</v>
      </c>
      <c r="AY233" s="691"/>
      <c r="AZ233" s="694"/>
      <c r="BA233" s="624"/>
      <c r="BB233" s="693">
        <v>0</v>
      </c>
      <c r="BC233" s="691"/>
      <c r="BD233" s="694"/>
      <c r="BE233" s="624"/>
      <c r="BF233" s="693">
        <v>0</v>
      </c>
      <c r="BG233" s="691"/>
      <c r="BH233" s="694"/>
      <c r="BI233" s="624"/>
      <c r="BJ233" s="693">
        <v>0</v>
      </c>
      <c r="BK233" s="691"/>
      <c r="BL233" s="694"/>
      <c r="BM233" s="624"/>
      <c r="BN233" s="693">
        <v>0</v>
      </c>
      <c r="BO233" s="691"/>
      <c r="BP233" s="694"/>
      <c r="BQ233" s="624"/>
      <c r="BR233" s="693">
        <v>0</v>
      </c>
      <c r="BS233" s="691"/>
      <c r="BT233" s="694"/>
    </row>
    <row r="234" spans="1:72" x14ac:dyDescent="0.2">
      <c r="A234" s="624"/>
      <c r="B234" s="632"/>
      <c r="C234" s="633">
        <v>4</v>
      </c>
      <c r="D234" s="627" t="s">
        <v>262</v>
      </c>
      <c r="E234" s="628" t="s">
        <v>283</v>
      </c>
      <c r="F234" s="627"/>
      <c r="G234" s="690">
        <v>-3311</v>
      </c>
      <c r="H234" s="691"/>
      <c r="I234" s="692"/>
      <c r="J234" s="624"/>
      <c r="K234" s="693"/>
      <c r="L234" s="694"/>
      <c r="M234" s="624"/>
      <c r="N234" s="693">
        <v>-3311</v>
      </c>
      <c r="O234" s="691"/>
      <c r="P234" s="694"/>
      <c r="Q234" s="624"/>
      <c r="R234" s="693">
        <v>-3311</v>
      </c>
      <c r="S234" s="691"/>
      <c r="T234" s="694"/>
      <c r="U234" s="624"/>
      <c r="V234" s="693">
        <v>0</v>
      </c>
      <c r="W234" s="691"/>
      <c r="X234" s="694"/>
      <c r="Y234" s="624"/>
      <c r="Z234" s="693">
        <v>0</v>
      </c>
      <c r="AA234" s="691"/>
      <c r="AB234" s="694"/>
      <c r="AC234" s="624"/>
      <c r="AD234" s="693">
        <v>0</v>
      </c>
      <c r="AE234" s="691"/>
      <c r="AF234" s="694"/>
      <c r="AG234" s="624"/>
      <c r="AH234" s="693">
        <v>0</v>
      </c>
      <c r="AI234" s="691"/>
      <c r="AJ234" s="694"/>
      <c r="AK234" s="624"/>
      <c r="AL234" s="693">
        <v>0</v>
      </c>
      <c r="AM234" s="691"/>
      <c r="AN234" s="694"/>
      <c r="AO234" s="630"/>
      <c r="AP234" s="693">
        <v>0</v>
      </c>
      <c r="AQ234" s="691"/>
      <c r="AR234" s="694"/>
      <c r="AS234" s="624"/>
      <c r="AT234" s="693">
        <v>0</v>
      </c>
      <c r="AU234" s="691"/>
      <c r="AV234" s="694"/>
      <c r="AW234" s="624"/>
      <c r="AX234" s="693">
        <v>0</v>
      </c>
      <c r="AY234" s="691"/>
      <c r="AZ234" s="694"/>
      <c r="BA234" s="624"/>
      <c r="BB234" s="693">
        <v>0</v>
      </c>
      <c r="BC234" s="691"/>
      <c r="BD234" s="694"/>
      <c r="BE234" s="624"/>
      <c r="BF234" s="693">
        <v>0</v>
      </c>
      <c r="BG234" s="691"/>
      <c r="BH234" s="694"/>
      <c r="BI234" s="624"/>
      <c r="BJ234" s="693">
        <v>0</v>
      </c>
      <c r="BK234" s="691"/>
      <c r="BL234" s="694"/>
      <c r="BM234" s="624"/>
      <c r="BN234" s="693">
        <v>0</v>
      </c>
      <c r="BO234" s="691"/>
      <c r="BP234" s="694"/>
      <c r="BQ234" s="624"/>
      <c r="BR234" s="693">
        <v>0</v>
      </c>
      <c r="BS234" s="691"/>
      <c r="BT234" s="694"/>
    </row>
    <row r="235" spans="1:72" x14ac:dyDescent="0.2">
      <c r="A235" s="624"/>
      <c r="B235" s="627"/>
      <c r="C235" s="626"/>
      <c r="D235" s="627"/>
      <c r="E235" s="628" t="s">
        <v>264</v>
      </c>
      <c r="F235" s="627"/>
      <c r="G235" s="649"/>
      <c r="H235" s="688"/>
      <c r="I235" s="675"/>
      <c r="J235" s="624"/>
      <c r="K235" s="653"/>
      <c r="L235" s="677"/>
      <c r="M235" s="624"/>
      <c r="N235" s="653"/>
      <c r="O235" s="688"/>
      <c r="P235" s="677"/>
      <c r="Q235" s="624"/>
      <c r="R235" s="653"/>
      <c r="S235" s="688"/>
      <c r="T235" s="677"/>
      <c r="U235" s="624"/>
      <c r="V235" s="653"/>
      <c r="W235" s="688"/>
      <c r="X235" s="677"/>
      <c r="Y235" s="624"/>
      <c r="Z235" s="653"/>
      <c r="AA235" s="688"/>
      <c r="AB235" s="677"/>
      <c r="AC235" s="624"/>
      <c r="AD235" s="653"/>
      <c r="AE235" s="688"/>
      <c r="AF235" s="677"/>
      <c r="AG235" s="624"/>
      <c r="AH235" s="653"/>
      <c r="AI235" s="688"/>
      <c r="AJ235" s="677"/>
      <c r="AK235" s="624"/>
      <c r="AL235" s="653"/>
      <c r="AM235" s="688"/>
      <c r="AN235" s="677"/>
      <c r="AO235" s="630"/>
      <c r="AP235" s="653"/>
      <c r="AQ235" s="688"/>
      <c r="AR235" s="677"/>
      <c r="AS235" s="624"/>
      <c r="AT235" s="653"/>
      <c r="AU235" s="688"/>
      <c r="AV235" s="677"/>
      <c r="AW235" s="624"/>
      <c r="AX235" s="653"/>
      <c r="AY235" s="688"/>
      <c r="AZ235" s="677"/>
      <c r="BA235" s="624"/>
      <c r="BB235" s="653"/>
      <c r="BC235" s="688"/>
      <c r="BD235" s="677"/>
      <c r="BE235" s="624"/>
      <c r="BF235" s="653"/>
      <c r="BG235" s="688"/>
      <c r="BH235" s="677"/>
      <c r="BI235" s="624"/>
      <c r="BJ235" s="653"/>
      <c r="BK235" s="688"/>
      <c r="BL235" s="677"/>
      <c r="BM235" s="624"/>
      <c r="BN235" s="653"/>
      <c r="BO235" s="688"/>
      <c r="BP235" s="677"/>
      <c r="BQ235" s="624"/>
      <c r="BR235" s="653"/>
      <c r="BS235" s="688"/>
      <c r="BT235" s="677"/>
    </row>
    <row r="236" spans="1:72" x14ac:dyDescent="0.2">
      <c r="A236" s="624"/>
      <c r="B236" s="702" t="s">
        <v>318</v>
      </c>
      <c r="C236" s="633"/>
      <c r="D236" s="627"/>
      <c r="E236" s="628" t="s">
        <v>264</v>
      </c>
      <c r="F236" s="627"/>
      <c r="G236" s="649"/>
      <c r="H236" s="688"/>
      <c r="I236" s="675"/>
      <c r="J236" s="624"/>
      <c r="K236" s="653"/>
      <c r="L236" s="677"/>
      <c r="M236" s="624"/>
      <c r="N236" s="653"/>
      <c r="O236" s="688"/>
      <c r="P236" s="677"/>
      <c r="Q236" s="624"/>
      <c r="R236" s="653"/>
      <c r="S236" s="688"/>
      <c r="T236" s="677"/>
      <c r="U236" s="624"/>
      <c r="V236" s="653"/>
      <c r="W236" s="688"/>
      <c r="X236" s="677"/>
      <c r="Y236" s="624"/>
      <c r="Z236" s="653"/>
      <c r="AA236" s="688"/>
      <c r="AB236" s="677"/>
      <c r="AC236" s="624"/>
      <c r="AD236" s="653"/>
      <c r="AE236" s="688"/>
      <c r="AF236" s="677"/>
      <c r="AG236" s="624"/>
      <c r="AH236" s="653"/>
      <c r="AI236" s="688"/>
      <c r="AJ236" s="677"/>
      <c r="AK236" s="624"/>
      <c r="AL236" s="653"/>
      <c r="AM236" s="688"/>
      <c r="AN236" s="677"/>
      <c r="AO236" s="630"/>
      <c r="AP236" s="653"/>
      <c r="AQ236" s="688"/>
      <c r="AR236" s="677"/>
      <c r="AS236" s="624"/>
      <c r="AT236" s="653"/>
      <c r="AU236" s="688"/>
      <c r="AV236" s="677"/>
      <c r="AW236" s="624"/>
      <c r="AX236" s="653"/>
      <c r="AY236" s="688"/>
      <c r="AZ236" s="677"/>
      <c r="BA236" s="624"/>
      <c r="BB236" s="653"/>
      <c r="BC236" s="688"/>
      <c r="BD236" s="677"/>
      <c r="BE236" s="624"/>
      <c r="BF236" s="653"/>
      <c r="BG236" s="688"/>
      <c r="BH236" s="677"/>
      <c r="BI236" s="624"/>
      <c r="BJ236" s="653"/>
      <c r="BK236" s="688"/>
      <c r="BL236" s="677"/>
      <c r="BM236" s="624"/>
      <c r="BN236" s="653"/>
      <c r="BO236" s="688"/>
      <c r="BP236" s="677"/>
      <c r="BQ236" s="624"/>
      <c r="BR236" s="653"/>
      <c r="BS236" s="688"/>
      <c r="BT236" s="677"/>
    </row>
    <row r="237" spans="1:72" x14ac:dyDescent="0.2">
      <c r="A237" s="624"/>
      <c r="B237" s="632"/>
      <c r="C237" s="633">
        <v>4</v>
      </c>
      <c r="D237" s="627" t="s">
        <v>258</v>
      </c>
      <c r="E237" s="628" t="s">
        <v>281</v>
      </c>
      <c r="F237" s="627"/>
      <c r="G237" s="690">
        <v>0</v>
      </c>
      <c r="H237" s="691"/>
      <c r="I237" s="692"/>
      <c r="J237" s="624"/>
      <c r="K237" s="693"/>
      <c r="L237" s="694"/>
      <c r="M237" s="624"/>
      <c r="N237" s="693">
        <v>0</v>
      </c>
      <c r="O237" s="691"/>
      <c r="P237" s="694"/>
      <c r="Q237" s="624"/>
      <c r="R237" s="693">
        <v>0</v>
      </c>
      <c r="S237" s="691"/>
      <c r="T237" s="694"/>
      <c r="U237" s="624"/>
      <c r="V237" s="693">
        <v>0</v>
      </c>
      <c r="W237" s="691"/>
      <c r="X237" s="694"/>
      <c r="Y237" s="624"/>
      <c r="Z237" s="693">
        <v>0</v>
      </c>
      <c r="AA237" s="691"/>
      <c r="AB237" s="694"/>
      <c r="AC237" s="624"/>
      <c r="AD237" s="693">
        <v>0</v>
      </c>
      <c r="AE237" s="691"/>
      <c r="AF237" s="694"/>
      <c r="AG237" s="624"/>
      <c r="AH237" s="693">
        <v>0</v>
      </c>
      <c r="AI237" s="691"/>
      <c r="AJ237" s="694"/>
      <c r="AK237" s="624"/>
      <c r="AL237" s="693">
        <v>0</v>
      </c>
      <c r="AM237" s="691"/>
      <c r="AN237" s="694"/>
      <c r="AO237" s="630"/>
      <c r="AP237" s="693">
        <v>0</v>
      </c>
      <c r="AQ237" s="691"/>
      <c r="AR237" s="694"/>
      <c r="AS237" s="624"/>
      <c r="AT237" s="693">
        <v>0</v>
      </c>
      <c r="AU237" s="691"/>
      <c r="AV237" s="694"/>
      <c r="AW237" s="624"/>
      <c r="AX237" s="693">
        <v>0</v>
      </c>
      <c r="AY237" s="691"/>
      <c r="AZ237" s="694"/>
      <c r="BA237" s="624"/>
      <c r="BB237" s="693">
        <v>0</v>
      </c>
      <c r="BC237" s="691"/>
      <c r="BD237" s="694"/>
      <c r="BE237" s="624"/>
      <c r="BF237" s="693">
        <v>0</v>
      </c>
      <c r="BG237" s="691"/>
      <c r="BH237" s="694"/>
      <c r="BI237" s="624"/>
      <c r="BJ237" s="693">
        <v>0</v>
      </c>
      <c r="BK237" s="691"/>
      <c r="BL237" s="694"/>
      <c r="BM237" s="624"/>
      <c r="BN237" s="693">
        <v>0</v>
      </c>
      <c r="BO237" s="691"/>
      <c r="BP237" s="694"/>
      <c r="BQ237" s="624"/>
      <c r="BR237" s="693">
        <v>0</v>
      </c>
      <c r="BS237" s="691"/>
      <c r="BT237" s="694"/>
    </row>
    <row r="238" spans="1:72" x14ac:dyDescent="0.2">
      <c r="A238" s="624"/>
      <c r="B238" s="632"/>
      <c r="C238" s="633">
        <v>4</v>
      </c>
      <c r="D238" s="627" t="s">
        <v>260</v>
      </c>
      <c r="E238" s="628" t="s">
        <v>282</v>
      </c>
      <c r="F238" s="627"/>
      <c r="G238" s="690">
        <v>0</v>
      </c>
      <c r="H238" s="691"/>
      <c r="I238" s="692"/>
      <c r="J238" s="624"/>
      <c r="K238" s="693"/>
      <c r="L238" s="694"/>
      <c r="M238" s="624"/>
      <c r="N238" s="693">
        <v>0</v>
      </c>
      <c r="O238" s="691"/>
      <c r="P238" s="694"/>
      <c r="Q238" s="624"/>
      <c r="R238" s="693">
        <v>0</v>
      </c>
      <c r="S238" s="691"/>
      <c r="T238" s="694"/>
      <c r="U238" s="624"/>
      <c r="V238" s="693">
        <v>0</v>
      </c>
      <c r="W238" s="691"/>
      <c r="X238" s="694"/>
      <c r="Y238" s="624"/>
      <c r="Z238" s="693">
        <v>0</v>
      </c>
      <c r="AA238" s="691"/>
      <c r="AB238" s="694"/>
      <c r="AC238" s="624"/>
      <c r="AD238" s="693">
        <v>0</v>
      </c>
      <c r="AE238" s="691"/>
      <c r="AF238" s="694"/>
      <c r="AG238" s="624"/>
      <c r="AH238" s="693">
        <v>0</v>
      </c>
      <c r="AI238" s="691"/>
      <c r="AJ238" s="694"/>
      <c r="AK238" s="624"/>
      <c r="AL238" s="693">
        <v>0</v>
      </c>
      <c r="AM238" s="691"/>
      <c r="AN238" s="694"/>
      <c r="AO238" s="630"/>
      <c r="AP238" s="693">
        <v>0</v>
      </c>
      <c r="AQ238" s="691"/>
      <c r="AR238" s="694"/>
      <c r="AS238" s="624"/>
      <c r="AT238" s="693">
        <v>0</v>
      </c>
      <c r="AU238" s="691"/>
      <c r="AV238" s="694"/>
      <c r="AW238" s="624"/>
      <c r="AX238" s="693">
        <v>0</v>
      </c>
      <c r="AY238" s="691"/>
      <c r="AZ238" s="694"/>
      <c r="BA238" s="624"/>
      <c r="BB238" s="693">
        <v>0</v>
      </c>
      <c r="BC238" s="691"/>
      <c r="BD238" s="694"/>
      <c r="BE238" s="624"/>
      <c r="BF238" s="693">
        <v>0</v>
      </c>
      <c r="BG238" s="691"/>
      <c r="BH238" s="694"/>
      <c r="BI238" s="624"/>
      <c r="BJ238" s="693">
        <v>0</v>
      </c>
      <c r="BK238" s="691"/>
      <c r="BL238" s="694"/>
      <c r="BM238" s="624"/>
      <c r="BN238" s="693">
        <v>0</v>
      </c>
      <c r="BO238" s="691"/>
      <c r="BP238" s="694"/>
      <c r="BQ238" s="624"/>
      <c r="BR238" s="693">
        <v>0</v>
      </c>
      <c r="BS238" s="691"/>
      <c r="BT238" s="694"/>
    </row>
    <row r="239" spans="1:72" x14ac:dyDescent="0.2">
      <c r="A239" s="624"/>
      <c r="B239" s="632"/>
      <c r="C239" s="633">
        <v>4</v>
      </c>
      <c r="D239" s="627" t="s">
        <v>262</v>
      </c>
      <c r="E239" s="628" t="s">
        <v>283</v>
      </c>
      <c r="F239" s="627"/>
      <c r="G239" s="690">
        <v>0</v>
      </c>
      <c r="H239" s="691"/>
      <c r="I239" s="692"/>
      <c r="J239" s="624"/>
      <c r="K239" s="693"/>
      <c r="L239" s="694"/>
      <c r="M239" s="624"/>
      <c r="N239" s="693">
        <v>0</v>
      </c>
      <c r="O239" s="691"/>
      <c r="P239" s="694"/>
      <c r="Q239" s="624"/>
      <c r="R239" s="693">
        <v>0</v>
      </c>
      <c r="S239" s="691"/>
      <c r="T239" s="694"/>
      <c r="U239" s="624"/>
      <c r="V239" s="693">
        <v>0</v>
      </c>
      <c r="W239" s="691"/>
      <c r="X239" s="694"/>
      <c r="Y239" s="624"/>
      <c r="Z239" s="693">
        <v>0</v>
      </c>
      <c r="AA239" s="691"/>
      <c r="AB239" s="694"/>
      <c r="AC239" s="624"/>
      <c r="AD239" s="693">
        <v>0</v>
      </c>
      <c r="AE239" s="691"/>
      <c r="AF239" s="694"/>
      <c r="AG239" s="624"/>
      <c r="AH239" s="693">
        <v>0</v>
      </c>
      <c r="AI239" s="691"/>
      <c r="AJ239" s="694"/>
      <c r="AK239" s="624"/>
      <c r="AL239" s="693">
        <v>0</v>
      </c>
      <c r="AM239" s="691"/>
      <c r="AN239" s="694"/>
      <c r="AO239" s="630"/>
      <c r="AP239" s="693">
        <v>0</v>
      </c>
      <c r="AQ239" s="691"/>
      <c r="AR239" s="694"/>
      <c r="AS239" s="624"/>
      <c r="AT239" s="693">
        <v>0</v>
      </c>
      <c r="AU239" s="691"/>
      <c r="AV239" s="694"/>
      <c r="AW239" s="624"/>
      <c r="AX239" s="693">
        <v>0</v>
      </c>
      <c r="AY239" s="691"/>
      <c r="AZ239" s="694"/>
      <c r="BA239" s="624"/>
      <c r="BB239" s="693">
        <v>0</v>
      </c>
      <c r="BC239" s="691"/>
      <c r="BD239" s="694"/>
      <c r="BE239" s="624"/>
      <c r="BF239" s="693">
        <v>0</v>
      </c>
      <c r="BG239" s="691"/>
      <c r="BH239" s="694"/>
      <c r="BI239" s="624"/>
      <c r="BJ239" s="693">
        <v>0</v>
      </c>
      <c r="BK239" s="691"/>
      <c r="BL239" s="694"/>
      <c r="BM239" s="624"/>
      <c r="BN239" s="693">
        <v>0</v>
      </c>
      <c r="BO239" s="691"/>
      <c r="BP239" s="694"/>
      <c r="BQ239" s="624"/>
      <c r="BR239" s="693">
        <v>0</v>
      </c>
      <c r="BS239" s="691"/>
      <c r="BT239" s="694"/>
    </row>
    <row r="240" spans="1:72" x14ac:dyDescent="0.2">
      <c r="A240" s="624"/>
      <c r="B240" s="627"/>
      <c r="C240" s="626"/>
      <c r="D240" s="627"/>
      <c r="E240" s="628" t="s">
        <v>264</v>
      </c>
      <c r="F240" s="627"/>
      <c r="G240" s="649"/>
      <c r="H240" s="688"/>
      <c r="I240" s="675"/>
      <c r="J240" s="624"/>
      <c r="K240" s="653"/>
      <c r="L240" s="677"/>
      <c r="M240" s="624"/>
      <c r="N240" s="653"/>
      <c r="O240" s="688"/>
      <c r="P240" s="677"/>
      <c r="Q240" s="624"/>
      <c r="R240" s="653"/>
      <c r="S240" s="688"/>
      <c r="T240" s="677"/>
      <c r="U240" s="624"/>
      <c r="V240" s="653"/>
      <c r="W240" s="688"/>
      <c r="X240" s="677"/>
      <c r="Y240" s="624"/>
      <c r="Z240" s="653"/>
      <c r="AA240" s="688"/>
      <c r="AB240" s="677"/>
      <c r="AC240" s="624"/>
      <c r="AD240" s="653"/>
      <c r="AE240" s="688"/>
      <c r="AF240" s="677"/>
      <c r="AG240" s="624"/>
      <c r="AH240" s="653"/>
      <c r="AI240" s="688"/>
      <c r="AJ240" s="677"/>
      <c r="AK240" s="624"/>
      <c r="AL240" s="653"/>
      <c r="AM240" s="688"/>
      <c r="AN240" s="677"/>
      <c r="AO240" s="630"/>
      <c r="AP240" s="653"/>
      <c r="AQ240" s="688"/>
      <c r="AR240" s="677"/>
      <c r="AS240" s="624"/>
      <c r="AT240" s="653"/>
      <c r="AU240" s="688"/>
      <c r="AV240" s="677"/>
      <c r="AW240" s="624"/>
      <c r="AX240" s="653"/>
      <c r="AY240" s="688"/>
      <c r="AZ240" s="677"/>
      <c r="BA240" s="624"/>
      <c r="BB240" s="653"/>
      <c r="BC240" s="688"/>
      <c r="BD240" s="677"/>
      <c r="BE240" s="624"/>
      <c r="BF240" s="653"/>
      <c r="BG240" s="688"/>
      <c r="BH240" s="677"/>
      <c r="BI240" s="624"/>
      <c r="BJ240" s="653"/>
      <c r="BK240" s="688"/>
      <c r="BL240" s="677"/>
      <c r="BM240" s="624"/>
      <c r="BN240" s="653"/>
      <c r="BO240" s="688"/>
      <c r="BP240" s="677"/>
      <c r="BQ240" s="624"/>
      <c r="BR240" s="653"/>
      <c r="BS240" s="688"/>
      <c r="BT240" s="677"/>
    </row>
    <row r="241" spans="1:72" x14ac:dyDescent="0.2">
      <c r="A241" s="624"/>
      <c r="B241" s="702" t="s">
        <v>319</v>
      </c>
      <c r="C241" s="633"/>
      <c r="D241" s="627"/>
      <c r="E241" s="628" t="s">
        <v>264</v>
      </c>
      <c r="F241" s="627"/>
      <c r="G241" s="649"/>
      <c r="H241" s="688"/>
      <c r="I241" s="675"/>
      <c r="J241" s="624"/>
      <c r="K241" s="653"/>
      <c r="L241" s="677"/>
      <c r="M241" s="624"/>
      <c r="N241" s="653"/>
      <c r="O241" s="688"/>
      <c r="P241" s="677"/>
      <c r="Q241" s="624"/>
      <c r="R241" s="653"/>
      <c r="S241" s="688"/>
      <c r="T241" s="677"/>
      <c r="U241" s="624"/>
      <c r="V241" s="653"/>
      <c r="W241" s="688"/>
      <c r="X241" s="677"/>
      <c r="Y241" s="624"/>
      <c r="Z241" s="653"/>
      <c r="AA241" s="688"/>
      <c r="AB241" s="677"/>
      <c r="AC241" s="624"/>
      <c r="AD241" s="653"/>
      <c r="AE241" s="688"/>
      <c r="AF241" s="677"/>
      <c r="AG241" s="624"/>
      <c r="AH241" s="653"/>
      <c r="AI241" s="688"/>
      <c r="AJ241" s="677"/>
      <c r="AK241" s="624"/>
      <c r="AL241" s="653"/>
      <c r="AM241" s="688"/>
      <c r="AN241" s="677"/>
      <c r="AO241" s="630"/>
      <c r="AP241" s="653"/>
      <c r="AQ241" s="688"/>
      <c r="AR241" s="677"/>
      <c r="AS241" s="624"/>
      <c r="AT241" s="653"/>
      <c r="AU241" s="688"/>
      <c r="AV241" s="677"/>
      <c r="AW241" s="624"/>
      <c r="AX241" s="653"/>
      <c r="AY241" s="688"/>
      <c r="AZ241" s="677"/>
      <c r="BA241" s="624"/>
      <c r="BB241" s="653"/>
      <c r="BC241" s="688"/>
      <c r="BD241" s="677"/>
      <c r="BE241" s="624"/>
      <c r="BF241" s="653"/>
      <c r="BG241" s="688"/>
      <c r="BH241" s="677"/>
      <c r="BI241" s="624"/>
      <c r="BJ241" s="653"/>
      <c r="BK241" s="688"/>
      <c r="BL241" s="677"/>
      <c r="BM241" s="624"/>
      <c r="BN241" s="653"/>
      <c r="BO241" s="688"/>
      <c r="BP241" s="677"/>
      <c r="BQ241" s="624"/>
      <c r="BR241" s="653"/>
      <c r="BS241" s="688"/>
      <c r="BT241" s="677"/>
    </row>
    <row r="242" spans="1:72" x14ac:dyDescent="0.2">
      <c r="A242" s="624"/>
      <c r="B242" s="632"/>
      <c r="C242" s="633">
        <v>4</v>
      </c>
      <c r="D242" s="627" t="s">
        <v>258</v>
      </c>
      <c r="E242" s="628" t="s">
        <v>281</v>
      </c>
      <c r="F242" s="627"/>
      <c r="G242" s="690">
        <v>0</v>
      </c>
      <c r="H242" s="691"/>
      <c r="I242" s="692"/>
      <c r="J242" s="624"/>
      <c r="K242" s="693"/>
      <c r="L242" s="694"/>
      <c r="M242" s="624"/>
      <c r="N242" s="693">
        <v>0</v>
      </c>
      <c r="O242" s="691"/>
      <c r="P242" s="694"/>
      <c r="Q242" s="624"/>
      <c r="R242" s="693">
        <v>0</v>
      </c>
      <c r="S242" s="691"/>
      <c r="T242" s="694"/>
      <c r="U242" s="624"/>
      <c r="V242" s="693">
        <v>0</v>
      </c>
      <c r="W242" s="691"/>
      <c r="X242" s="694"/>
      <c r="Y242" s="624"/>
      <c r="Z242" s="693">
        <v>0</v>
      </c>
      <c r="AA242" s="691"/>
      <c r="AB242" s="694"/>
      <c r="AC242" s="624"/>
      <c r="AD242" s="693">
        <v>0</v>
      </c>
      <c r="AE242" s="691"/>
      <c r="AF242" s="694"/>
      <c r="AG242" s="624"/>
      <c r="AH242" s="693">
        <v>0</v>
      </c>
      <c r="AI242" s="691"/>
      <c r="AJ242" s="694"/>
      <c r="AK242" s="624"/>
      <c r="AL242" s="693">
        <v>0</v>
      </c>
      <c r="AM242" s="691"/>
      <c r="AN242" s="694"/>
      <c r="AO242" s="630"/>
      <c r="AP242" s="693">
        <v>0</v>
      </c>
      <c r="AQ242" s="691"/>
      <c r="AR242" s="694"/>
      <c r="AS242" s="624"/>
      <c r="AT242" s="693">
        <v>0</v>
      </c>
      <c r="AU242" s="691"/>
      <c r="AV242" s="694"/>
      <c r="AW242" s="624"/>
      <c r="AX242" s="693">
        <v>0</v>
      </c>
      <c r="AY242" s="691"/>
      <c r="AZ242" s="694"/>
      <c r="BA242" s="624"/>
      <c r="BB242" s="693">
        <v>0</v>
      </c>
      <c r="BC242" s="691"/>
      <c r="BD242" s="694"/>
      <c r="BE242" s="624"/>
      <c r="BF242" s="693">
        <v>0</v>
      </c>
      <c r="BG242" s="691"/>
      <c r="BH242" s="694"/>
      <c r="BI242" s="624"/>
      <c r="BJ242" s="693">
        <v>0</v>
      </c>
      <c r="BK242" s="691"/>
      <c r="BL242" s="694"/>
      <c r="BM242" s="624"/>
      <c r="BN242" s="693">
        <v>0</v>
      </c>
      <c r="BO242" s="691"/>
      <c r="BP242" s="694"/>
      <c r="BQ242" s="624"/>
      <c r="BR242" s="693">
        <v>0</v>
      </c>
      <c r="BS242" s="691"/>
      <c r="BT242" s="694"/>
    </row>
    <row r="243" spans="1:72" x14ac:dyDescent="0.2">
      <c r="A243" s="624"/>
      <c r="B243" s="632"/>
      <c r="C243" s="633">
        <v>4</v>
      </c>
      <c r="D243" s="627" t="s">
        <v>260</v>
      </c>
      <c r="E243" s="628" t="s">
        <v>282</v>
      </c>
      <c r="F243" s="627"/>
      <c r="G243" s="690">
        <v>0</v>
      </c>
      <c r="H243" s="691"/>
      <c r="I243" s="692"/>
      <c r="J243" s="624"/>
      <c r="K243" s="693"/>
      <c r="L243" s="694"/>
      <c r="M243" s="624"/>
      <c r="N243" s="693">
        <v>0</v>
      </c>
      <c r="O243" s="691"/>
      <c r="P243" s="694"/>
      <c r="Q243" s="624"/>
      <c r="R243" s="693">
        <v>0</v>
      </c>
      <c r="S243" s="691"/>
      <c r="T243" s="694"/>
      <c r="U243" s="624"/>
      <c r="V243" s="693">
        <v>0</v>
      </c>
      <c r="W243" s="691"/>
      <c r="X243" s="694"/>
      <c r="Y243" s="624"/>
      <c r="Z243" s="693">
        <v>0</v>
      </c>
      <c r="AA243" s="691"/>
      <c r="AB243" s="694"/>
      <c r="AC243" s="624"/>
      <c r="AD243" s="693">
        <v>0</v>
      </c>
      <c r="AE243" s="691"/>
      <c r="AF243" s="694"/>
      <c r="AG243" s="624"/>
      <c r="AH243" s="693">
        <v>0</v>
      </c>
      <c r="AI243" s="691"/>
      <c r="AJ243" s="694"/>
      <c r="AK243" s="624"/>
      <c r="AL243" s="693">
        <v>0</v>
      </c>
      <c r="AM243" s="691"/>
      <c r="AN243" s="694"/>
      <c r="AO243" s="630"/>
      <c r="AP243" s="693">
        <v>0</v>
      </c>
      <c r="AQ243" s="691"/>
      <c r="AR243" s="694"/>
      <c r="AS243" s="624"/>
      <c r="AT243" s="693">
        <v>0</v>
      </c>
      <c r="AU243" s="691"/>
      <c r="AV243" s="694"/>
      <c r="AW243" s="624"/>
      <c r="AX243" s="693">
        <v>0</v>
      </c>
      <c r="AY243" s="691"/>
      <c r="AZ243" s="694"/>
      <c r="BA243" s="624"/>
      <c r="BB243" s="693">
        <v>0</v>
      </c>
      <c r="BC243" s="691"/>
      <c r="BD243" s="694"/>
      <c r="BE243" s="624"/>
      <c r="BF243" s="693">
        <v>0</v>
      </c>
      <c r="BG243" s="691"/>
      <c r="BH243" s="694"/>
      <c r="BI243" s="624"/>
      <c r="BJ243" s="693">
        <v>0</v>
      </c>
      <c r="BK243" s="691"/>
      <c r="BL243" s="694"/>
      <c r="BM243" s="624"/>
      <c r="BN243" s="693">
        <v>0</v>
      </c>
      <c r="BO243" s="691"/>
      <c r="BP243" s="694"/>
      <c r="BQ243" s="624"/>
      <c r="BR243" s="693">
        <v>0</v>
      </c>
      <c r="BS243" s="691"/>
      <c r="BT243" s="694"/>
    </row>
    <row r="244" spans="1:72" x14ac:dyDescent="0.2">
      <c r="A244" s="624"/>
      <c r="B244" s="632"/>
      <c r="C244" s="633">
        <v>4</v>
      </c>
      <c r="D244" s="627" t="s">
        <v>262</v>
      </c>
      <c r="E244" s="628" t="s">
        <v>283</v>
      </c>
      <c r="F244" s="627"/>
      <c r="G244" s="690">
        <v>0</v>
      </c>
      <c r="H244" s="691"/>
      <c r="I244" s="692"/>
      <c r="J244" s="624"/>
      <c r="K244" s="693"/>
      <c r="L244" s="694"/>
      <c r="M244" s="624"/>
      <c r="N244" s="693">
        <v>0</v>
      </c>
      <c r="O244" s="691"/>
      <c r="P244" s="694"/>
      <c r="Q244" s="624"/>
      <c r="R244" s="693">
        <v>0</v>
      </c>
      <c r="S244" s="691"/>
      <c r="T244" s="694"/>
      <c r="U244" s="624"/>
      <c r="V244" s="693">
        <v>0</v>
      </c>
      <c r="W244" s="691"/>
      <c r="X244" s="694"/>
      <c r="Y244" s="624"/>
      <c r="Z244" s="693">
        <v>0</v>
      </c>
      <c r="AA244" s="691"/>
      <c r="AB244" s="694"/>
      <c r="AC244" s="624"/>
      <c r="AD244" s="693">
        <v>0</v>
      </c>
      <c r="AE244" s="691"/>
      <c r="AF244" s="694"/>
      <c r="AG244" s="624"/>
      <c r="AH244" s="693">
        <v>0</v>
      </c>
      <c r="AI244" s="691"/>
      <c r="AJ244" s="694"/>
      <c r="AK244" s="624"/>
      <c r="AL244" s="693">
        <v>0</v>
      </c>
      <c r="AM244" s="691"/>
      <c r="AN244" s="694"/>
      <c r="AO244" s="630"/>
      <c r="AP244" s="693">
        <v>0</v>
      </c>
      <c r="AQ244" s="691"/>
      <c r="AR244" s="694"/>
      <c r="AS244" s="624"/>
      <c r="AT244" s="693">
        <v>0</v>
      </c>
      <c r="AU244" s="691"/>
      <c r="AV244" s="694"/>
      <c r="AW244" s="624"/>
      <c r="AX244" s="693">
        <v>0</v>
      </c>
      <c r="AY244" s="691"/>
      <c r="AZ244" s="694"/>
      <c r="BA244" s="624"/>
      <c r="BB244" s="693">
        <v>0</v>
      </c>
      <c r="BC244" s="691"/>
      <c r="BD244" s="694"/>
      <c r="BE244" s="624"/>
      <c r="BF244" s="693">
        <v>0</v>
      </c>
      <c r="BG244" s="691"/>
      <c r="BH244" s="694"/>
      <c r="BI244" s="624"/>
      <c r="BJ244" s="693">
        <v>0</v>
      </c>
      <c r="BK244" s="691"/>
      <c r="BL244" s="694"/>
      <c r="BM244" s="624"/>
      <c r="BN244" s="693">
        <v>0</v>
      </c>
      <c r="BO244" s="691"/>
      <c r="BP244" s="694"/>
      <c r="BQ244" s="624"/>
      <c r="BR244" s="693">
        <v>0</v>
      </c>
      <c r="BS244" s="691"/>
      <c r="BT244" s="694"/>
    </row>
    <row r="245" spans="1:72" x14ac:dyDescent="0.2">
      <c r="A245" s="624"/>
      <c r="B245" s="627"/>
      <c r="C245" s="626"/>
      <c r="D245" s="627"/>
      <c r="E245" s="628" t="s">
        <v>264</v>
      </c>
      <c r="F245" s="627"/>
      <c r="G245" s="649"/>
      <c r="H245" s="688"/>
      <c r="I245" s="675"/>
      <c r="J245" s="624"/>
      <c r="K245" s="653"/>
      <c r="L245" s="677"/>
      <c r="M245" s="624"/>
      <c r="N245" s="653"/>
      <c r="O245" s="688"/>
      <c r="P245" s="677"/>
      <c r="Q245" s="624"/>
      <c r="R245" s="653"/>
      <c r="S245" s="688"/>
      <c r="T245" s="677"/>
      <c r="U245" s="624"/>
      <c r="V245" s="653"/>
      <c r="W245" s="688"/>
      <c r="X245" s="677"/>
      <c r="Y245" s="624"/>
      <c r="Z245" s="653"/>
      <c r="AA245" s="688"/>
      <c r="AB245" s="677"/>
      <c r="AC245" s="624"/>
      <c r="AD245" s="653"/>
      <c r="AE245" s="688"/>
      <c r="AF245" s="677"/>
      <c r="AG245" s="624"/>
      <c r="AH245" s="653"/>
      <c r="AI245" s="688"/>
      <c r="AJ245" s="677"/>
      <c r="AK245" s="624"/>
      <c r="AL245" s="653"/>
      <c r="AM245" s="688"/>
      <c r="AN245" s="677"/>
      <c r="AO245" s="630"/>
      <c r="AP245" s="653"/>
      <c r="AQ245" s="688"/>
      <c r="AR245" s="677"/>
      <c r="AS245" s="624"/>
      <c r="AT245" s="653"/>
      <c r="AU245" s="688"/>
      <c r="AV245" s="677"/>
      <c r="AW245" s="624"/>
      <c r="AX245" s="653"/>
      <c r="AY245" s="688"/>
      <c r="AZ245" s="677"/>
      <c r="BA245" s="624"/>
      <c r="BB245" s="653"/>
      <c r="BC245" s="688"/>
      <c r="BD245" s="677"/>
      <c r="BE245" s="624"/>
      <c r="BF245" s="653"/>
      <c r="BG245" s="688"/>
      <c r="BH245" s="677"/>
      <c r="BI245" s="624"/>
      <c r="BJ245" s="653"/>
      <c r="BK245" s="688"/>
      <c r="BL245" s="677"/>
      <c r="BM245" s="624"/>
      <c r="BN245" s="653"/>
      <c r="BO245" s="688"/>
      <c r="BP245" s="677"/>
      <c r="BQ245" s="624"/>
      <c r="BR245" s="653"/>
      <c r="BS245" s="688"/>
      <c r="BT245" s="677"/>
    </row>
    <row r="246" spans="1:72" x14ac:dyDescent="0.2">
      <c r="A246" s="624"/>
      <c r="B246" s="702" t="s">
        <v>320</v>
      </c>
      <c r="C246" s="633"/>
      <c r="D246" s="627"/>
      <c r="E246" s="628" t="s">
        <v>264</v>
      </c>
      <c r="F246" s="627"/>
      <c r="G246" s="649"/>
      <c r="H246" s="688"/>
      <c r="I246" s="675"/>
      <c r="J246" s="624"/>
      <c r="K246" s="653"/>
      <c r="L246" s="677"/>
      <c r="M246" s="624"/>
      <c r="N246" s="653"/>
      <c r="O246" s="688"/>
      <c r="P246" s="677"/>
      <c r="Q246" s="624"/>
      <c r="R246" s="653"/>
      <c r="S246" s="688"/>
      <c r="T246" s="677"/>
      <c r="U246" s="624"/>
      <c r="V246" s="653"/>
      <c r="W246" s="688"/>
      <c r="X246" s="677"/>
      <c r="Y246" s="624"/>
      <c r="Z246" s="653"/>
      <c r="AA246" s="688"/>
      <c r="AB246" s="677"/>
      <c r="AC246" s="624"/>
      <c r="AD246" s="653"/>
      <c r="AE246" s="688"/>
      <c r="AF246" s="677"/>
      <c r="AG246" s="624"/>
      <c r="AH246" s="653"/>
      <c r="AI246" s="688"/>
      <c r="AJ246" s="677"/>
      <c r="AK246" s="624"/>
      <c r="AL246" s="653"/>
      <c r="AM246" s="688"/>
      <c r="AN246" s="677"/>
      <c r="AO246" s="630"/>
      <c r="AP246" s="653"/>
      <c r="AQ246" s="688"/>
      <c r="AR246" s="677"/>
      <c r="AS246" s="624"/>
      <c r="AT246" s="653"/>
      <c r="AU246" s="688"/>
      <c r="AV246" s="677"/>
      <c r="AW246" s="624"/>
      <c r="AX246" s="653"/>
      <c r="AY246" s="688"/>
      <c r="AZ246" s="677"/>
      <c r="BA246" s="624"/>
      <c r="BB246" s="653"/>
      <c r="BC246" s="688"/>
      <c r="BD246" s="677"/>
      <c r="BE246" s="624"/>
      <c r="BF246" s="653"/>
      <c r="BG246" s="688"/>
      <c r="BH246" s="677"/>
      <c r="BI246" s="624"/>
      <c r="BJ246" s="653"/>
      <c r="BK246" s="688"/>
      <c r="BL246" s="677"/>
      <c r="BM246" s="624"/>
      <c r="BN246" s="653"/>
      <c r="BO246" s="688"/>
      <c r="BP246" s="677"/>
      <c r="BQ246" s="624"/>
      <c r="BR246" s="653"/>
      <c r="BS246" s="688"/>
      <c r="BT246" s="677"/>
    </row>
    <row r="247" spans="1:72" x14ac:dyDescent="0.2">
      <c r="A247" s="624"/>
      <c r="B247" s="632"/>
      <c r="C247" s="633">
        <v>4</v>
      </c>
      <c r="D247" s="627" t="s">
        <v>258</v>
      </c>
      <c r="E247" s="628" t="s">
        <v>281</v>
      </c>
      <c r="F247" s="627"/>
      <c r="G247" s="690">
        <v>0</v>
      </c>
      <c r="H247" s="691"/>
      <c r="I247" s="692"/>
      <c r="J247" s="624"/>
      <c r="K247" s="693"/>
      <c r="L247" s="694"/>
      <c r="M247" s="624"/>
      <c r="N247" s="693">
        <v>0</v>
      </c>
      <c r="O247" s="691"/>
      <c r="P247" s="694"/>
      <c r="Q247" s="624"/>
      <c r="R247" s="693">
        <v>0</v>
      </c>
      <c r="S247" s="691"/>
      <c r="T247" s="694"/>
      <c r="U247" s="624"/>
      <c r="V247" s="693">
        <v>0</v>
      </c>
      <c r="W247" s="691"/>
      <c r="X247" s="694"/>
      <c r="Y247" s="624"/>
      <c r="Z247" s="693">
        <v>0</v>
      </c>
      <c r="AA247" s="691"/>
      <c r="AB247" s="694"/>
      <c r="AC247" s="624"/>
      <c r="AD247" s="693">
        <v>0</v>
      </c>
      <c r="AE247" s="691"/>
      <c r="AF247" s="694"/>
      <c r="AG247" s="624"/>
      <c r="AH247" s="693">
        <v>0</v>
      </c>
      <c r="AI247" s="691"/>
      <c r="AJ247" s="694"/>
      <c r="AK247" s="624"/>
      <c r="AL247" s="693">
        <v>0</v>
      </c>
      <c r="AM247" s="691"/>
      <c r="AN247" s="694"/>
      <c r="AO247" s="630"/>
      <c r="AP247" s="693">
        <v>0</v>
      </c>
      <c r="AQ247" s="691"/>
      <c r="AR247" s="694"/>
      <c r="AS247" s="624"/>
      <c r="AT247" s="693">
        <v>0</v>
      </c>
      <c r="AU247" s="691"/>
      <c r="AV247" s="694"/>
      <c r="AW247" s="624"/>
      <c r="AX247" s="693">
        <v>0</v>
      </c>
      <c r="AY247" s="691"/>
      <c r="AZ247" s="694"/>
      <c r="BA247" s="624"/>
      <c r="BB247" s="693">
        <v>0</v>
      </c>
      <c r="BC247" s="691"/>
      <c r="BD247" s="694"/>
      <c r="BE247" s="624"/>
      <c r="BF247" s="693">
        <v>0</v>
      </c>
      <c r="BG247" s="691"/>
      <c r="BH247" s="694"/>
      <c r="BI247" s="624"/>
      <c r="BJ247" s="693">
        <v>0</v>
      </c>
      <c r="BK247" s="691"/>
      <c r="BL247" s="694"/>
      <c r="BM247" s="624"/>
      <c r="BN247" s="693">
        <v>0</v>
      </c>
      <c r="BO247" s="691"/>
      <c r="BP247" s="694"/>
      <c r="BQ247" s="624"/>
      <c r="BR247" s="693">
        <v>0</v>
      </c>
      <c r="BS247" s="691"/>
      <c r="BT247" s="694"/>
    </row>
    <row r="248" spans="1:72" x14ac:dyDescent="0.2">
      <c r="A248" s="624"/>
      <c r="B248" s="632"/>
      <c r="C248" s="633">
        <v>4</v>
      </c>
      <c r="D248" s="627" t="s">
        <v>260</v>
      </c>
      <c r="E248" s="628" t="s">
        <v>282</v>
      </c>
      <c r="F248" s="627"/>
      <c r="G248" s="690">
        <v>0</v>
      </c>
      <c r="H248" s="691"/>
      <c r="I248" s="692"/>
      <c r="J248" s="624"/>
      <c r="K248" s="693"/>
      <c r="L248" s="694"/>
      <c r="M248" s="624"/>
      <c r="N248" s="693">
        <v>0</v>
      </c>
      <c r="O248" s="691"/>
      <c r="P248" s="694"/>
      <c r="Q248" s="624"/>
      <c r="R248" s="693">
        <v>0</v>
      </c>
      <c r="S248" s="691"/>
      <c r="T248" s="694"/>
      <c r="U248" s="624"/>
      <c r="V248" s="693">
        <v>0</v>
      </c>
      <c r="W248" s="691"/>
      <c r="X248" s="694"/>
      <c r="Y248" s="624"/>
      <c r="Z248" s="693">
        <v>0</v>
      </c>
      <c r="AA248" s="691"/>
      <c r="AB248" s="694"/>
      <c r="AC248" s="624"/>
      <c r="AD248" s="693">
        <v>0</v>
      </c>
      <c r="AE248" s="691"/>
      <c r="AF248" s="694"/>
      <c r="AG248" s="624"/>
      <c r="AH248" s="693">
        <v>0</v>
      </c>
      <c r="AI248" s="691"/>
      <c r="AJ248" s="694"/>
      <c r="AK248" s="624"/>
      <c r="AL248" s="693">
        <v>0</v>
      </c>
      <c r="AM248" s="691"/>
      <c r="AN248" s="694"/>
      <c r="AO248" s="630"/>
      <c r="AP248" s="693">
        <v>0</v>
      </c>
      <c r="AQ248" s="691"/>
      <c r="AR248" s="694"/>
      <c r="AS248" s="624"/>
      <c r="AT248" s="693">
        <v>0</v>
      </c>
      <c r="AU248" s="691"/>
      <c r="AV248" s="694"/>
      <c r="AW248" s="624"/>
      <c r="AX248" s="693">
        <v>0</v>
      </c>
      <c r="AY248" s="691"/>
      <c r="AZ248" s="694"/>
      <c r="BA248" s="624"/>
      <c r="BB248" s="693">
        <v>0</v>
      </c>
      <c r="BC248" s="691"/>
      <c r="BD248" s="694"/>
      <c r="BE248" s="624"/>
      <c r="BF248" s="693">
        <v>0</v>
      </c>
      <c r="BG248" s="691"/>
      <c r="BH248" s="694"/>
      <c r="BI248" s="624"/>
      <c r="BJ248" s="693">
        <v>0</v>
      </c>
      <c r="BK248" s="691"/>
      <c r="BL248" s="694"/>
      <c r="BM248" s="624"/>
      <c r="BN248" s="693">
        <v>0</v>
      </c>
      <c r="BO248" s="691"/>
      <c r="BP248" s="694"/>
      <c r="BQ248" s="624"/>
      <c r="BR248" s="693">
        <v>0</v>
      </c>
      <c r="BS248" s="691"/>
      <c r="BT248" s="694"/>
    </row>
    <row r="249" spans="1:72" x14ac:dyDescent="0.2">
      <c r="A249" s="624"/>
      <c r="B249" s="632"/>
      <c r="C249" s="633">
        <v>4</v>
      </c>
      <c r="D249" s="627" t="s">
        <v>262</v>
      </c>
      <c r="E249" s="628" t="s">
        <v>283</v>
      </c>
      <c r="F249" s="627"/>
      <c r="G249" s="690">
        <v>0</v>
      </c>
      <c r="H249" s="691"/>
      <c r="I249" s="692"/>
      <c r="J249" s="624"/>
      <c r="K249" s="693"/>
      <c r="L249" s="694"/>
      <c r="M249" s="624"/>
      <c r="N249" s="693">
        <v>0</v>
      </c>
      <c r="O249" s="691"/>
      <c r="P249" s="694"/>
      <c r="Q249" s="624"/>
      <c r="R249" s="693">
        <v>0</v>
      </c>
      <c r="S249" s="691"/>
      <c r="T249" s="694"/>
      <c r="U249" s="624"/>
      <c r="V249" s="693">
        <v>0</v>
      </c>
      <c r="W249" s="691"/>
      <c r="X249" s="694"/>
      <c r="Y249" s="624"/>
      <c r="Z249" s="693">
        <v>0</v>
      </c>
      <c r="AA249" s="691"/>
      <c r="AB249" s="694"/>
      <c r="AC249" s="624"/>
      <c r="AD249" s="693">
        <v>0</v>
      </c>
      <c r="AE249" s="691"/>
      <c r="AF249" s="694"/>
      <c r="AG249" s="624"/>
      <c r="AH249" s="693">
        <v>0</v>
      </c>
      <c r="AI249" s="691"/>
      <c r="AJ249" s="694"/>
      <c r="AK249" s="624"/>
      <c r="AL249" s="693">
        <v>0</v>
      </c>
      <c r="AM249" s="691"/>
      <c r="AN249" s="694"/>
      <c r="AO249" s="630"/>
      <c r="AP249" s="693">
        <v>0</v>
      </c>
      <c r="AQ249" s="691"/>
      <c r="AR249" s="694"/>
      <c r="AS249" s="624"/>
      <c r="AT249" s="693">
        <v>0</v>
      </c>
      <c r="AU249" s="691"/>
      <c r="AV249" s="694"/>
      <c r="AW249" s="624"/>
      <c r="AX249" s="693">
        <v>0</v>
      </c>
      <c r="AY249" s="691"/>
      <c r="AZ249" s="694"/>
      <c r="BA249" s="624"/>
      <c r="BB249" s="693">
        <v>0</v>
      </c>
      <c r="BC249" s="691"/>
      <c r="BD249" s="694"/>
      <c r="BE249" s="624"/>
      <c r="BF249" s="693">
        <v>0</v>
      </c>
      <c r="BG249" s="691"/>
      <c r="BH249" s="694"/>
      <c r="BI249" s="624"/>
      <c r="BJ249" s="693">
        <v>0</v>
      </c>
      <c r="BK249" s="691"/>
      <c r="BL249" s="694"/>
      <c r="BM249" s="624"/>
      <c r="BN249" s="693">
        <v>0</v>
      </c>
      <c r="BO249" s="691"/>
      <c r="BP249" s="694"/>
      <c r="BQ249" s="624"/>
      <c r="BR249" s="693">
        <v>0</v>
      </c>
      <c r="BS249" s="691"/>
      <c r="BT249" s="694"/>
    </row>
    <row r="250" spans="1:72" x14ac:dyDescent="0.2">
      <c r="A250" s="624"/>
      <c r="B250" s="627"/>
      <c r="C250" s="626"/>
      <c r="D250" s="627"/>
      <c r="E250" s="628" t="s">
        <v>264</v>
      </c>
      <c r="F250" s="627"/>
      <c r="G250" s="649"/>
      <c r="H250" s="688"/>
      <c r="I250" s="675"/>
      <c r="J250" s="624"/>
      <c r="K250" s="653"/>
      <c r="L250" s="677"/>
      <c r="M250" s="624"/>
      <c r="N250" s="653"/>
      <c r="O250" s="688"/>
      <c r="P250" s="677"/>
      <c r="Q250" s="624"/>
      <c r="R250" s="653"/>
      <c r="S250" s="688"/>
      <c r="T250" s="677"/>
      <c r="U250" s="624"/>
      <c r="V250" s="653"/>
      <c r="W250" s="688"/>
      <c r="X250" s="677"/>
      <c r="Y250" s="624"/>
      <c r="Z250" s="653"/>
      <c r="AA250" s="688"/>
      <c r="AB250" s="677"/>
      <c r="AC250" s="624"/>
      <c r="AD250" s="653"/>
      <c r="AE250" s="688"/>
      <c r="AF250" s="677"/>
      <c r="AG250" s="624"/>
      <c r="AH250" s="653"/>
      <c r="AI250" s="688"/>
      <c r="AJ250" s="677"/>
      <c r="AK250" s="624"/>
      <c r="AL250" s="653"/>
      <c r="AM250" s="688"/>
      <c r="AN250" s="677"/>
      <c r="AO250" s="630"/>
      <c r="AP250" s="653"/>
      <c r="AQ250" s="688"/>
      <c r="AR250" s="677"/>
      <c r="AS250" s="624"/>
      <c r="AT250" s="653"/>
      <c r="AU250" s="688"/>
      <c r="AV250" s="677"/>
      <c r="AW250" s="624"/>
      <c r="AX250" s="653"/>
      <c r="AY250" s="688"/>
      <c r="AZ250" s="677"/>
      <c r="BA250" s="624"/>
      <c r="BB250" s="653"/>
      <c r="BC250" s="688"/>
      <c r="BD250" s="677"/>
      <c r="BE250" s="624"/>
      <c r="BF250" s="653"/>
      <c r="BG250" s="688"/>
      <c r="BH250" s="677"/>
      <c r="BI250" s="624"/>
      <c r="BJ250" s="653"/>
      <c r="BK250" s="688"/>
      <c r="BL250" s="677"/>
      <c r="BM250" s="624"/>
      <c r="BN250" s="653"/>
      <c r="BO250" s="688"/>
      <c r="BP250" s="677"/>
      <c r="BQ250" s="624"/>
      <c r="BR250" s="653"/>
      <c r="BS250" s="688"/>
      <c r="BT250" s="677"/>
    </row>
    <row r="251" spans="1:72" x14ac:dyDescent="0.2">
      <c r="A251" s="624"/>
      <c r="B251" s="702" t="s">
        <v>321</v>
      </c>
      <c r="C251" s="633"/>
      <c r="D251" s="627"/>
      <c r="E251" s="628" t="s">
        <v>264</v>
      </c>
      <c r="F251" s="627"/>
      <c r="G251" s="649"/>
      <c r="H251" s="688"/>
      <c r="I251" s="675"/>
      <c r="J251" s="624"/>
      <c r="K251" s="653"/>
      <c r="L251" s="677"/>
      <c r="M251" s="624"/>
      <c r="N251" s="653"/>
      <c r="O251" s="688"/>
      <c r="P251" s="677"/>
      <c r="Q251" s="624"/>
      <c r="R251" s="653"/>
      <c r="S251" s="688"/>
      <c r="T251" s="677"/>
      <c r="U251" s="624"/>
      <c r="V251" s="653"/>
      <c r="W251" s="688"/>
      <c r="X251" s="677"/>
      <c r="Y251" s="624"/>
      <c r="Z251" s="653"/>
      <c r="AA251" s="688"/>
      <c r="AB251" s="677"/>
      <c r="AC251" s="624"/>
      <c r="AD251" s="653"/>
      <c r="AE251" s="688"/>
      <c r="AF251" s="677"/>
      <c r="AG251" s="624"/>
      <c r="AH251" s="653"/>
      <c r="AI251" s="688"/>
      <c r="AJ251" s="677"/>
      <c r="AK251" s="624"/>
      <c r="AL251" s="653"/>
      <c r="AM251" s="688"/>
      <c r="AN251" s="677"/>
      <c r="AO251" s="630"/>
      <c r="AP251" s="653"/>
      <c r="AQ251" s="688"/>
      <c r="AR251" s="677"/>
      <c r="AS251" s="624"/>
      <c r="AT251" s="653"/>
      <c r="AU251" s="688"/>
      <c r="AV251" s="677"/>
      <c r="AW251" s="624"/>
      <c r="AX251" s="653"/>
      <c r="AY251" s="688"/>
      <c r="AZ251" s="677"/>
      <c r="BA251" s="624"/>
      <c r="BB251" s="653"/>
      <c r="BC251" s="688"/>
      <c r="BD251" s="677"/>
      <c r="BE251" s="624"/>
      <c r="BF251" s="653"/>
      <c r="BG251" s="688"/>
      <c r="BH251" s="677"/>
      <c r="BI251" s="624"/>
      <c r="BJ251" s="653"/>
      <c r="BK251" s="688"/>
      <c r="BL251" s="677"/>
      <c r="BM251" s="624"/>
      <c r="BN251" s="653"/>
      <c r="BO251" s="688"/>
      <c r="BP251" s="677"/>
      <c r="BQ251" s="624"/>
      <c r="BR251" s="653"/>
      <c r="BS251" s="688"/>
      <c r="BT251" s="677"/>
    </row>
    <row r="252" spans="1:72" x14ac:dyDescent="0.2">
      <c r="A252" s="624"/>
      <c r="B252" s="632"/>
      <c r="C252" s="633">
        <v>4</v>
      </c>
      <c r="D252" s="627" t="s">
        <v>258</v>
      </c>
      <c r="E252" s="628" t="s">
        <v>281</v>
      </c>
      <c r="F252" s="627"/>
      <c r="G252" s="690">
        <v>0</v>
      </c>
      <c r="H252" s="691"/>
      <c r="I252" s="692"/>
      <c r="J252" s="624"/>
      <c r="K252" s="693"/>
      <c r="L252" s="694"/>
      <c r="M252" s="624"/>
      <c r="N252" s="693">
        <v>0</v>
      </c>
      <c r="O252" s="691"/>
      <c r="P252" s="694"/>
      <c r="Q252" s="624"/>
      <c r="R252" s="693">
        <v>0</v>
      </c>
      <c r="S252" s="691"/>
      <c r="T252" s="694"/>
      <c r="U252" s="624"/>
      <c r="V252" s="693">
        <v>0</v>
      </c>
      <c r="W252" s="691"/>
      <c r="X252" s="694"/>
      <c r="Y252" s="624"/>
      <c r="Z252" s="693">
        <v>0</v>
      </c>
      <c r="AA252" s="691"/>
      <c r="AB252" s="694"/>
      <c r="AC252" s="624"/>
      <c r="AD252" s="693">
        <v>0</v>
      </c>
      <c r="AE252" s="691"/>
      <c r="AF252" s="694"/>
      <c r="AG252" s="624"/>
      <c r="AH252" s="693">
        <v>0</v>
      </c>
      <c r="AI252" s="691"/>
      <c r="AJ252" s="694"/>
      <c r="AK252" s="624"/>
      <c r="AL252" s="693">
        <v>0</v>
      </c>
      <c r="AM252" s="691"/>
      <c r="AN252" s="694"/>
      <c r="AO252" s="630"/>
      <c r="AP252" s="693">
        <v>0</v>
      </c>
      <c r="AQ252" s="691"/>
      <c r="AR252" s="694"/>
      <c r="AS252" s="624"/>
      <c r="AT252" s="693">
        <v>0</v>
      </c>
      <c r="AU252" s="691"/>
      <c r="AV252" s="694"/>
      <c r="AW252" s="624"/>
      <c r="AX252" s="693">
        <v>0</v>
      </c>
      <c r="AY252" s="691"/>
      <c r="AZ252" s="694"/>
      <c r="BA252" s="624"/>
      <c r="BB252" s="693">
        <v>0</v>
      </c>
      <c r="BC252" s="691"/>
      <c r="BD252" s="694"/>
      <c r="BE252" s="624"/>
      <c r="BF252" s="693">
        <v>0</v>
      </c>
      <c r="BG252" s="691"/>
      <c r="BH252" s="694"/>
      <c r="BI252" s="624"/>
      <c r="BJ252" s="693">
        <v>0</v>
      </c>
      <c r="BK252" s="691"/>
      <c r="BL252" s="694"/>
      <c r="BM252" s="624"/>
      <c r="BN252" s="693">
        <v>0</v>
      </c>
      <c r="BO252" s="691"/>
      <c r="BP252" s="694"/>
      <c r="BQ252" s="624"/>
      <c r="BR252" s="693">
        <v>0</v>
      </c>
      <c r="BS252" s="691"/>
      <c r="BT252" s="694"/>
    </row>
    <row r="253" spans="1:72" x14ac:dyDescent="0.2">
      <c r="A253" s="624"/>
      <c r="B253" s="632"/>
      <c r="C253" s="633">
        <v>4</v>
      </c>
      <c r="D253" s="627" t="s">
        <v>260</v>
      </c>
      <c r="E253" s="628" t="s">
        <v>282</v>
      </c>
      <c r="F253" s="627"/>
      <c r="G253" s="690">
        <v>0</v>
      </c>
      <c r="H253" s="691"/>
      <c r="I253" s="692"/>
      <c r="J253" s="624"/>
      <c r="K253" s="693"/>
      <c r="L253" s="694"/>
      <c r="M253" s="624"/>
      <c r="N253" s="693">
        <v>0</v>
      </c>
      <c r="O253" s="691"/>
      <c r="P253" s="694"/>
      <c r="Q253" s="624"/>
      <c r="R253" s="693">
        <v>0</v>
      </c>
      <c r="S253" s="691"/>
      <c r="T253" s="694"/>
      <c r="U253" s="624"/>
      <c r="V253" s="693">
        <v>0</v>
      </c>
      <c r="W253" s="691"/>
      <c r="X253" s="694"/>
      <c r="Y253" s="624"/>
      <c r="Z253" s="693">
        <v>0</v>
      </c>
      <c r="AA253" s="691"/>
      <c r="AB253" s="694"/>
      <c r="AC253" s="624"/>
      <c r="AD253" s="693">
        <v>0</v>
      </c>
      <c r="AE253" s="691"/>
      <c r="AF253" s="694"/>
      <c r="AG253" s="624"/>
      <c r="AH253" s="693">
        <v>0</v>
      </c>
      <c r="AI253" s="691"/>
      <c r="AJ253" s="694"/>
      <c r="AK253" s="624"/>
      <c r="AL253" s="693">
        <v>0</v>
      </c>
      <c r="AM253" s="691"/>
      <c r="AN253" s="694"/>
      <c r="AO253" s="630"/>
      <c r="AP253" s="693">
        <v>0</v>
      </c>
      <c r="AQ253" s="691"/>
      <c r="AR253" s="694"/>
      <c r="AS253" s="624"/>
      <c r="AT253" s="693">
        <v>0</v>
      </c>
      <c r="AU253" s="691"/>
      <c r="AV253" s="694"/>
      <c r="AW253" s="624"/>
      <c r="AX253" s="693">
        <v>0</v>
      </c>
      <c r="AY253" s="691"/>
      <c r="AZ253" s="694"/>
      <c r="BA253" s="624"/>
      <c r="BB253" s="693">
        <v>0</v>
      </c>
      <c r="BC253" s="691"/>
      <c r="BD253" s="694"/>
      <c r="BE253" s="624"/>
      <c r="BF253" s="693">
        <v>0</v>
      </c>
      <c r="BG253" s="691"/>
      <c r="BH253" s="694"/>
      <c r="BI253" s="624"/>
      <c r="BJ253" s="693">
        <v>0</v>
      </c>
      <c r="BK253" s="691"/>
      <c r="BL253" s="694"/>
      <c r="BM253" s="624"/>
      <c r="BN253" s="693">
        <v>0</v>
      </c>
      <c r="BO253" s="691"/>
      <c r="BP253" s="694"/>
      <c r="BQ253" s="624"/>
      <c r="BR253" s="693">
        <v>0</v>
      </c>
      <c r="BS253" s="691"/>
      <c r="BT253" s="694"/>
    </row>
    <row r="254" spans="1:72" x14ac:dyDescent="0.2">
      <c r="A254" s="624"/>
      <c r="B254" s="632"/>
      <c r="C254" s="633">
        <v>4</v>
      </c>
      <c r="D254" s="627" t="s">
        <v>262</v>
      </c>
      <c r="E254" s="628" t="s">
        <v>283</v>
      </c>
      <c r="F254" s="627"/>
      <c r="G254" s="690">
        <v>0</v>
      </c>
      <c r="H254" s="691"/>
      <c r="I254" s="692"/>
      <c r="J254" s="624"/>
      <c r="K254" s="693"/>
      <c r="L254" s="694"/>
      <c r="M254" s="624"/>
      <c r="N254" s="693">
        <v>0</v>
      </c>
      <c r="O254" s="691"/>
      <c r="P254" s="694"/>
      <c r="Q254" s="624"/>
      <c r="R254" s="693">
        <v>0</v>
      </c>
      <c r="S254" s="691"/>
      <c r="T254" s="694"/>
      <c r="U254" s="624"/>
      <c r="V254" s="693">
        <v>0</v>
      </c>
      <c r="W254" s="691"/>
      <c r="X254" s="694"/>
      <c r="Y254" s="624"/>
      <c r="Z254" s="693">
        <v>0</v>
      </c>
      <c r="AA254" s="691"/>
      <c r="AB254" s="694"/>
      <c r="AC254" s="624"/>
      <c r="AD254" s="693">
        <v>0</v>
      </c>
      <c r="AE254" s="691"/>
      <c r="AF254" s="694"/>
      <c r="AG254" s="624"/>
      <c r="AH254" s="693">
        <v>0</v>
      </c>
      <c r="AI254" s="691"/>
      <c r="AJ254" s="694"/>
      <c r="AK254" s="624"/>
      <c r="AL254" s="693">
        <v>0</v>
      </c>
      <c r="AM254" s="691"/>
      <c r="AN254" s="694"/>
      <c r="AO254" s="630"/>
      <c r="AP254" s="693">
        <v>0</v>
      </c>
      <c r="AQ254" s="691"/>
      <c r="AR254" s="694"/>
      <c r="AS254" s="624"/>
      <c r="AT254" s="693">
        <v>0</v>
      </c>
      <c r="AU254" s="691"/>
      <c r="AV254" s="694"/>
      <c r="AW254" s="624"/>
      <c r="AX254" s="693">
        <v>0</v>
      </c>
      <c r="AY254" s="691"/>
      <c r="AZ254" s="694"/>
      <c r="BA254" s="624"/>
      <c r="BB254" s="693">
        <v>0</v>
      </c>
      <c r="BC254" s="691"/>
      <c r="BD254" s="694"/>
      <c r="BE254" s="624"/>
      <c r="BF254" s="693">
        <v>0</v>
      </c>
      <c r="BG254" s="691"/>
      <c r="BH254" s="694"/>
      <c r="BI254" s="624"/>
      <c r="BJ254" s="693">
        <v>0</v>
      </c>
      <c r="BK254" s="691"/>
      <c r="BL254" s="694"/>
      <c r="BM254" s="624"/>
      <c r="BN254" s="693">
        <v>0</v>
      </c>
      <c r="BO254" s="691"/>
      <c r="BP254" s="694"/>
      <c r="BQ254" s="624"/>
      <c r="BR254" s="693">
        <v>0</v>
      </c>
      <c r="BS254" s="691"/>
      <c r="BT254" s="694"/>
    </row>
    <row r="255" spans="1:72" x14ac:dyDescent="0.2">
      <c r="A255" s="624"/>
      <c r="B255" s="627"/>
      <c r="C255" s="626"/>
      <c r="D255" s="627"/>
      <c r="E255" s="628" t="s">
        <v>264</v>
      </c>
      <c r="F255" s="627"/>
      <c r="G255" s="649"/>
      <c r="H255" s="688"/>
      <c r="I255" s="675"/>
      <c r="J255" s="624"/>
      <c r="K255" s="653"/>
      <c r="L255" s="677"/>
      <c r="M255" s="624"/>
      <c r="N255" s="653"/>
      <c r="O255" s="688"/>
      <c r="P255" s="677"/>
      <c r="Q255" s="624"/>
      <c r="R255" s="653"/>
      <c r="S255" s="688"/>
      <c r="T255" s="677"/>
      <c r="U255" s="624"/>
      <c r="V255" s="653"/>
      <c r="W255" s="688"/>
      <c r="X255" s="677"/>
      <c r="Y255" s="624"/>
      <c r="Z255" s="653"/>
      <c r="AA255" s="688"/>
      <c r="AB255" s="677"/>
      <c r="AC255" s="624"/>
      <c r="AD255" s="653"/>
      <c r="AE255" s="688"/>
      <c r="AF255" s="677"/>
      <c r="AG255" s="624"/>
      <c r="AH255" s="653"/>
      <c r="AI255" s="688"/>
      <c r="AJ255" s="677"/>
      <c r="AK255" s="624"/>
      <c r="AL255" s="653"/>
      <c r="AM255" s="688"/>
      <c r="AN255" s="677"/>
      <c r="AO255" s="630"/>
      <c r="AP255" s="653"/>
      <c r="AQ255" s="688"/>
      <c r="AR255" s="677"/>
      <c r="AS255" s="624"/>
      <c r="AT255" s="653"/>
      <c r="AU255" s="688"/>
      <c r="AV255" s="677"/>
      <c r="AW255" s="624"/>
      <c r="AX255" s="653"/>
      <c r="AY255" s="688"/>
      <c r="AZ255" s="677"/>
      <c r="BA255" s="624"/>
      <c r="BB255" s="653"/>
      <c r="BC255" s="688"/>
      <c r="BD255" s="677"/>
      <c r="BE255" s="624"/>
      <c r="BF255" s="653"/>
      <c r="BG255" s="688"/>
      <c r="BH255" s="677"/>
      <c r="BI255" s="624"/>
      <c r="BJ255" s="653"/>
      <c r="BK255" s="688"/>
      <c r="BL255" s="677"/>
      <c r="BM255" s="624"/>
      <c r="BN255" s="653"/>
      <c r="BO255" s="688"/>
      <c r="BP255" s="677"/>
      <c r="BQ255" s="624"/>
      <c r="BR255" s="653"/>
      <c r="BS255" s="688"/>
      <c r="BT255" s="677"/>
    </row>
    <row r="256" spans="1:72" x14ac:dyDescent="0.2">
      <c r="A256" s="624"/>
      <c r="B256" s="702" t="s">
        <v>322</v>
      </c>
      <c r="C256" s="633"/>
      <c r="D256" s="627"/>
      <c r="E256" s="628" t="s">
        <v>264</v>
      </c>
      <c r="F256" s="627"/>
      <c r="G256" s="649"/>
      <c r="H256" s="688"/>
      <c r="I256" s="675"/>
      <c r="J256" s="624"/>
      <c r="K256" s="653"/>
      <c r="L256" s="677"/>
      <c r="M256" s="624"/>
      <c r="N256" s="653"/>
      <c r="O256" s="688"/>
      <c r="P256" s="677"/>
      <c r="Q256" s="624"/>
      <c r="R256" s="653"/>
      <c r="S256" s="688"/>
      <c r="T256" s="677"/>
      <c r="U256" s="624"/>
      <c r="V256" s="653"/>
      <c r="W256" s="688"/>
      <c r="X256" s="677"/>
      <c r="Y256" s="624"/>
      <c r="Z256" s="653"/>
      <c r="AA256" s="688"/>
      <c r="AB256" s="677"/>
      <c r="AC256" s="624"/>
      <c r="AD256" s="653"/>
      <c r="AE256" s="688"/>
      <c r="AF256" s="677"/>
      <c r="AG256" s="624"/>
      <c r="AH256" s="653"/>
      <c r="AI256" s="688"/>
      <c r="AJ256" s="677"/>
      <c r="AK256" s="624"/>
      <c r="AL256" s="653"/>
      <c r="AM256" s="688"/>
      <c r="AN256" s="677"/>
      <c r="AO256" s="630"/>
      <c r="AP256" s="653"/>
      <c r="AQ256" s="688"/>
      <c r="AR256" s="677"/>
      <c r="AS256" s="624"/>
      <c r="AT256" s="653"/>
      <c r="AU256" s="688"/>
      <c r="AV256" s="677"/>
      <c r="AW256" s="624"/>
      <c r="AX256" s="653"/>
      <c r="AY256" s="688"/>
      <c r="AZ256" s="677"/>
      <c r="BA256" s="624"/>
      <c r="BB256" s="653"/>
      <c r="BC256" s="688"/>
      <c r="BD256" s="677"/>
      <c r="BE256" s="624"/>
      <c r="BF256" s="653"/>
      <c r="BG256" s="688"/>
      <c r="BH256" s="677"/>
      <c r="BI256" s="624"/>
      <c r="BJ256" s="653"/>
      <c r="BK256" s="688"/>
      <c r="BL256" s="677"/>
      <c r="BM256" s="624"/>
      <c r="BN256" s="653"/>
      <c r="BO256" s="688"/>
      <c r="BP256" s="677"/>
      <c r="BQ256" s="624"/>
      <c r="BR256" s="653"/>
      <c r="BS256" s="688"/>
      <c r="BT256" s="677"/>
    </row>
    <row r="257" spans="1:72" x14ac:dyDescent="0.2">
      <c r="A257" s="624"/>
      <c r="B257" s="632"/>
      <c r="C257" s="633">
        <v>4</v>
      </c>
      <c r="D257" s="627" t="s">
        <v>258</v>
      </c>
      <c r="E257" s="628" t="s">
        <v>281</v>
      </c>
      <c r="F257" s="627"/>
      <c r="G257" s="690">
        <v>0</v>
      </c>
      <c r="H257" s="691"/>
      <c r="I257" s="692"/>
      <c r="J257" s="624"/>
      <c r="K257" s="693"/>
      <c r="L257" s="694"/>
      <c r="M257" s="624"/>
      <c r="N257" s="693">
        <v>0</v>
      </c>
      <c r="O257" s="691"/>
      <c r="P257" s="694"/>
      <c r="Q257" s="624"/>
      <c r="R257" s="693">
        <v>0</v>
      </c>
      <c r="S257" s="691"/>
      <c r="T257" s="694"/>
      <c r="U257" s="624"/>
      <c r="V257" s="693">
        <v>0</v>
      </c>
      <c r="W257" s="691"/>
      <c r="X257" s="694"/>
      <c r="Y257" s="624"/>
      <c r="Z257" s="693">
        <v>0</v>
      </c>
      <c r="AA257" s="691"/>
      <c r="AB257" s="694"/>
      <c r="AC257" s="624"/>
      <c r="AD257" s="693">
        <v>0</v>
      </c>
      <c r="AE257" s="691"/>
      <c r="AF257" s="694"/>
      <c r="AG257" s="624"/>
      <c r="AH257" s="693">
        <v>0</v>
      </c>
      <c r="AI257" s="691"/>
      <c r="AJ257" s="694"/>
      <c r="AK257" s="624"/>
      <c r="AL257" s="693">
        <v>0</v>
      </c>
      <c r="AM257" s="691"/>
      <c r="AN257" s="694"/>
      <c r="AO257" s="630"/>
      <c r="AP257" s="693">
        <v>0</v>
      </c>
      <c r="AQ257" s="691"/>
      <c r="AR257" s="694"/>
      <c r="AS257" s="624"/>
      <c r="AT257" s="693">
        <v>0</v>
      </c>
      <c r="AU257" s="691"/>
      <c r="AV257" s="694"/>
      <c r="AW257" s="624"/>
      <c r="AX257" s="693">
        <v>0</v>
      </c>
      <c r="AY257" s="691"/>
      <c r="AZ257" s="694"/>
      <c r="BA257" s="624"/>
      <c r="BB257" s="693">
        <v>0</v>
      </c>
      <c r="BC257" s="691"/>
      <c r="BD257" s="694"/>
      <c r="BE257" s="624"/>
      <c r="BF257" s="693">
        <v>0</v>
      </c>
      <c r="BG257" s="691"/>
      <c r="BH257" s="694"/>
      <c r="BI257" s="624"/>
      <c r="BJ257" s="693">
        <v>0</v>
      </c>
      <c r="BK257" s="691"/>
      <c r="BL257" s="694"/>
      <c r="BM257" s="624"/>
      <c r="BN257" s="693">
        <v>0</v>
      </c>
      <c r="BO257" s="691"/>
      <c r="BP257" s="694"/>
      <c r="BQ257" s="624"/>
      <c r="BR257" s="693">
        <v>0</v>
      </c>
      <c r="BS257" s="691"/>
      <c r="BT257" s="694"/>
    </row>
    <row r="258" spans="1:72" x14ac:dyDescent="0.2">
      <c r="A258" s="624"/>
      <c r="B258" s="632"/>
      <c r="C258" s="633">
        <v>4</v>
      </c>
      <c r="D258" s="627" t="s">
        <v>260</v>
      </c>
      <c r="E258" s="628" t="s">
        <v>282</v>
      </c>
      <c r="F258" s="627"/>
      <c r="G258" s="690">
        <v>0</v>
      </c>
      <c r="H258" s="691"/>
      <c r="I258" s="692"/>
      <c r="J258" s="624"/>
      <c r="K258" s="693"/>
      <c r="L258" s="694"/>
      <c r="M258" s="624"/>
      <c r="N258" s="693">
        <v>0</v>
      </c>
      <c r="O258" s="691"/>
      <c r="P258" s="694"/>
      <c r="Q258" s="624"/>
      <c r="R258" s="693">
        <v>0</v>
      </c>
      <c r="S258" s="691"/>
      <c r="T258" s="694"/>
      <c r="U258" s="624"/>
      <c r="V258" s="693">
        <v>0</v>
      </c>
      <c r="W258" s="691"/>
      <c r="X258" s="694"/>
      <c r="Y258" s="624"/>
      <c r="Z258" s="693">
        <v>0</v>
      </c>
      <c r="AA258" s="691"/>
      <c r="AB258" s="694"/>
      <c r="AC258" s="624"/>
      <c r="AD258" s="693">
        <v>0</v>
      </c>
      <c r="AE258" s="691"/>
      <c r="AF258" s="694"/>
      <c r="AG258" s="624"/>
      <c r="AH258" s="693">
        <v>0</v>
      </c>
      <c r="AI258" s="691"/>
      <c r="AJ258" s="694"/>
      <c r="AK258" s="624"/>
      <c r="AL258" s="693">
        <v>0</v>
      </c>
      <c r="AM258" s="691"/>
      <c r="AN258" s="694"/>
      <c r="AO258" s="630"/>
      <c r="AP258" s="693">
        <v>0</v>
      </c>
      <c r="AQ258" s="691"/>
      <c r="AR258" s="694"/>
      <c r="AS258" s="624"/>
      <c r="AT258" s="693">
        <v>0</v>
      </c>
      <c r="AU258" s="691"/>
      <c r="AV258" s="694"/>
      <c r="AW258" s="624"/>
      <c r="AX258" s="693">
        <v>0</v>
      </c>
      <c r="AY258" s="691"/>
      <c r="AZ258" s="694"/>
      <c r="BA258" s="624"/>
      <c r="BB258" s="693">
        <v>0</v>
      </c>
      <c r="BC258" s="691"/>
      <c r="BD258" s="694"/>
      <c r="BE258" s="624"/>
      <c r="BF258" s="693">
        <v>0</v>
      </c>
      <c r="BG258" s="691"/>
      <c r="BH258" s="694"/>
      <c r="BI258" s="624"/>
      <c r="BJ258" s="693">
        <v>0</v>
      </c>
      <c r="BK258" s="691"/>
      <c r="BL258" s="694"/>
      <c r="BM258" s="624"/>
      <c r="BN258" s="693">
        <v>0</v>
      </c>
      <c r="BO258" s="691"/>
      <c r="BP258" s="694"/>
      <c r="BQ258" s="624"/>
      <c r="BR258" s="693">
        <v>0</v>
      </c>
      <c r="BS258" s="691"/>
      <c r="BT258" s="694"/>
    </row>
    <row r="259" spans="1:72" x14ac:dyDescent="0.2">
      <c r="A259" s="624"/>
      <c r="B259" s="632"/>
      <c r="C259" s="633">
        <v>4</v>
      </c>
      <c r="D259" s="627" t="s">
        <v>262</v>
      </c>
      <c r="E259" s="628" t="s">
        <v>283</v>
      </c>
      <c r="F259" s="627"/>
      <c r="G259" s="690">
        <v>0</v>
      </c>
      <c r="H259" s="691"/>
      <c r="I259" s="692"/>
      <c r="J259" s="624"/>
      <c r="K259" s="693"/>
      <c r="L259" s="694"/>
      <c r="M259" s="624"/>
      <c r="N259" s="693">
        <v>0</v>
      </c>
      <c r="O259" s="691"/>
      <c r="P259" s="694"/>
      <c r="Q259" s="624"/>
      <c r="R259" s="693">
        <v>0</v>
      </c>
      <c r="S259" s="691"/>
      <c r="T259" s="694"/>
      <c r="U259" s="624"/>
      <c r="V259" s="693">
        <v>0</v>
      </c>
      <c r="W259" s="691"/>
      <c r="X259" s="694"/>
      <c r="Y259" s="624"/>
      <c r="Z259" s="693">
        <v>0</v>
      </c>
      <c r="AA259" s="691"/>
      <c r="AB259" s="694"/>
      <c r="AC259" s="624"/>
      <c r="AD259" s="693">
        <v>0</v>
      </c>
      <c r="AE259" s="691"/>
      <c r="AF259" s="694"/>
      <c r="AG259" s="624"/>
      <c r="AH259" s="693">
        <v>0</v>
      </c>
      <c r="AI259" s="691"/>
      <c r="AJ259" s="694"/>
      <c r="AK259" s="624"/>
      <c r="AL259" s="693">
        <v>0</v>
      </c>
      <c r="AM259" s="691"/>
      <c r="AN259" s="694"/>
      <c r="AO259" s="630"/>
      <c r="AP259" s="693">
        <v>0</v>
      </c>
      <c r="AQ259" s="691"/>
      <c r="AR259" s="694"/>
      <c r="AS259" s="624"/>
      <c r="AT259" s="693">
        <v>0</v>
      </c>
      <c r="AU259" s="691"/>
      <c r="AV259" s="694"/>
      <c r="AW259" s="624"/>
      <c r="AX259" s="693">
        <v>0</v>
      </c>
      <c r="AY259" s="691"/>
      <c r="AZ259" s="694"/>
      <c r="BA259" s="624"/>
      <c r="BB259" s="693">
        <v>0</v>
      </c>
      <c r="BC259" s="691"/>
      <c r="BD259" s="694"/>
      <c r="BE259" s="624"/>
      <c r="BF259" s="693">
        <v>0</v>
      </c>
      <c r="BG259" s="691"/>
      <c r="BH259" s="694"/>
      <c r="BI259" s="624"/>
      <c r="BJ259" s="693">
        <v>0</v>
      </c>
      <c r="BK259" s="691"/>
      <c r="BL259" s="694"/>
      <c r="BM259" s="624"/>
      <c r="BN259" s="693">
        <v>0</v>
      </c>
      <c r="BO259" s="691"/>
      <c r="BP259" s="694"/>
      <c r="BQ259" s="624"/>
      <c r="BR259" s="693">
        <v>0</v>
      </c>
      <c r="BS259" s="691"/>
      <c r="BT259" s="694"/>
    </row>
    <row r="260" spans="1:72" x14ac:dyDescent="0.2">
      <c r="A260" s="624"/>
      <c r="B260" s="627"/>
      <c r="C260" s="626"/>
      <c r="D260" s="627"/>
      <c r="E260" s="628" t="s">
        <v>264</v>
      </c>
      <c r="F260" s="627"/>
      <c r="G260" s="649"/>
      <c r="H260" s="688"/>
      <c r="I260" s="675"/>
      <c r="J260" s="624"/>
      <c r="K260" s="653"/>
      <c r="L260" s="677"/>
      <c r="M260" s="624"/>
      <c r="N260" s="653"/>
      <c r="O260" s="688"/>
      <c r="P260" s="677"/>
      <c r="Q260" s="624"/>
      <c r="R260" s="653"/>
      <c r="S260" s="688"/>
      <c r="T260" s="677"/>
      <c r="U260" s="624"/>
      <c r="V260" s="653"/>
      <c r="W260" s="688"/>
      <c r="X260" s="677"/>
      <c r="Y260" s="624"/>
      <c r="Z260" s="653"/>
      <c r="AA260" s="688"/>
      <c r="AB260" s="677"/>
      <c r="AC260" s="624"/>
      <c r="AD260" s="653"/>
      <c r="AE260" s="688"/>
      <c r="AF260" s="677"/>
      <c r="AG260" s="624"/>
      <c r="AH260" s="653"/>
      <c r="AI260" s="688"/>
      <c r="AJ260" s="677"/>
      <c r="AK260" s="624"/>
      <c r="AL260" s="653"/>
      <c r="AM260" s="688"/>
      <c r="AN260" s="677"/>
      <c r="AO260" s="630"/>
      <c r="AP260" s="653"/>
      <c r="AQ260" s="688"/>
      <c r="AR260" s="677"/>
      <c r="AS260" s="624"/>
      <c r="AT260" s="653"/>
      <c r="AU260" s="688"/>
      <c r="AV260" s="677"/>
      <c r="AW260" s="624"/>
      <c r="AX260" s="653"/>
      <c r="AY260" s="688"/>
      <c r="AZ260" s="677"/>
      <c r="BA260" s="624"/>
      <c r="BB260" s="653"/>
      <c r="BC260" s="688"/>
      <c r="BD260" s="677"/>
      <c r="BE260" s="624"/>
      <c r="BF260" s="653"/>
      <c r="BG260" s="688"/>
      <c r="BH260" s="677"/>
      <c r="BI260" s="624"/>
      <c r="BJ260" s="653"/>
      <c r="BK260" s="688"/>
      <c r="BL260" s="677"/>
      <c r="BM260" s="624"/>
      <c r="BN260" s="653"/>
      <c r="BO260" s="688"/>
      <c r="BP260" s="677"/>
      <c r="BQ260" s="624"/>
      <c r="BR260" s="653"/>
      <c r="BS260" s="688"/>
      <c r="BT260" s="677"/>
    </row>
    <row r="261" spans="1:72" x14ac:dyDescent="0.2">
      <c r="A261" s="624"/>
      <c r="B261" s="702" t="s">
        <v>323</v>
      </c>
      <c r="C261" s="633"/>
      <c r="D261" s="627"/>
      <c r="E261" s="628" t="s">
        <v>264</v>
      </c>
      <c r="F261" s="627"/>
      <c r="G261" s="649"/>
      <c r="H261" s="688"/>
      <c r="I261" s="675"/>
      <c r="J261" s="624"/>
      <c r="K261" s="653"/>
      <c r="L261" s="677"/>
      <c r="M261" s="624"/>
      <c r="N261" s="653"/>
      <c r="O261" s="688"/>
      <c r="P261" s="677"/>
      <c r="Q261" s="624"/>
      <c r="R261" s="653"/>
      <c r="S261" s="688"/>
      <c r="T261" s="677"/>
      <c r="U261" s="624"/>
      <c r="V261" s="653"/>
      <c r="W261" s="688"/>
      <c r="X261" s="677"/>
      <c r="Y261" s="624"/>
      <c r="Z261" s="653"/>
      <c r="AA261" s="688"/>
      <c r="AB261" s="677"/>
      <c r="AC261" s="624"/>
      <c r="AD261" s="653"/>
      <c r="AE261" s="688"/>
      <c r="AF261" s="677"/>
      <c r="AG261" s="624"/>
      <c r="AH261" s="653"/>
      <c r="AI261" s="688"/>
      <c r="AJ261" s="677"/>
      <c r="AK261" s="624"/>
      <c r="AL261" s="653"/>
      <c r="AM261" s="688"/>
      <c r="AN261" s="677"/>
      <c r="AO261" s="630"/>
      <c r="AP261" s="653"/>
      <c r="AQ261" s="688"/>
      <c r="AR261" s="677"/>
      <c r="AS261" s="624"/>
      <c r="AT261" s="653"/>
      <c r="AU261" s="688"/>
      <c r="AV261" s="677"/>
      <c r="AW261" s="624"/>
      <c r="AX261" s="653"/>
      <c r="AY261" s="688"/>
      <c r="AZ261" s="677"/>
      <c r="BA261" s="624"/>
      <c r="BB261" s="653"/>
      <c r="BC261" s="688"/>
      <c r="BD261" s="677"/>
      <c r="BE261" s="624"/>
      <c r="BF261" s="653"/>
      <c r="BG261" s="688"/>
      <c r="BH261" s="677"/>
      <c r="BI261" s="624"/>
      <c r="BJ261" s="653"/>
      <c r="BK261" s="688"/>
      <c r="BL261" s="677"/>
      <c r="BM261" s="624"/>
      <c r="BN261" s="653"/>
      <c r="BO261" s="688"/>
      <c r="BP261" s="677"/>
      <c r="BQ261" s="624"/>
      <c r="BR261" s="653"/>
      <c r="BS261" s="688"/>
      <c r="BT261" s="677"/>
    </row>
    <row r="262" spans="1:72" x14ac:dyDescent="0.2">
      <c r="A262" s="624"/>
      <c r="B262" s="632"/>
      <c r="C262" s="633">
        <v>4</v>
      </c>
      <c r="D262" s="627" t="s">
        <v>258</v>
      </c>
      <c r="E262" s="628" t="s">
        <v>281</v>
      </c>
      <c r="F262" s="627"/>
      <c r="G262" s="690">
        <v>-2016000</v>
      </c>
      <c r="H262" s="691"/>
      <c r="I262" s="692"/>
      <c r="J262" s="624"/>
      <c r="K262" s="693"/>
      <c r="L262" s="694"/>
      <c r="M262" s="624"/>
      <c r="N262" s="693">
        <v>-2016000</v>
      </c>
      <c r="O262" s="691"/>
      <c r="P262" s="694"/>
      <c r="Q262" s="624"/>
      <c r="R262" s="693">
        <v>0</v>
      </c>
      <c r="S262" s="691"/>
      <c r="T262" s="694"/>
      <c r="U262" s="624"/>
      <c r="V262" s="693">
        <v>0</v>
      </c>
      <c r="W262" s="691"/>
      <c r="X262" s="694"/>
      <c r="Y262" s="624"/>
      <c r="Z262" s="693">
        <v>0</v>
      </c>
      <c r="AA262" s="691"/>
      <c r="AB262" s="694"/>
      <c r="AC262" s="624"/>
      <c r="AD262" s="693">
        <v>0</v>
      </c>
      <c r="AE262" s="691"/>
      <c r="AF262" s="694"/>
      <c r="AG262" s="624"/>
      <c r="AH262" s="693">
        <v>0</v>
      </c>
      <c r="AI262" s="691"/>
      <c r="AJ262" s="694"/>
      <c r="AK262" s="624"/>
      <c r="AL262" s="693">
        <v>-2016000</v>
      </c>
      <c r="AM262" s="691"/>
      <c r="AN262" s="694"/>
      <c r="AO262" s="630"/>
      <c r="AP262" s="693">
        <v>0</v>
      </c>
      <c r="AQ262" s="691"/>
      <c r="AR262" s="694"/>
      <c r="AS262" s="624"/>
      <c r="AT262" s="693">
        <v>0</v>
      </c>
      <c r="AU262" s="691"/>
      <c r="AV262" s="694"/>
      <c r="AW262" s="624"/>
      <c r="AX262" s="693">
        <v>0</v>
      </c>
      <c r="AY262" s="691"/>
      <c r="AZ262" s="694"/>
      <c r="BA262" s="624"/>
      <c r="BB262" s="693">
        <v>0</v>
      </c>
      <c r="BC262" s="691"/>
      <c r="BD262" s="694"/>
      <c r="BE262" s="624"/>
      <c r="BF262" s="693">
        <v>0</v>
      </c>
      <c r="BG262" s="691"/>
      <c r="BH262" s="694"/>
      <c r="BI262" s="624"/>
      <c r="BJ262" s="693">
        <v>0</v>
      </c>
      <c r="BK262" s="691"/>
      <c r="BL262" s="694"/>
      <c r="BM262" s="624"/>
      <c r="BN262" s="693">
        <v>0</v>
      </c>
      <c r="BO262" s="691"/>
      <c r="BP262" s="694"/>
      <c r="BQ262" s="624"/>
      <c r="BR262" s="693">
        <v>0</v>
      </c>
      <c r="BS262" s="691"/>
      <c r="BT262" s="694"/>
    </row>
    <row r="263" spans="1:72" x14ac:dyDescent="0.2">
      <c r="A263" s="624"/>
      <c r="B263" s="632"/>
      <c r="C263" s="633">
        <v>4</v>
      </c>
      <c r="D263" s="627" t="s">
        <v>260</v>
      </c>
      <c r="E263" s="628" t="s">
        <v>282</v>
      </c>
      <c r="F263" s="627"/>
      <c r="G263" s="690">
        <v>-665164.17408000003</v>
      </c>
      <c r="H263" s="691"/>
      <c r="I263" s="692"/>
      <c r="J263" s="624"/>
      <c r="K263" s="693"/>
      <c r="L263" s="694"/>
      <c r="M263" s="624"/>
      <c r="N263" s="693">
        <v>-665164.17408000003</v>
      </c>
      <c r="O263" s="691"/>
      <c r="P263" s="694"/>
      <c r="Q263" s="624"/>
      <c r="R263" s="693">
        <v>0</v>
      </c>
      <c r="S263" s="691"/>
      <c r="T263" s="694"/>
      <c r="U263" s="624"/>
      <c r="V263" s="693">
        <v>0</v>
      </c>
      <c r="W263" s="691"/>
      <c r="X263" s="694"/>
      <c r="Y263" s="624"/>
      <c r="Z263" s="693">
        <v>0</v>
      </c>
      <c r="AA263" s="691"/>
      <c r="AB263" s="694"/>
      <c r="AC263" s="624"/>
      <c r="AD263" s="693">
        <v>0</v>
      </c>
      <c r="AE263" s="691"/>
      <c r="AF263" s="694"/>
      <c r="AG263" s="624"/>
      <c r="AH263" s="693">
        <v>0</v>
      </c>
      <c r="AI263" s="691"/>
      <c r="AJ263" s="694"/>
      <c r="AK263" s="624"/>
      <c r="AL263" s="693">
        <v>-665164.17408000003</v>
      </c>
      <c r="AM263" s="691"/>
      <c r="AN263" s="694"/>
      <c r="AO263" s="630"/>
      <c r="AP263" s="693">
        <v>0</v>
      </c>
      <c r="AQ263" s="691"/>
      <c r="AR263" s="694"/>
      <c r="AS263" s="624"/>
      <c r="AT263" s="693">
        <v>0</v>
      </c>
      <c r="AU263" s="691"/>
      <c r="AV263" s="694"/>
      <c r="AW263" s="624"/>
      <c r="AX263" s="693">
        <v>0</v>
      </c>
      <c r="AY263" s="691"/>
      <c r="AZ263" s="694"/>
      <c r="BA263" s="624"/>
      <c r="BB263" s="693">
        <v>0</v>
      </c>
      <c r="BC263" s="691"/>
      <c r="BD263" s="694"/>
      <c r="BE263" s="624"/>
      <c r="BF263" s="693">
        <v>0</v>
      </c>
      <c r="BG263" s="691"/>
      <c r="BH263" s="694"/>
      <c r="BI263" s="624"/>
      <c r="BJ263" s="693">
        <v>0</v>
      </c>
      <c r="BK263" s="691"/>
      <c r="BL263" s="694"/>
      <c r="BM263" s="624"/>
      <c r="BN263" s="693">
        <v>0</v>
      </c>
      <c r="BO263" s="691"/>
      <c r="BP263" s="694"/>
      <c r="BQ263" s="624"/>
      <c r="BR263" s="693">
        <v>0</v>
      </c>
      <c r="BS263" s="691"/>
      <c r="BT263" s="694"/>
    </row>
    <row r="264" spans="1:72" x14ac:dyDescent="0.2">
      <c r="A264" s="624"/>
      <c r="B264" s="632"/>
      <c r="C264" s="633">
        <v>4</v>
      </c>
      <c r="D264" s="627" t="s">
        <v>262</v>
      </c>
      <c r="E264" s="628" t="s">
        <v>283</v>
      </c>
      <c r="F264" s="627"/>
      <c r="G264" s="690">
        <v>139684</v>
      </c>
      <c r="H264" s="691"/>
      <c r="I264" s="692"/>
      <c r="J264" s="624"/>
      <c r="K264" s="693"/>
      <c r="L264" s="694"/>
      <c r="M264" s="624"/>
      <c r="N264" s="693">
        <v>139684</v>
      </c>
      <c r="O264" s="691"/>
      <c r="P264" s="694"/>
      <c r="Q264" s="624"/>
      <c r="R264" s="693">
        <v>0</v>
      </c>
      <c r="S264" s="691"/>
      <c r="T264" s="694"/>
      <c r="U264" s="624"/>
      <c r="V264" s="693">
        <v>0</v>
      </c>
      <c r="W264" s="691"/>
      <c r="X264" s="694"/>
      <c r="Y264" s="624"/>
      <c r="Z264" s="693">
        <v>0</v>
      </c>
      <c r="AA264" s="691"/>
      <c r="AB264" s="694"/>
      <c r="AC264" s="624"/>
      <c r="AD264" s="693">
        <v>0</v>
      </c>
      <c r="AE264" s="691"/>
      <c r="AF264" s="694"/>
      <c r="AG264" s="624"/>
      <c r="AH264" s="693">
        <v>0</v>
      </c>
      <c r="AI264" s="691"/>
      <c r="AJ264" s="694"/>
      <c r="AK264" s="624"/>
      <c r="AL264" s="693">
        <v>139684</v>
      </c>
      <c r="AM264" s="691"/>
      <c r="AN264" s="694"/>
      <c r="AO264" s="630"/>
      <c r="AP264" s="693">
        <v>0</v>
      </c>
      <c r="AQ264" s="691"/>
      <c r="AR264" s="694"/>
      <c r="AS264" s="624"/>
      <c r="AT264" s="693">
        <v>0</v>
      </c>
      <c r="AU264" s="691"/>
      <c r="AV264" s="694"/>
      <c r="AW264" s="624"/>
      <c r="AX264" s="693">
        <v>0</v>
      </c>
      <c r="AY264" s="691"/>
      <c r="AZ264" s="694"/>
      <c r="BA264" s="624"/>
      <c r="BB264" s="693">
        <v>0</v>
      </c>
      <c r="BC264" s="691"/>
      <c r="BD264" s="694"/>
      <c r="BE264" s="624"/>
      <c r="BF264" s="693">
        <v>0</v>
      </c>
      <c r="BG264" s="691"/>
      <c r="BH264" s="694"/>
      <c r="BI264" s="624"/>
      <c r="BJ264" s="693">
        <v>0</v>
      </c>
      <c r="BK264" s="691"/>
      <c r="BL264" s="694"/>
      <c r="BM264" s="624"/>
      <c r="BN264" s="693">
        <v>0</v>
      </c>
      <c r="BO264" s="691"/>
      <c r="BP264" s="694"/>
      <c r="BQ264" s="624"/>
      <c r="BR264" s="693">
        <v>0</v>
      </c>
      <c r="BS264" s="691"/>
      <c r="BT264" s="694"/>
    </row>
    <row r="265" spans="1:72" x14ac:dyDescent="0.2">
      <c r="A265" s="624"/>
      <c r="B265" s="627"/>
      <c r="C265" s="626"/>
      <c r="D265" s="627"/>
      <c r="E265" s="628" t="s">
        <v>264</v>
      </c>
      <c r="F265" s="627"/>
      <c r="G265" s="649"/>
      <c r="H265" s="688"/>
      <c r="I265" s="675"/>
      <c r="J265" s="624"/>
      <c r="K265" s="653"/>
      <c r="L265" s="677"/>
      <c r="M265" s="624"/>
      <c r="N265" s="653"/>
      <c r="O265" s="688"/>
      <c r="P265" s="677"/>
      <c r="Q265" s="624"/>
      <c r="R265" s="653"/>
      <c r="S265" s="688"/>
      <c r="T265" s="677"/>
      <c r="U265" s="624"/>
      <c r="V265" s="653"/>
      <c r="W265" s="688"/>
      <c r="X265" s="677"/>
      <c r="Y265" s="624"/>
      <c r="Z265" s="653"/>
      <c r="AA265" s="688"/>
      <c r="AB265" s="677"/>
      <c r="AC265" s="624"/>
      <c r="AD265" s="653"/>
      <c r="AE265" s="688"/>
      <c r="AF265" s="677"/>
      <c r="AG265" s="624"/>
      <c r="AH265" s="653"/>
      <c r="AI265" s="688"/>
      <c r="AJ265" s="677"/>
      <c r="AK265" s="624"/>
      <c r="AL265" s="653"/>
      <c r="AM265" s="688"/>
      <c r="AN265" s="677"/>
      <c r="AO265" s="630"/>
      <c r="AP265" s="653"/>
      <c r="AQ265" s="688"/>
      <c r="AR265" s="677"/>
      <c r="AS265" s="624"/>
      <c r="AT265" s="653"/>
      <c r="AU265" s="688"/>
      <c r="AV265" s="677"/>
      <c r="AW265" s="624"/>
      <c r="AX265" s="653"/>
      <c r="AY265" s="688"/>
      <c r="AZ265" s="677"/>
      <c r="BA265" s="624"/>
      <c r="BB265" s="653"/>
      <c r="BC265" s="688"/>
      <c r="BD265" s="677"/>
      <c r="BE265" s="624"/>
      <c r="BF265" s="653"/>
      <c r="BG265" s="688"/>
      <c r="BH265" s="677"/>
      <c r="BI265" s="624"/>
      <c r="BJ265" s="653"/>
      <c r="BK265" s="688"/>
      <c r="BL265" s="677"/>
      <c r="BM265" s="624"/>
      <c r="BN265" s="653"/>
      <c r="BO265" s="688"/>
      <c r="BP265" s="677"/>
      <c r="BQ265" s="624"/>
      <c r="BR265" s="653"/>
      <c r="BS265" s="688"/>
      <c r="BT265" s="677"/>
    </row>
    <row r="266" spans="1:72" x14ac:dyDescent="0.2">
      <c r="A266" s="624"/>
      <c r="B266" s="702" t="s">
        <v>324</v>
      </c>
      <c r="C266" s="633"/>
      <c r="D266" s="627"/>
      <c r="E266" s="628" t="s">
        <v>264</v>
      </c>
      <c r="F266" s="627"/>
      <c r="G266" s="649"/>
      <c r="H266" s="688"/>
      <c r="I266" s="675"/>
      <c r="J266" s="624"/>
      <c r="K266" s="653"/>
      <c r="L266" s="677"/>
      <c r="M266" s="624"/>
      <c r="N266" s="653"/>
      <c r="O266" s="688"/>
      <c r="P266" s="677"/>
      <c r="Q266" s="624"/>
      <c r="R266" s="653"/>
      <c r="S266" s="688"/>
      <c r="T266" s="677"/>
      <c r="U266" s="624"/>
      <c r="V266" s="653"/>
      <c r="W266" s="688"/>
      <c r="X266" s="677"/>
      <c r="Y266" s="624"/>
      <c r="Z266" s="653"/>
      <c r="AA266" s="688"/>
      <c r="AB266" s="677"/>
      <c r="AC266" s="624"/>
      <c r="AD266" s="653"/>
      <c r="AE266" s="688"/>
      <c r="AF266" s="677"/>
      <c r="AG266" s="624"/>
      <c r="AH266" s="653"/>
      <c r="AI266" s="688"/>
      <c r="AJ266" s="677"/>
      <c r="AK266" s="624"/>
      <c r="AL266" s="653"/>
      <c r="AM266" s="688"/>
      <c r="AN266" s="677"/>
      <c r="AO266" s="630"/>
      <c r="AP266" s="653"/>
      <c r="AQ266" s="688"/>
      <c r="AR266" s="677"/>
      <c r="AS266" s="624"/>
      <c r="AT266" s="653"/>
      <c r="AU266" s="688"/>
      <c r="AV266" s="677"/>
      <c r="AW266" s="624"/>
      <c r="AX266" s="653"/>
      <c r="AY266" s="688"/>
      <c r="AZ266" s="677"/>
      <c r="BA266" s="624"/>
      <c r="BB266" s="653"/>
      <c r="BC266" s="688"/>
      <c r="BD266" s="677"/>
      <c r="BE266" s="624"/>
      <c r="BF266" s="653"/>
      <c r="BG266" s="688"/>
      <c r="BH266" s="677"/>
      <c r="BI266" s="624"/>
      <c r="BJ266" s="653"/>
      <c r="BK266" s="688"/>
      <c r="BL266" s="677"/>
      <c r="BM266" s="624"/>
      <c r="BN266" s="653"/>
      <c r="BO266" s="688"/>
      <c r="BP266" s="677"/>
      <c r="BQ266" s="624"/>
      <c r="BR266" s="653"/>
      <c r="BS266" s="688"/>
      <c r="BT266" s="677"/>
    </row>
    <row r="267" spans="1:72" x14ac:dyDescent="0.2">
      <c r="A267" s="624"/>
      <c r="B267" s="632"/>
      <c r="C267" s="633">
        <v>4</v>
      </c>
      <c r="D267" s="627" t="s">
        <v>258</v>
      </c>
      <c r="E267" s="628" t="s">
        <v>281</v>
      </c>
      <c r="F267" s="627"/>
      <c r="G267" s="690">
        <v>0</v>
      </c>
      <c r="H267" s="691"/>
      <c r="I267" s="692"/>
      <c r="J267" s="624"/>
      <c r="K267" s="693"/>
      <c r="L267" s="694"/>
      <c r="M267" s="624"/>
      <c r="N267" s="693">
        <v>0</v>
      </c>
      <c r="O267" s="691"/>
      <c r="P267" s="694"/>
      <c r="Q267" s="624"/>
      <c r="R267" s="693">
        <v>0</v>
      </c>
      <c r="S267" s="691"/>
      <c r="T267" s="694"/>
      <c r="U267" s="624"/>
      <c r="V267" s="693">
        <v>0</v>
      </c>
      <c r="W267" s="691"/>
      <c r="X267" s="694"/>
      <c r="Y267" s="624"/>
      <c r="Z267" s="693">
        <v>0</v>
      </c>
      <c r="AA267" s="691"/>
      <c r="AB267" s="694"/>
      <c r="AC267" s="624"/>
      <c r="AD267" s="693">
        <v>0</v>
      </c>
      <c r="AE267" s="691"/>
      <c r="AF267" s="694"/>
      <c r="AG267" s="624"/>
      <c r="AH267" s="693">
        <v>0</v>
      </c>
      <c r="AI267" s="691"/>
      <c r="AJ267" s="694"/>
      <c r="AK267" s="624"/>
      <c r="AL267" s="693">
        <v>0</v>
      </c>
      <c r="AM267" s="691"/>
      <c r="AN267" s="694"/>
      <c r="AO267" s="630"/>
      <c r="AP267" s="693">
        <v>0</v>
      </c>
      <c r="AQ267" s="691"/>
      <c r="AR267" s="694"/>
      <c r="AS267" s="624"/>
      <c r="AT267" s="693">
        <v>0</v>
      </c>
      <c r="AU267" s="691"/>
      <c r="AV267" s="694"/>
      <c r="AW267" s="624"/>
      <c r="AX267" s="693">
        <v>0</v>
      </c>
      <c r="AY267" s="691"/>
      <c r="AZ267" s="694"/>
      <c r="BA267" s="624"/>
      <c r="BB267" s="693">
        <v>0</v>
      </c>
      <c r="BC267" s="691"/>
      <c r="BD267" s="694"/>
      <c r="BE267" s="624"/>
      <c r="BF267" s="693">
        <v>0</v>
      </c>
      <c r="BG267" s="691"/>
      <c r="BH267" s="694"/>
      <c r="BI267" s="624"/>
      <c r="BJ267" s="693">
        <v>0</v>
      </c>
      <c r="BK267" s="691"/>
      <c r="BL267" s="694"/>
      <c r="BM267" s="624"/>
      <c r="BN267" s="693">
        <v>0</v>
      </c>
      <c r="BO267" s="691"/>
      <c r="BP267" s="694"/>
      <c r="BQ267" s="624"/>
      <c r="BR267" s="693">
        <v>0</v>
      </c>
      <c r="BS267" s="691"/>
      <c r="BT267" s="694"/>
    </row>
    <row r="268" spans="1:72" x14ac:dyDescent="0.2">
      <c r="A268" s="624"/>
      <c r="B268" s="632"/>
      <c r="C268" s="633">
        <v>4</v>
      </c>
      <c r="D268" s="627" t="s">
        <v>260</v>
      </c>
      <c r="E268" s="628" t="s">
        <v>282</v>
      </c>
      <c r="F268" s="627"/>
      <c r="G268" s="690">
        <v>0</v>
      </c>
      <c r="H268" s="691"/>
      <c r="I268" s="692"/>
      <c r="J268" s="624"/>
      <c r="K268" s="693"/>
      <c r="L268" s="694"/>
      <c r="M268" s="624"/>
      <c r="N268" s="693">
        <v>0</v>
      </c>
      <c r="O268" s="691"/>
      <c r="P268" s="694"/>
      <c r="Q268" s="624"/>
      <c r="R268" s="693">
        <v>0</v>
      </c>
      <c r="S268" s="691"/>
      <c r="T268" s="694"/>
      <c r="U268" s="624"/>
      <c r="V268" s="693">
        <v>0</v>
      </c>
      <c r="W268" s="691"/>
      <c r="X268" s="694"/>
      <c r="Y268" s="624"/>
      <c r="Z268" s="693">
        <v>0</v>
      </c>
      <c r="AA268" s="691"/>
      <c r="AB268" s="694"/>
      <c r="AC268" s="624"/>
      <c r="AD268" s="693">
        <v>0</v>
      </c>
      <c r="AE268" s="691"/>
      <c r="AF268" s="694"/>
      <c r="AG268" s="624"/>
      <c r="AH268" s="693">
        <v>0</v>
      </c>
      <c r="AI268" s="691"/>
      <c r="AJ268" s="694"/>
      <c r="AK268" s="624"/>
      <c r="AL268" s="693">
        <v>0</v>
      </c>
      <c r="AM268" s="691"/>
      <c r="AN268" s="694"/>
      <c r="AO268" s="630"/>
      <c r="AP268" s="693">
        <v>0</v>
      </c>
      <c r="AQ268" s="691"/>
      <c r="AR268" s="694"/>
      <c r="AS268" s="624"/>
      <c r="AT268" s="693">
        <v>0</v>
      </c>
      <c r="AU268" s="691"/>
      <c r="AV268" s="694"/>
      <c r="AW268" s="624"/>
      <c r="AX268" s="693">
        <v>0</v>
      </c>
      <c r="AY268" s="691"/>
      <c r="AZ268" s="694"/>
      <c r="BA268" s="624"/>
      <c r="BB268" s="693">
        <v>0</v>
      </c>
      <c r="BC268" s="691"/>
      <c r="BD268" s="694"/>
      <c r="BE268" s="624"/>
      <c r="BF268" s="693">
        <v>0</v>
      </c>
      <c r="BG268" s="691"/>
      <c r="BH268" s="694"/>
      <c r="BI268" s="624"/>
      <c r="BJ268" s="693">
        <v>0</v>
      </c>
      <c r="BK268" s="691"/>
      <c r="BL268" s="694"/>
      <c r="BM268" s="624"/>
      <c r="BN268" s="693">
        <v>0</v>
      </c>
      <c r="BO268" s="691"/>
      <c r="BP268" s="694"/>
      <c r="BQ268" s="624"/>
      <c r="BR268" s="693">
        <v>0</v>
      </c>
      <c r="BS268" s="691"/>
      <c r="BT268" s="694"/>
    </row>
    <row r="269" spans="1:72" x14ac:dyDescent="0.2">
      <c r="A269" s="624"/>
      <c r="B269" s="632"/>
      <c r="C269" s="633">
        <v>4</v>
      </c>
      <c r="D269" s="627" t="s">
        <v>262</v>
      </c>
      <c r="E269" s="628" t="s">
        <v>283</v>
      </c>
      <c r="F269" s="627"/>
      <c r="G269" s="690">
        <v>0</v>
      </c>
      <c r="H269" s="691"/>
      <c r="I269" s="692"/>
      <c r="J269" s="624"/>
      <c r="K269" s="693"/>
      <c r="L269" s="694"/>
      <c r="M269" s="624"/>
      <c r="N269" s="693">
        <v>0</v>
      </c>
      <c r="O269" s="691"/>
      <c r="P269" s="694"/>
      <c r="Q269" s="624"/>
      <c r="R269" s="693">
        <v>0</v>
      </c>
      <c r="S269" s="691"/>
      <c r="T269" s="694"/>
      <c r="U269" s="624"/>
      <c r="V269" s="693">
        <v>0</v>
      </c>
      <c r="W269" s="691"/>
      <c r="X269" s="694"/>
      <c r="Y269" s="624"/>
      <c r="Z269" s="693">
        <v>0</v>
      </c>
      <c r="AA269" s="691"/>
      <c r="AB269" s="694"/>
      <c r="AC269" s="624"/>
      <c r="AD269" s="693">
        <v>0</v>
      </c>
      <c r="AE269" s="691"/>
      <c r="AF269" s="694"/>
      <c r="AG269" s="624"/>
      <c r="AH269" s="693">
        <v>0</v>
      </c>
      <c r="AI269" s="691"/>
      <c r="AJ269" s="694"/>
      <c r="AK269" s="624"/>
      <c r="AL269" s="693">
        <v>0</v>
      </c>
      <c r="AM269" s="691"/>
      <c r="AN269" s="694"/>
      <c r="AO269" s="630"/>
      <c r="AP269" s="693">
        <v>0</v>
      </c>
      <c r="AQ269" s="691"/>
      <c r="AR269" s="694"/>
      <c r="AS269" s="624"/>
      <c r="AT269" s="693">
        <v>0</v>
      </c>
      <c r="AU269" s="691"/>
      <c r="AV269" s="694"/>
      <c r="AW269" s="624"/>
      <c r="AX269" s="693">
        <v>0</v>
      </c>
      <c r="AY269" s="691"/>
      <c r="AZ269" s="694"/>
      <c r="BA269" s="624"/>
      <c r="BB269" s="693">
        <v>0</v>
      </c>
      <c r="BC269" s="691"/>
      <c r="BD269" s="694"/>
      <c r="BE269" s="624"/>
      <c r="BF269" s="693">
        <v>0</v>
      </c>
      <c r="BG269" s="691"/>
      <c r="BH269" s="694"/>
      <c r="BI269" s="624"/>
      <c r="BJ269" s="693">
        <v>0</v>
      </c>
      <c r="BK269" s="691"/>
      <c r="BL269" s="694"/>
      <c r="BM269" s="624"/>
      <c r="BN269" s="693">
        <v>0</v>
      </c>
      <c r="BO269" s="691"/>
      <c r="BP269" s="694"/>
      <c r="BQ269" s="624"/>
      <c r="BR269" s="693">
        <v>0</v>
      </c>
      <c r="BS269" s="691"/>
      <c r="BT269" s="694"/>
    </row>
    <row r="270" spans="1:72" x14ac:dyDescent="0.2">
      <c r="A270" s="624"/>
      <c r="B270" s="627"/>
      <c r="C270" s="626"/>
      <c r="D270" s="627"/>
      <c r="E270" s="628" t="s">
        <v>264</v>
      </c>
      <c r="F270" s="627"/>
      <c r="G270" s="649"/>
      <c r="H270" s="688"/>
      <c r="I270" s="675"/>
      <c r="J270" s="624"/>
      <c r="K270" s="653"/>
      <c r="L270" s="677"/>
      <c r="M270" s="624"/>
      <c r="N270" s="653"/>
      <c r="O270" s="688"/>
      <c r="P270" s="677"/>
      <c r="Q270" s="624"/>
      <c r="R270" s="653"/>
      <c r="S270" s="688"/>
      <c r="T270" s="677"/>
      <c r="U270" s="624"/>
      <c r="V270" s="653"/>
      <c r="W270" s="688"/>
      <c r="X270" s="677"/>
      <c r="Y270" s="624"/>
      <c r="Z270" s="653"/>
      <c r="AA270" s="688"/>
      <c r="AB270" s="677"/>
      <c r="AC270" s="624"/>
      <c r="AD270" s="653"/>
      <c r="AE270" s="688"/>
      <c r="AF270" s="677"/>
      <c r="AG270" s="624"/>
      <c r="AH270" s="653"/>
      <c r="AI270" s="688"/>
      <c r="AJ270" s="677"/>
      <c r="AK270" s="624"/>
      <c r="AL270" s="653"/>
      <c r="AM270" s="688"/>
      <c r="AN270" s="677"/>
      <c r="AO270" s="630"/>
      <c r="AP270" s="653"/>
      <c r="AQ270" s="688"/>
      <c r="AR270" s="677"/>
      <c r="AS270" s="624"/>
      <c r="AT270" s="653"/>
      <c r="AU270" s="688"/>
      <c r="AV270" s="677"/>
      <c r="AW270" s="624"/>
      <c r="AX270" s="653"/>
      <c r="AY270" s="688"/>
      <c r="AZ270" s="677"/>
      <c r="BA270" s="624"/>
      <c r="BB270" s="653"/>
      <c r="BC270" s="688"/>
      <c r="BD270" s="677"/>
      <c r="BE270" s="624"/>
      <c r="BF270" s="653"/>
      <c r="BG270" s="688"/>
      <c r="BH270" s="677"/>
      <c r="BI270" s="624"/>
      <c r="BJ270" s="653"/>
      <c r="BK270" s="688"/>
      <c r="BL270" s="677"/>
      <c r="BM270" s="624"/>
      <c r="BN270" s="653"/>
      <c r="BO270" s="688"/>
      <c r="BP270" s="677"/>
      <c r="BQ270" s="624"/>
      <c r="BR270" s="653"/>
      <c r="BS270" s="688"/>
      <c r="BT270" s="677"/>
    </row>
    <row r="271" spans="1:72" x14ac:dyDescent="0.2">
      <c r="A271" s="624"/>
      <c r="B271" s="702" t="s">
        <v>325</v>
      </c>
      <c r="C271" s="633"/>
      <c r="D271" s="627"/>
      <c r="E271" s="628" t="s">
        <v>264</v>
      </c>
      <c r="F271" s="627"/>
      <c r="G271" s="649"/>
      <c r="H271" s="688"/>
      <c r="I271" s="675"/>
      <c r="J271" s="624"/>
      <c r="K271" s="653"/>
      <c r="L271" s="677"/>
      <c r="M271" s="624"/>
      <c r="N271" s="653"/>
      <c r="O271" s="688"/>
      <c r="P271" s="677"/>
      <c r="Q271" s="624"/>
      <c r="R271" s="653"/>
      <c r="S271" s="688"/>
      <c r="T271" s="677"/>
      <c r="U271" s="624"/>
      <c r="V271" s="653"/>
      <c r="W271" s="688"/>
      <c r="X271" s="677"/>
      <c r="Y271" s="624"/>
      <c r="Z271" s="653"/>
      <c r="AA271" s="688"/>
      <c r="AB271" s="677"/>
      <c r="AC271" s="624"/>
      <c r="AD271" s="653"/>
      <c r="AE271" s="688"/>
      <c r="AF271" s="677"/>
      <c r="AG271" s="624"/>
      <c r="AH271" s="653"/>
      <c r="AI271" s="688"/>
      <c r="AJ271" s="677"/>
      <c r="AK271" s="624"/>
      <c r="AL271" s="653"/>
      <c r="AM271" s="688"/>
      <c r="AN271" s="677"/>
      <c r="AO271" s="630"/>
      <c r="AP271" s="653"/>
      <c r="AQ271" s="688"/>
      <c r="AR271" s="677"/>
      <c r="AS271" s="624"/>
      <c r="AT271" s="653"/>
      <c r="AU271" s="688"/>
      <c r="AV271" s="677"/>
      <c r="AW271" s="624"/>
      <c r="AX271" s="653"/>
      <c r="AY271" s="688"/>
      <c r="AZ271" s="677"/>
      <c r="BA271" s="624"/>
      <c r="BB271" s="653"/>
      <c r="BC271" s="688"/>
      <c r="BD271" s="677"/>
      <c r="BE271" s="624"/>
      <c r="BF271" s="653"/>
      <c r="BG271" s="688"/>
      <c r="BH271" s="677"/>
      <c r="BI271" s="624"/>
      <c r="BJ271" s="653"/>
      <c r="BK271" s="688"/>
      <c r="BL271" s="677"/>
      <c r="BM271" s="624"/>
      <c r="BN271" s="653"/>
      <c r="BO271" s="688"/>
      <c r="BP271" s="677"/>
      <c r="BQ271" s="624"/>
      <c r="BR271" s="653"/>
      <c r="BS271" s="688"/>
      <c r="BT271" s="677"/>
    </row>
    <row r="272" spans="1:72" x14ac:dyDescent="0.2">
      <c r="A272" s="624"/>
      <c r="B272" s="632"/>
      <c r="C272" s="633">
        <v>4</v>
      </c>
      <c r="D272" s="627" t="s">
        <v>258</v>
      </c>
      <c r="E272" s="628" t="s">
        <v>281</v>
      </c>
      <c r="F272" s="627"/>
      <c r="G272" s="690">
        <v>0</v>
      </c>
      <c r="H272" s="691"/>
      <c r="I272" s="692"/>
      <c r="J272" s="624"/>
      <c r="K272" s="693"/>
      <c r="L272" s="694"/>
      <c r="M272" s="624"/>
      <c r="N272" s="693">
        <v>0</v>
      </c>
      <c r="O272" s="691"/>
      <c r="P272" s="694"/>
      <c r="Q272" s="624"/>
      <c r="R272" s="693">
        <v>-2696526.63</v>
      </c>
      <c r="S272" s="691"/>
      <c r="T272" s="694"/>
      <c r="U272" s="624"/>
      <c r="V272" s="693">
        <v>0</v>
      </c>
      <c r="W272" s="691"/>
      <c r="X272" s="694"/>
      <c r="Y272" s="624"/>
      <c r="Z272" s="693">
        <v>0</v>
      </c>
      <c r="AA272" s="691"/>
      <c r="AB272" s="694"/>
      <c r="AC272" s="624"/>
      <c r="AD272" s="693">
        <v>0</v>
      </c>
      <c r="AE272" s="691"/>
      <c r="AF272" s="694"/>
      <c r="AG272" s="624"/>
      <c r="AH272" s="693">
        <v>0</v>
      </c>
      <c r="AI272" s="691"/>
      <c r="AJ272" s="694"/>
      <c r="AK272" s="624"/>
      <c r="AL272" s="693">
        <v>0</v>
      </c>
      <c r="AM272" s="691"/>
      <c r="AN272" s="694"/>
      <c r="AO272" s="630"/>
      <c r="AP272" s="693">
        <v>2696526.63</v>
      </c>
      <c r="AQ272" s="691"/>
      <c r="AR272" s="694"/>
      <c r="AS272" s="624"/>
      <c r="AT272" s="693">
        <v>0</v>
      </c>
      <c r="AU272" s="691"/>
      <c r="AV272" s="694"/>
      <c r="AW272" s="624"/>
      <c r="AX272" s="693">
        <v>0</v>
      </c>
      <c r="AY272" s="691"/>
      <c r="AZ272" s="694"/>
      <c r="BA272" s="624"/>
      <c r="BB272" s="693">
        <v>0</v>
      </c>
      <c r="BC272" s="691"/>
      <c r="BD272" s="694"/>
      <c r="BE272" s="624"/>
      <c r="BF272" s="693">
        <v>0</v>
      </c>
      <c r="BG272" s="691"/>
      <c r="BH272" s="694"/>
      <c r="BI272" s="624"/>
      <c r="BJ272" s="693">
        <v>0</v>
      </c>
      <c r="BK272" s="691"/>
      <c r="BL272" s="694"/>
      <c r="BM272" s="624"/>
      <c r="BN272" s="693">
        <v>0</v>
      </c>
      <c r="BO272" s="691"/>
      <c r="BP272" s="694"/>
      <c r="BQ272" s="624"/>
      <c r="BR272" s="693">
        <v>0</v>
      </c>
      <c r="BS272" s="691"/>
      <c r="BT272" s="694"/>
    </row>
    <row r="273" spans="1:72" x14ac:dyDescent="0.2">
      <c r="A273" s="624"/>
      <c r="B273" s="632"/>
      <c r="C273" s="633">
        <v>4</v>
      </c>
      <c r="D273" s="627" t="s">
        <v>260</v>
      </c>
      <c r="E273" s="628" t="s">
        <v>282</v>
      </c>
      <c r="F273" s="627"/>
      <c r="G273" s="690">
        <v>0</v>
      </c>
      <c r="H273" s="691"/>
      <c r="I273" s="692"/>
      <c r="J273" s="624"/>
      <c r="K273" s="693"/>
      <c r="L273" s="694"/>
      <c r="M273" s="624"/>
      <c r="N273" s="693">
        <v>0</v>
      </c>
      <c r="O273" s="691"/>
      <c r="P273" s="694"/>
      <c r="Q273" s="624"/>
      <c r="R273" s="693">
        <v>-889698.863457</v>
      </c>
      <c r="S273" s="691"/>
      <c r="T273" s="694"/>
      <c r="U273" s="624"/>
      <c r="V273" s="693">
        <v>0</v>
      </c>
      <c r="W273" s="691"/>
      <c r="X273" s="694"/>
      <c r="Y273" s="624"/>
      <c r="Z273" s="693">
        <v>0</v>
      </c>
      <c r="AA273" s="691"/>
      <c r="AB273" s="694"/>
      <c r="AC273" s="624"/>
      <c r="AD273" s="693">
        <v>0</v>
      </c>
      <c r="AE273" s="691"/>
      <c r="AF273" s="694"/>
      <c r="AG273" s="624"/>
      <c r="AH273" s="693">
        <v>0</v>
      </c>
      <c r="AI273" s="691"/>
      <c r="AJ273" s="694"/>
      <c r="AK273" s="624"/>
      <c r="AL273" s="693">
        <v>0</v>
      </c>
      <c r="AM273" s="691"/>
      <c r="AN273" s="694"/>
      <c r="AO273" s="630"/>
      <c r="AP273" s="693">
        <v>889698.863457</v>
      </c>
      <c r="AQ273" s="691"/>
      <c r="AR273" s="694"/>
      <c r="AS273" s="624"/>
      <c r="AT273" s="693">
        <v>0</v>
      </c>
      <c r="AU273" s="691"/>
      <c r="AV273" s="694"/>
      <c r="AW273" s="624"/>
      <c r="AX273" s="693">
        <v>0</v>
      </c>
      <c r="AY273" s="691"/>
      <c r="AZ273" s="694"/>
      <c r="BA273" s="624"/>
      <c r="BB273" s="693">
        <v>0</v>
      </c>
      <c r="BC273" s="691"/>
      <c r="BD273" s="694"/>
      <c r="BE273" s="624"/>
      <c r="BF273" s="693">
        <v>0</v>
      </c>
      <c r="BG273" s="691"/>
      <c r="BH273" s="694"/>
      <c r="BI273" s="624"/>
      <c r="BJ273" s="693">
        <v>0</v>
      </c>
      <c r="BK273" s="691"/>
      <c r="BL273" s="694"/>
      <c r="BM273" s="624"/>
      <c r="BN273" s="693">
        <v>0</v>
      </c>
      <c r="BO273" s="691"/>
      <c r="BP273" s="694"/>
      <c r="BQ273" s="624"/>
      <c r="BR273" s="693">
        <v>0</v>
      </c>
      <c r="BS273" s="691"/>
      <c r="BT273" s="694"/>
    </row>
    <row r="274" spans="1:72" x14ac:dyDescent="0.2">
      <c r="A274" s="624"/>
      <c r="B274" s="632"/>
      <c r="C274" s="633">
        <v>4</v>
      </c>
      <c r="D274" s="627" t="s">
        <v>262</v>
      </c>
      <c r="E274" s="628" t="s">
        <v>283</v>
      </c>
      <c r="F274" s="627"/>
      <c r="G274" s="690">
        <v>0</v>
      </c>
      <c r="H274" s="691"/>
      <c r="I274" s="692"/>
      <c r="J274" s="624"/>
      <c r="K274" s="693"/>
      <c r="L274" s="694"/>
      <c r="M274" s="624"/>
      <c r="N274" s="693">
        <v>0</v>
      </c>
      <c r="O274" s="691"/>
      <c r="P274" s="694"/>
      <c r="Q274" s="624"/>
      <c r="R274" s="693">
        <v>186837</v>
      </c>
      <c r="S274" s="691"/>
      <c r="T274" s="694"/>
      <c r="U274" s="624"/>
      <c r="V274" s="693">
        <v>0</v>
      </c>
      <c r="W274" s="691"/>
      <c r="X274" s="694"/>
      <c r="Y274" s="624"/>
      <c r="Z274" s="693">
        <v>0</v>
      </c>
      <c r="AA274" s="691"/>
      <c r="AB274" s="694"/>
      <c r="AC274" s="624"/>
      <c r="AD274" s="693">
        <v>0</v>
      </c>
      <c r="AE274" s="691"/>
      <c r="AF274" s="694"/>
      <c r="AG274" s="624"/>
      <c r="AH274" s="693">
        <v>0</v>
      </c>
      <c r="AI274" s="691"/>
      <c r="AJ274" s="694"/>
      <c r="AK274" s="624"/>
      <c r="AL274" s="693">
        <v>0</v>
      </c>
      <c r="AM274" s="691"/>
      <c r="AN274" s="694"/>
      <c r="AO274" s="630"/>
      <c r="AP274" s="693">
        <v>-186837</v>
      </c>
      <c r="AQ274" s="691"/>
      <c r="AR274" s="694"/>
      <c r="AS274" s="624"/>
      <c r="AT274" s="693">
        <v>0</v>
      </c>
      <c r="AU274" s="691"/>
      <c r="AV274" s="694"/>
      <c r="AW274" s="624"/>
      <c r="AX274" s="693">
        <v>0</v>
      </c>
      <c r="AY274" s="691"/>
      <c r="AZ274" s="694"/>
      <c r="BA274" s="624"/>
      <c r="BB274" s="693">
        <v>0</v>
      </c>
      <c r="BC274" s="691"/>
      <c r="BD274" s="694"/>
      <c r="BE274" s="624"/>
      <c r="BF274" s="693">
        <v>0</v>
      </c>
      <c r="BG274" s="691"/>
      <c r="BH274" s="694"/>
      <c r="BI274" s="624"/>
      <c r="BJ274" s="693">
        <v>0</v>
      </c>
      <c r="BK274" s="691"/>
      <c r="BL274" s="694"/>
      <c r="BM274" s="624"/>
      <c r="BN274" s="693">
        <v>0</v>
      </c>
      <c r="BO274" s="691"/>
      <c r="BP274" s="694"/>
      <c r="BQ274" s="624"/>
      <c r="BR274" s="693">
        <v>0</v>
      </c>
      <c r="BS274" s="691"/>
      <c r="BT274" s="694"/>
    </row>
    <row r="275" spans="1:72" x14ac:dyDescent="0.2">
      <c r="A275" s="624"/>
      <c r="B275" s="627"/>
      <c r="C275" s="626"/>
      <c r="D275" s="627"/>
      <c r="E275" s="628" t="s">
        <v>264</v>
      </c>
      <c r="F275" s="627"/>
      <c r="G275" s="649"/>
      <c r="H275" s="688"/>
      <c r="I275" s="675"/>
      <c r="J275" s="624"/>
      <c r="K275" s="653"/>
      <c r="L275" s="677"/>
      <c r="M275" s="624"/>
      <c r="N275" s="653"/>
      <c r="O275" s="688"/>
      <c r="P275" s="677"/>
      <c r="Q275" s="624"/>
      <c r="R275" s="653"/>
      <c r="S275" s="688"/>
      <c r="T275" s="677"/>
      <c r="U275" s="624"/>
      <c r="V275" s="653"/>
      <c r="W275" s="688"/>
      <c r="X275" s="677"/>
      <c r="Y275" s="624"/>
      <c r="Z275" s="653"/>
      <c r="AA275" s="688"/>
      <c r="AB275" s="677"/>
      <c r="AC275" s="624"/>
      <c r="AD275" s="653"/>
      <c r="AE275" s="688"/>
      <c r="AF275" s="677"/>
      <c r="AG275" s="624"/>
      <c r="AH275" s="653"/>
      <c r="AI275" s="688"/>
      <c r="AJ275" s="677"/>
      <c r="AK275" s="624"/>
      <c r="AL275" s="653"/>
      <c r="AM275" s="688"/>
      <c r="AN275" s="677"/>
      <c r="AO275" s="630"/>
      <c r="AP275" s="653"/>
      <c r="AQ275" s="688"/>
      <c r="AR275" s="677"/>
      <c r="AS275" s="624"/>
      <c r="AT275" s="653"/>
      <c r="AU275" s="688"/>
      <c r="AV275" s="677"/>
      <c r="AW275" s="624"/>
      <c r="AX275" s="653"/>
      <c r="AY275" s="688"/>
      <c r="AZ275" s="677"/>
      <c r="BA275" s="624"/>
      <c r="BB275" s="653"/>
      <c r="BC275" s="688"/>
      <c r="BD275" s="677"/>
      <c r="BE275" s="624"/>
      <c r="BF275" s="653"/>
      <c r="BG275" s="688"/>
      <c r="BH275" s="677"/>
      <c r="BI275" s="624"/>
      <c r="BJ275" s="653"/>
      <c r="BK275" s="688"/>
      <c r="BL275" s="677"/>
      <c r="BM275" s="624"/>
      <c r="BN275" s="653"/>
      <c r="BO275" s="688"/>
      <c r="BP275" s="677"/>
      <c r="BQ275" s="624"/>
      <c r="BR275" s="653"/>
      <c r="BS275" s="688"/>
      <c r="BT275" s="677"/>
    </row>
    <row r="276" spans="1:72" x14ac:dyDescent="0.2">
      <c r="A276" s="624"/>
      <c r="B276" s="702" t="s">
        <v>326</v>
      </c>
      <c r="C276" s="633"/>
      <c r="D276" s="627"/>
      <c r="E276" s="628" t="s">
        <v>264</v>
      </c>
      <c r="F276" s="627"/>
      <c r="G276" s="649"/>
      <c r="H276" s="688"/>
      <c r="I276" s="675"/>
      <c r="J276" s="624"/>
      <c r="K276" s="653"/>
      <c r="L276" s="677"/>
      <c r="M276" s="624"/>
      <c r="N276" s="653"/>
      <c r="O276" s="688"/>
      <c r="P276" s="677"/>
      <c r="Q276" s="624"/>
      <c r="R276" s="653"/>
      <c r="S276" s="688"/>
      <c r="T276" s="677"/>
      <c r="U276" s="624"/>
      <c r="V276" s="653"/>
      <c r="W276" s="688"/>
      <c r="X276" s="677"/>
      <c r="Y276" s="624"/>
      <c r="Z276" s="653"/>
      <c r="AA276" s="688"/>
      <c r="AB276" s="677"/>
      <c r="AC276" s="624"/>
      <c r="AD276" s="653"/>
      <c r="AE276" s="688"/>
      <c r="AF276" s="677"/>
      <c r="AG276" s="624"/>
      <c r="AH276" s="653"/>
      <c r="AI276" s="688"/>
      <c r="AJ276" s="677"/>
      <c r="AK276" s="624"/>
      <c r="AL276" s="653"/>
      <c r="AM276" s="688"/>
      <c r="AN276" s="677"/>
      <c r="AO276" s="630"/>
      <c r="AP276" s="653"/>
      <c r="AQ276" s="688"/>
      <c r="AR276" s="677"/>
      <c r="AS276" s="624"/>
      <c r="AT276" s="653"/>
      <c r="AU276" s="688"/>
      <c r="AV276" s="677"/>
      <c r="AW276" s="624"/>
      <c r="AX276" s="653"/>
      <c r="AY276" s="688"/>
      <c r="AZ276" s="677"/>
      <c r="BA276" s="624"/>
      <c r="BB276" s="653"/>
      <c r="BC276" s="688"/>
      <c r="BD276" s="677"/>
      <c r="BE276" s="624"/>
      <c r="BF276" s="653"/>
      <c r="BG276" s="688"/>
      <c r="BH276" s="677"/>
      <c r="BI276" s="624"/>
      <c r="BJ276" s="653"/>
      <c r="BK276" s="688"/>
      <c r="BL276" s="677"/>
      <c r="BM276" s="624"/>
      <c r="BN276" s="653"/>
      <c r="BO276" s="688"/>
      <c r="BP276" s="677"/>
      <c r="BQ276" s="624"/>
      <c r="BR276" s="653"/>
      <c r="BS276" s="688"/>
      <c r="BT276" s="677"/>
    </row>
    <row r="277" spans="1:72" x14ac:dyDescent="0.2">
      <c r="A277" s="624"/>
      <c r="B277" s="632"/>
      <c r="C277" s="633">
        <v>4</v>
      </c>
      <c r="D277" s="627" t="s">
        <v>258</v>
      </c>
      <c r="E277" s="628" t="s">
        <v>281</v>
      </c>
      <c r="F277" s="627"/>
      <c r="G277" s="690">
        <v>0</v>
      </c>
      <c r="H277" s="691"/>
      <c r="I277" s="692"/>
      <c r="J277" s="624"/>
      <c r="K277" s="693"/>
      <c r="L277" s="694"/>
      <c r="M277" s="624"/>
      <c r="N277" s="693">
        <v>0</v>
      </c>
      <c r="O277" s="691"/>
      <c r="P277" s="694"/>
      <c r="Q277" s="624"/>
      <c r="R277" s="693">
        <v>0</v>
      </c>
      <c r="S277" s="691"/>
      <c r="T277" s="694"/>
      <c r="U277" s="624"/>
      <c r="V277" s="693">
        <v>0</v>
      </c>
      <c r="W277" s="691"/>
      <c r="X277" s="694"/>
      <c r="Y277" s="624"/>
      <c r="Z277" s="693">
        <v>0</v>
      </c>
      <c r="AA277" s="691"/>
      <c r="AB277" s="694"/>
      <c r="AC277" s="624"/>
      <c r="AD277" s="693">
        <v>0</v>
      </c>
      <c r="AE277" s="691"/>
      <c r="AF277" s="694"/>
      <c r="AG277" s="624"/>
      <c r="AH277" s="693">
        <v>0</v>
      </c>
      <c r="AI277" s="691"/>
      <c r="AJ277" s="694"/>
      <c r="AK277" s="624"/>
      <c r="AL277" s="693">
        <v>0</v>
      </c>
      <c r="AM277" s="691"/>
      <c r="AN277" s="694"/>
      <c r="AO277" s="630"/>
      <c r="AP277" s="693">
        <v>0</v>
      </c>
      <c r="AQ277" s="691"/>
      <c r="AR277" s="694"/>
      <c r="AS277" s="624"/>
      <c r="AT277" s="693">
        <v>0</v>
      </c>
      <c r="AU277" s="691"/>
      <c r="AV277" s="694"/>
      <c r="AW277" s="624"/>
      <c r="AX277" s="693">
        <v>0</v>
      </c>
      <c r="AY277" s="691"/>
      <c r="AZ277" s="694"/>
      <c r="BA277" s="624"/>
      <c r="BB277" s="693">
        <v>0</v>
      </c>
      <c r="BC277" s="691"/>
      <c r="BD277" s="694"/>
      <c r="BE277" s="624"/>
      <c r="BF277" s="693">
        <v>0</v>
      </c>
      <c r="BG277" s="691"/>
      <c r="BH277" s="694"/>
      <c r="BI277" s="624"/>
      <c r="BJ277" s="693">
        <v>0</v>
      </c>
      <c r="BK277" s="691"/>
      <c r="BL277" s="694"/>
      <c r="BM277" s="624"/>
      <c r="BN277" s="693">
        <v>0</v>
      </c>
      <c r="BO277" s="691"/>
      <c r="BP277" s="694"/>
      <c r="BQ277" s="624"/>
      <c r="BR277" s="693">
        <v>0</v>
      </c>
      <c r="BS277" s="691"/>
      <c r="BT277" s="694"/>
    </row>
    <row r="278" spans="1:72" x14ac:dyDescent="0.2">
      <c r="A278" s="624"/>
      <c r="B278" s="632"/>
      <c r="C278" s="633">
        <v>4</v>
      </c>
      <c r="D278" s="627" t="s">
        <v>260</v>
      </c>
      <c r="E278" s="628" t="s">
        <v>282</v>
      </c>
      <c r="F278" s="627"/>
      <c r="G278" s="690">
        <v>0</v>
      </c>
      <c r="H278" s="691"/>
      <c r="I278" s="692"/>
      <c r="J278" s="624"/>
      <c r="K278" s="693"/>
      <c r="L278" s="694"/>
      <c r="M278" s="624"/>
      <c r="N278" s="693">
        <v>0</v>
      </c>
      <c r="O278" s="691"/>
      <c r="P278" s="694"/>
      <c r="Q278" s="624"/>
      <c r="R278" s="693">
        <v>0</v>
      </c>
      <c r="S278" s="691"/>
      <c r="T278" s="694"/>
      <c r="U278" s="624"/>
      <c r="V278" s="693">
        <v>0</v>
      </c>
      <c r="W278" s="691"/>
      <c r="X278" s="694"/>
      <c r="Y278" s="624"/>
      <c r="Z278" s="693">
        <v>0</v>
      </c>
      <c r="AA278" s="691"/>
      <c r="AB278" s="694"/>
      <c r="AC278" s="624"/>
      <c r="AD278" s="693">
        <v>0</v>
      </c>
      <c r="AE278" s="691"/>
      <c r="AF278" s="694"/>
      <c r="AG278" s="624"/>
      <c r="AH278" s="693">
        <v>0</v>
      </c>
      <c r="AI278" s="691"/>
      <c r="AJ278" s="694"/>
      <c r="AK278" s="624"/>
      <c r="AL278" s="693">
        <v>0</v>
      </c>
      <c r="AM278" s="691"/>
      <c r="AN278" s="694"/>
      <c r="AO278" s="630"/>
      <c r="AP278" s="693">
        <v>0</v>
      </c>
      <c r="AQ278" s="691"/>
      <c r="AR278" s="694"/>
      <c r="AS278" s="624"/>
      <c r="AT278" s="693">
        <v>0</v>
      </c>
      <c r="AU278" s="691"/>
      <c r="AV278" s="694"/>
      <c r="AW278" s="624"/>
      <c r="AX278" s="693">
        <v>0</v>
      </c>
      <c r="AY278" s="691"/>
      <c r="AZ278" s="694"/>
      <c r="BA278" s="624"/>
      <c r="BB278" s="693">
        <v>0</v>
      </c>
      <c r="BC278" s="691"/>
      <c r="BD278" s="694"/>
      <c r="BE278" s="624"/>
      <c r="BF278" s="693">
        <v>0</v>
      </c>
      <c r="BG278" s="691"/>
      <c r="BH278" s="694"/>
      <c r="BI278" s="624"/>
      <c r="BJ278" s="693">
        <v>0</v>
      </c>
      <c r="BK278" s="691"/>
      <c r="BL278" s="694"/>
      <c r="BM278" s="624"/>
      <c r="BN278" s="693">
        <v>0</v>
      </c>
      <c r="BO278" s="691"/>
      <c r="BP278" s="694"/>
      <c r="BQ278" s="624"/>
      <c r="BR278" s="693">
        <v>0</v>
      </c>
      <c r="BS278" s="691"/>
      <c r="BT278" s="694"/>
    </row>
    <row r="279" spans="1:72" x14ac:dyDescent="0.2">
      <c r="A279" s="624"/>
      <c r="B279" s="632"/>
      <c r="C279" s="633">
        <v>4</v>
      </c>
      <c r="D279" s="627" t="s">
        <v>262</v>
      </c>
      <c r="E279" s="628" t="s">
        <v>283</v>
      </c>
      <c r="F279" s="627"/>
      <c r="G279" s="690">
        <v>0</v>
      </c>
      <c r="H279" s="691"/>
      <c r="I279" s="692"/>
      <c r="J279" s="624"/>
      <c r="K279" s="693"/>
      <c r="L279" s="694"/>
      <c r="M279" s="624"/>
      <c r="N279" s="693">
        <v>0</v>
      </c>
      <c r="O279" s="691"/>
      <c r="P279" s="694"/>
      <c r="Q279" s="624"/>
      <c r="R279" s="693">
        <v>0</v>
      </c>
      <c r="S279" s="691"/>
      <c r="T279" s="694"/>
      <c r="U279" s="624"/>
      <c r="V279" s="693">
        <v>0</v>
      </c>
      <c r="W279" s="691"/>
      <c r="X279" s="694"/>
      <c r="Y279" s="624"/>
      <c r="Z279" s="693">
        <v>0</v>
      </c>
      <c r="AA279" s="691"/>
      <c r="AB279" s="694"/>
      <c r="AC279" s="624"/>
      <c r="AD279" s="693">
        <v>0</v>
      </c>
      <c r="AE279" s="691"/>
      <c r="AF279" s="694"/>
      <c r="AG279" s="624"/>
      <c r="AH279" s="693">
        <v>0</v>
      </c>
      <c r="AI279" s="691"/>
      <c r="AJ279" s="694"/>
      <c r="AK279" s="624"/>
      <c r="AL279" s="693">
        <v>0</v>
      </c>
      <c r="AM279" s="691"/>
      <c r="AN279" s="694"/>
      <c r="AO279" s="630"/>
      <c r="AP279" s="693">
        <v>0</v>
      </c>
      <c r="AQ279" s="691"/>
      <c r="AR279" s="694"/>
      <c r="AS279" s="624"/>
      <c r="AT279" s="693">
        <v>0</v>
      </c>
      <c r="AU279" s="691"/>
      <c r="AV279" s="694"/>
      <c r="AW279" s="624"/>
      <c r="AX279" s="693">
        <v>0</v>
      </c>
      <c r="AY279" s="691"/>
      <c r="AZ279" s="694"/>
      <c r="BA279" s="624"/>
      <c r="BB279" s="693">
        <v>0</v>
      </c>
      <c r="BC279" s="691"/>
      <c r="BD279" s="694"/>
      <c r="BE279" s="624"/>
      <c r="BF279" s="693">
        <v>0</v>
      </c>
      <c r="BG279" s="691"/>
      <c r="BH279" s="694"/>
      <c r="BI279" s="624"/>
      <c r="BJ279" s="693">
        <v>0</v>
      </c>
      <c r="BK279" s="691"/>
      <c r="BL279" s="694"/>
      <c r="BM279" s="624"/>
      <c r="BN279" s="693">
        <v>0</v>
      </c>
      <c r="BO279" s="691"/>
      <c r="BP279" s="694"/>
      <c r="BQ279" s="624"/>
      <c r="BR279" s="693">
        <v>0</v>
      </c>
      <c r="BS279" s="691"/>
      <c r="BT279" s="694"/>
    </row>
    <row r="280" spans="1:72" x14ac:dyDescent="0.2">
      <c r="A280" s="624"/>
      <c r="B280" s="627"/>
      <c r="C280" s="626"/>
      <c r="D280" s="627"/>
      <c r="E280" s="628" t="s">
        <v>264</v>
      </c>
      <c r="F280" s="627"/>
      <c r="G280" s="649"/>
      <c r="H280" s="688"/>
      <c r="I280" s="675"/>
      <c r="J280" s="624"/>
      <c r="K280" s="653"/>
      <c r="L280" s="677"/>
      <c r="M280" s="624"/>
      <c r="N280" s="653"/>
      <c r="O280" s="688"/>
      <c r="P280" s="677"/>
      <c r="Q280" s="624"/>
      <c r="R280" s="653"/>
      <c r="S280" s="688"/>
      <c r="T280" s="677"/>
      <c r="U280" s="624"/>
      <c r="V280" s="653"/>
      <c r="W280" s="688"/>
      <c r="X280" s="677"/>
      <c r="Y280" s="624"/>
      <c r="Z280" s="653"/>
      <c r="AA280" s="688"/>
      <c r="AB280" s="677"/>
      <c r="AC280" s="624"/>
      <c r="AD280" s="653"/>
      <c r="AE280" s="688"/>
      <c r="AF280" s="677"/>
      <c r="AG280" s="624"/>
      <c r="AH280" s="653"/>
      <c r="AI280" s="688"/>
      <c r="AJ280" s="677"/>
      <c r="AK280" s="624"/>
      <c r="AL280" s="653"/>
      <c r="AM280" s="688"/>
      <c r="AN280" s="677"/>
      <c r="AO280" s="630"/>
      <c r="AP280" s="653"/>
      <c r="AQ280" s="688"/>
      <c r="AR280" s="677"/>
      <c r="AS280" s="624"/>
      <c r="AT280" s="653"/>
      <c r="AU280" s="688"/>
      <c r="AV280" s="677"/>
      <c r="AW280" s="624"/>
      <c r="AX280" s="653"/>
      <c r="AY280" s="688"/>
      <c r="AZ280" s="677"/>
      <c r="BA280" s="624"/>
      <c r="BB280" s="653"/>
      <c r="BC280" s="688"/>
      <c r="BD280" s="677"/>
      <c r="BE280" s="624"/>
      <c r="BF280" s="653"/>
      <c r="BG280" s="688"/>
      <c r="BH280" s="677"/>
      <c r="BI280" s="624"/>
      <c r="BJ280" s="653"/>
      <c r="BK280" s="688"/>
      <c r="BL280" s="677"/>
      <c r="BM280" s="624"/>
      <c r="BN280" s="653"/>
      <c r="BO280" s="688"/>
      <c r="BP280" s="677"/>
      <c r="BQ280" s="624"/>
      <c r="BR280" s="653"/>
      <c r="BS280" s="688"/>
      <c r="BT280" s="677"/>
    </row>
    <row r="281" spans="1:72" x14ac:dyDescent="0.2">
      <c r="A281" s="624"/>
      <c r="B281" s="702" t="s">
        <v>327</v>
      </c>
      <c r="C281" s="633"/>
      <c r="D281" s="627"/>
      <c r="E281" s="628" t="s">
        <v>264</v>
      </c>
      <c r="F281" s="627"/>
      <c r="G281" s="649"/>
      <c r="H281" s="688"/>
      <c r="I281" s="675"/>
      <c r="J281" s="624"/>
      <c r="K281" s="653"/>
      <c r="L281" s="677"/>
      <c r="M281" s="624"/>
      <c r="N281" s="653"/>
      <c r="O281" s="688"/>
      <c r="P281" s="677"/>
      <c r="Q281" s="624"/>
      <c r="R281" s="653"/>
      <c r="S281" s="688"/>
      <c r="T281" s="677"/>
      <c r="U281" s="624"/>
      <c r="V281" s="653"/>
      <c r="W281" s="688"/>
      <c r="X281" s="677"/>
      <c r="Y281" s="624"/>
      <c r="Z281" s="653"/>
      <c r="AA281" s="688"/>
      <c r="AB281" s="677"/>
      <c r="AC281" s="624"/>
      <c r="AD281" s="653"/>
      <c r="AE281" s="688"/>
      <c r="AF281" s="677"/>
      <c r="AG281" s="624"/>
      <c r="AH281" s="653"/>
      <c r="AI281" s="688"/>
      <c r="AJ281" s="677"/>
      <c r="AK281" s="624"/>
      <c r="AL281" s="653"/>
      <c r="AM281" s="688"/>
      <c r="AN281" s="677"/>
      <c r="AO281" s="630"/>
      <c r="AP281" s="653"/>
      <c r="AQ281" s="688"/>
      <c r="AR281" s="677"/>
      <c r="AS281" s="624"/>
      <c r="AT281" s="653"/>
      <c r="AU281" s="688"/>
      <c r="AV281" s="677"/>
      <c r="AW281" s="624"/>
      <c r="AX281" s="653"/>
      <c r="AY281" s="688"/>
      <c r="AZ281" s="677"/>
      <c r="BA281" s="624"/>
      <c r="BB281" s="653"/>
      <c r="BC281" s="688"/>
      <c r="BD281" s="677"/>
      <c r="BE281" s="624"/>
      <c r="BF281" s="653"/>
      <c r="BG281" s="688"/>
      <c r="BH281" s="677"/>
      <c r="BI281" s="624"/>
      <c r="BJ281" s="653"/>
      <c r="BK281" s="688"/>
      <c r="BL281" s="677"/>
      <c r="BM281" s="624"/>
      <c r="BN281" s="653"/>
      <c r="BO281" s="688"/>
      <c r="BP281" s="677"/>
      <c r="BQ281" s="624"/>
      <c r="BR281" s="653"/>
      <c r="BS281" s="688"/>
      <c r="BT281" s="677"/>
    </row>
    <row r="282" spans="1:72" x14ac:dyDescent="0.2">
      <c r="A282" s="624"/>
      <c r="B282" s="632"/>
      <c r="C282" s="633">
        <v>4</v>
      </c>
      <c r="D282" s="627" t="s">
        <v>258</v>
      </c>
      <c r="E282" s="628" t="s">
        <v>281</v>
      </c>
      <c r="F282" s="627"/>
      <c r="G282" s="690">
        <v>0</v>
      </c>
      <c r="H282" s="691"/>
      <c r="I282" s="692"/>
      <c r="J282" s="624"/>
      <c r="K282" s="693"/>
      <c r="L282" s="694"/>
      <c r="M282" s="624"/>
      <c r="N282" s="693">
        <v>0</v>
      </c>
      <c r="O282" s="691"/>
      <c r="P282" s="694"/>
      <c r="Q282" s="624"/>
      <c r="R282" s="693">
        <v>0</v>
      </c>
      <c r="S282" s="691"/>
      <c r="T282" s="694"/>
      <c r="U282" s="624"/>
      <c r="V282" s="693">
        <v>0</v>
      </c>
      <c r="W282" s="691"/>
      <c r="X282" s="694"/>
      <c r="Y282" s="624"/>
      <c r="Z282" s="693">
        <v>0</v>
      </c>
      <c r="AA282" s="691"/>
      <c r="AB282" s="694"/>
      <c r="AC282" s="624"/>
      <c r="AD282" s="693">
        <v>0</v>
      </c>
      <c r="AE282" s="691"/>
      <c r="AF282" s="694"/>
      <c r="AG282" s="624"/>
      <c r="AH282" s="693">
        <v>0</v>
      </c>
      <c r="AI282" s="691"/>
      <c r="AJ282" s="694"/>
      <c r="AK282" s="624"/>
      <c r="AL282" s="693">
        <v>0</v>
      </c>
      <c r="AM282" s="691"/>
      <c r="AN282" s="694"/>
      <c r="AO282" s="630"/>
      <c r="AP282" s="693">
        <v>0</v>
      </c>
      <c r="AQ282" s="691"/>
      <c r="AR282" s="694"/>
      <c r="AS282" s="624"/>
      <c r="AT282" s="693">
        <v>0</v>
      </c>
      <c r="AU282" s="691"/>
      <c r="AV282" s="694"/>
      <c r="AW282" s="624"/>
      <c r="AX282" s="693">
        <v>0</v>
      </c>
      <c r="AY282" s="691"/>
      <c r="AZ282" s="694"/>
      <c r="BA282" s="624"/>
      <c r="BB282" s="693">
        <v>0</v>
      </c>
      <c r="BC282" s="691"/>
      <c r="BD282" s="694"/>
      <c r="BE282" s="624"/>
      <c r="BF282" s="693">
        <v>0</v>
      </c>
      <c r="BG282" s="691"/>
      <c r="BH282" s="694"/>
      <c r="BI282" s="624"/>
      <c r="BJ282" s="693">
        <v>0</v>
      </c>
      <c r="BK282" s="691"/>
      <c r="BL282" s="694"/>
      <c r="BM282" s="624"/>
      <c r="BN282" s="693">
        <v>0</v>
      </c>
      <c r="BO282" s="691"/>
      <c r="BP282" s="694"/>
      <c r="BQ282" s="624"/>
      <c r="BR282" s="693">
        <v>0</v>
      </c>
      <c r="BS282" s="691"/>
      <c r="BT282" s="694"/>
    </row>
    <row r="283" spans="1:72" x14ac:dyDescent="0.2">
      <c r="A283" s="624"/>
      <c r="B283" s="632"/>
      <c r="C283" s="633">
        <v>4</v>
      </c>
      <c r="D283" s="627" t="s">
        <v>260</v>
      </c>
      <c r="E283" s="628" t="s">
        <v>282</v>
      </c>
      <c r="F283" s="627"/>
      <c r="G283" s="690">
        <v>0</v>
      </c>
      <c r="H283" s="691"/>
      <c r="I283" s="692"/>
      <c r="J283" s="624"/>
      <c r="K283" s="693"/>
      <c r="L283" s="694"/>
      <c r="M283" s="624"/>
      <c r="N283" s="693">
        <v>0</v>
      </c>
      <c r="O283" s="691"/>
      <c r="P283" s="694"/>
      <c r="Q283" s="624"/>
      <c r="R283" s="693">
        <v>0</v>
      </c>
      <c r="S283" s="691"/>
      <c r="T283" s="694"/>
      <c r="U283" s="624"/>
      <c r="V283" s="693">
        <v>0</v>
      </c>
      <c r="W283" s="691"/>
      <c r="X283" s="694"/>
      <c r="Y283" s="624"/>
      <c r="Z283" s="693">
        <v>0</v>
      </c>
      <c r="AA283" s="691"/>
      <c r="AB283" s="694"/>
      <c r="AC283" s="624"/>
      <c r="AD283" s="693">
        <v>0</v>
      </c>
      <c r="AE283" s="691"/>
      <c r="AF283" s="694"/>
      <c r="AG283" s="624"/>
      <c r="AH283" s="693">
        <v>0</v>
      </c>
      <c r="AI283" s="691"/>
      <c r="AJ283" s="694"/>
      <c r="AK283" s="624"/>
      <c r="AL283" s="693">
        <v>0</v>
      </c>
      <c r="AM283" s="691"/>
      <c r="AN283" s="694"/>
      <c r="AO283" s="630"/>
      <c r="AP283" s="693">
        <v>0</v>
      </c>
      <c r="AQ283" s="691"/>
      <c r="AR283" s="694"/>
      <c r="AS283" s="624"/>
      <c r="AT283" s="693">
        <v>0</v>
      </c>
      <c r="AU283" s="691"/>
      <c r="AV283" s="694"/>
      <c r="AW283" s="624"/>
      <c r="AX283" s="693">
        <v>0</v>
      </c>
      <c r="AY283" s="691"/>
      <c r="AZ283" s="694"/>
      <c r="BA283" s="624"/>
      <c r="BB283" s="693">
        <v>0</v>
      </c>
      <c r="BC283" s="691"/>
      <c r="BD283" s="694"/>
      <c r="BE283" s="624"/>
      <c r="BF283" s="693">
        <v>0</v>
      </c>
      <c r="BG283" s="691"/>
      <c r="BH283" s="694"/>
      <c r="BI283" s="624"/>
      <c r="BJ283" s="693">
        <v>0</v>
      </c>
      <c r="BK283" s="691"/>
      <c r="BL283" s="694"/>
      <c r="BM283" s="624"/>
      <c r="BN283" s="693">
        <v>0</v>
      </c>
      <c r="BO283" s="691"/>
      <c r="BP283" s="694"/>
      <c r="BQ283" s="624"/>
      <c r="BR283" s="693">
        <v>0</v>
      </c>
      <c r="BS283" s="691"/>
      <c r="BT283" s="694"/>
    </row>
    <row r="284" spans="1:72" x14ac:dyDescent="0.2">
      <c r="A284" s="624"/>
      <c r="B284" s="632"/>
      <c r="C284" s="633">
        <v>4</v>
      </c>
      <c r="D284" s="627" t="s">
        <v>262</v>
      </c>
      <c r="E284" s="628" t="s">
        <v>283</v>
      </c>
      <c r="F284" s="627"/>
      <c r="G284" s="690">
        <v>0</v>
      </c>
      <c r="H284" s="691"/>
      <c r="I284" s="692"/>
      <c r="J284" s="624"/>
      <c r="K284" s="693"/>
      <c r="L284" s="694"/>
      <c r="M284" s="624"/>
      <c r="N284" s="693">
        <v>0</v>
      </c>
      <c r="O284" s="691"/>
      <c r="P284" s="694"/>
      <c r="Q284" s="624"/>
      <c r="R284" s="693">
        <v>0</v>
      </c>
      <c r="S284" s="691"/>
      <c r="T284" s="694"/>
      <c r="U284" s="624"/>
      <c r="V284" s="693">
        <v>0</v>
      </c>
      <c r="W284" s="691"/>
      <c r="X284" s="694"/>
      <c r="Y284" s="624"/>
      <c r="Z284" s="693">
        <v>0</v>
      </c>
      <c r="AA284" s="691"/>
      <c r="AB284" s="694"/>
      <c r="AC284" s="624"/>
      <c r="AD284" s="693">
        <v>0</v>
      </c>
      <c r="AE284" s="691"/>
      <c r="AF284" s="694"/>
      <c r="AG284" s="624"/>
      <c r="AH284" s="693">
        <v>0</v>
      </c>
      <c r="AI284" s="691"/>
      <c r="AJ284" s="694"/>
      <c r="AK284" s="624"/>
      <c r="AL284" s="693">
        <v>0</v>
      </c>
      <c r="AM284" s="691"/>
      <c r="AN284" s="694"/>
      <c r="AO284" s="630"/>
      <c r="AP284" s="693">
        <v>0</v>
      </c>
      <c r="AQ284" s="691"/>
      <c r="AR284" s="694"/>
      <c r="AS284" s="624"/>
      <c r="AT284" s="693">
        <v>0</v>
      </c>
      <c r="AU284" s="691"/>
      <c r="AV284" s="694"/>
      <c r="AW284" s="624"/>
      <c r="AX284" s="693">
        <v>0</v>
      </c>
      <c r="AY284" s="691"/>
      <c r="AZ284" s="694"/>
      <c r="BA284" s="624"/>
      <c r="BB284" s="693">
        <v>0</v>
      </c>
      <c r="BC284" s="691"/>
      <c r="BD284" s="694"/>
      <c r="BE284" s="624"/>
      <c r="BF284" s="693">
        <v>0</v>
      </c>
      <c r="BG284" s="691"/>
      <c r="BH284" s="694"/>
      <c r="BI284" s="624"/>
      <c r="BJ284" s="693">
        <v>0</v>
      </c>
      <c r="BK284" s="691"/>
      <c r="BL284" s="694"/>
      <c r="BM284" s="624"/>
      <c r="BN284" s="693">
        <v>0</v>
      </c>
      <c r="BO284" s="691"/>
      <c r="BP284" s="694"/>
      <c r="BQ284" s="624"/>
      <c r="BR284" s="693">
        <v>0</v>
      </c>
      <c r="BS284" s="691"/>
      <c r="BT284" s="694"/>
    </row>
    <row r="285" spans="1:72" x14ac:dyDescent="0.2">
      <c r="A285" s="624"/>
      <c r="B285" s="632"/>
      <c r="C285" s="633"/>
      <c r="D285" s="627"/>
      <c r="E285" s="628"/>
      <c r="F285" s="627"/>
      <c r="G285" s="690"/>
      <c r="H285" s="691"/>
      <c r="I285" s="692"/>
      <c r="J285" s="624"/>
      <c r="K285" s="693"/>
      <c r="L285" s="694"/>
      <c r="M285" s="624"/>
      <c r="N285" s="693"/>
      <c r="O285" s="691"/>
      <c r="P285" s="694"/>
      <c r="Q285" s="624"/>
      <c r="R285" s="693"/>
      <c r="S285" s="691"/>
      <c r="T285" s="694"/>
      <c r="U285" s="624"/>
      <c r="V285" s="693"/>
      <c r="W285" s="691"/>
      <c r="X285" s="694"/>
      <c r="Y285" s="624"/>
      <c r="Z285" s="693"/>
      <c r="AA285" s="691"/>
      <c r="AB285" s="694"/>
      <c r="AC285" s="624"/>
      <c r="AD285" s="693"/>
      <c r="AE285" s="691"/>
      <c r="AF285" s="694"/>
      <c r="AG285" s="624"/>
      <c r="AH285" s="693"/>
      <c r="AI285" s="691"/>
      <c r="AJ285" s="694"/>
      <c r="AK285" s="624"/>
      <c r="AL285" s="693"/>
      <c r="AM285" s="691"/>
      <c r="AN285" s="694"/>
      <c r="AO285" s="630"/>
      <c r="AP285" s="693"/>
      <c r="AQ285" s="691"/>
      <c r="AR285" s="694"/>
      <c r="AS285" s="624"/>
      <c r="AT285" s="693"/>
      <c r="AU285" s="691"/>
      <c r="AV285" s="694"/>
      <c r="AW285" s="624"/>
      <c r="AX285" s="693"/>
      <c r="AY285" s="691"/>
      <c r="AZ285" s="694"/>
      <c r="BA285" s="624"/>
      <c r="BB285" s="693"/>
      <c r="BC285" s="691"/>
      <c r="BD285" s="694"/>
      <c r="BE285" s="624"/>
      <c r="BF285" s="693"/>
      <c r="BG285" s="691"/>
      <c r="BH285" s="694"/>
      <c r="BI285" s="624"/>
      <c r="BJ285" s="693"/>
      <c r="BK285" s="691"/>
      <c r="BL285" s="694"/>
      <c r="BM285" s="624"/>
      <c r="BN285" s="693"/>
      <c r="BO285" s="691"/>
      <c r="BP285" s="694"/>
      <c r="BQ285" s="624"/>
      <c r="BR285" s="693"/>
      <c r="BS285" s="691"/>
      <c r="BT285" s="694"/>
    </row>
    <row r="286" spans="1:72" x14ac:dyDescent="0.2">
      <c r="A286" s="624"/>
      <c r="B286" s="702" t="s">
        <v>569</v>
      </c>
      <c r="C286" s="633"/>
      <c r="D286" s="627"/>
      <c r="E286" s="628" t="s">
        <v>264</v>
      </c>
      <c r="F286" s="627"/>
      <c r="G286" s="649"/>
      <c r="H286" s="688"/>
      <c r="I286" s="675"/>
      <c r="J286" s="624"/>
      <c r="K286" s="653"/>
      <c r="L286" s="677"/>
      <c r="M286" s="624"/>
      <c r="N286" s="653"/>
      <c r="O286" s="688"/>
      <c r="P286" s="677"/>
      <c r="Q286" s="624"/>
      <c r="R286" s="653"/>
      <c r="S286" s="688"/>
      <c r="T286" s="677"/>
      <c r="U286" s="624"/>
      <c r="V286" s="653"/>
      <c r="W286" s="688"/>
      <c r="X286" s="677"/>
      <c r="Y286" s="624"/>
      <c r="Z286" s="653"/>
      <c r="AA286" s="688"/>
      <c r="AB286" s="677"/>
      <c r="AC286" s="624"/>
      <c r="AD286" s="653"/>
      <c r="AE286" s="688"/>
      <c r="AF286" s="677"/>
      <c r="AG286" s="624"/>
      <c r="AH286" s="653"/>
      <c r="AI286" s="688"/>
      <c r="AJ286" s="677"/>
      <c r="AK286" s="624"/>
      <c r="AL286" s="653"/>
      <c r="AM286" s="688"/>
      <c r="AN286" s="677"/>
      <c r="AO286" s="630"/>
      <c r="AP286" s="653"/>
      <c r="AQ286" s="688"/>
      <c r="AR286" s="677"/>
      <c r="AS286" s="624"/>
      <c r="AT286" s="653"/>
      <c r="AU286" s="688"/>
      <c r="AV286" s="677"/>
      <c r="AW286" s="624"/>
      <c r="AX286" s="653"/>
      <c r="AY286" s="688"/>
      <c r="AZ286" s="677"/>
      <c r="BA286" s="624"/>
      <c r="BB286" s="653"/>
      <c r="BC286" s="688"/>
      <c r="BD286" s="677"/>
      <c r="BE286" s="624"/>
      <c r="BF286" s="653"/>
      <c r="BG286" s="688"/>
      <c r="BH286" s="677"/>
      <c r="BI286" s="624"/>
      <c r="BJ286" s="653"/>
      <c r="BK286" s="688"/>
      <c r="BL286" s="677"/>
      <c r="BM286" s="624"/>
      <c r="BN286" s="653"/>
      <c r="BO286" s="688"/>
      <c r="BP286" s="677"/>
      <c r="BQ286" s="624"/>
      <c r="BR286" s="653"/>
      <c r="BS286" s="688"/>
      <c r="BT286" s="677"/>
    </row>
    <row r="287" spans="1:72" x14ac:dyDescent="0.2">
      <c r="A287" s="624"/>
      <c r="B287" s="632"/>
      <c r="C287" s="633">
        <v>4</v>
      </c>
      <c r="D287" s="627" t="s">
        <v>258</v>
      </c>
      <c r="E287" s="628" t="s">
        <v>281</v>
      </c>
      <c r="F287" s="627"/>
      <c r="G287" s="690">
        <v>0</v>
      </c>
      <c r="H287" s="691"/>
      <c r="I287" s="692"/>
      <c r="J287" s="624"/>
      <c r="K287" s="693"/>
      <c r="L287" s="694"/>
      <c r="M287" s="624"/>
      <c r="N287" s="693">
        <v>0</v>
      </c>
      <c r="O287" s="691"/>
      <c r="P287" s="694"/>
      <c r="Q287" s="624"/>
      <c r="R287" s="693">
        <v>0</v>
      </c>
      <c r="S287" s="691"/>
      <c r="T287" s="694"/>
      <c r="U287" s="624"/>
      <c r="V287" s="693">
        <v>0</v>
      </c>
      <c r="W287" s="691"/>
      <c r="X287" s="694"/>
      <c r="Y287" s="624"/>
      <c r="Z287" s="693">
        <v>0</v>
      </c>
      <c r="AA287" s="691"/>
      <c r="AB287" s="694"/>
      <c r="AC287" s="624"/>
      <c r="AD287" s="693">
        <v>0</v>
      </c>
      <c r="AE287" s="691"/>
      <c r="AF287" s="694"/>
      <c r="AG287" s="624"/>
      <c r="AH287" s="693">
        <v>0</v>
      </c>
      <c r="AI287" s="691"/>
      <c r="AJ287" s="694"/>
      <c r="AK287" s="624"/>
      <c r="AL287" s="693">
        <v>0</v>
      </c>
      <c r="AM287" s="691"/>
      <c r="AN287" s="694"/>
      <c r="AO287" s="630"/>
      <c r="AP287" s="693">
        <v>0</v>
      </c>
      <c r="AQ287" s="691"/>
      <c r="AR287" s="694"/>
      <c r="AS287" s="624"/>
      <c r="AT287" s="693">
        <v>0</v>
      </c>
      <c r="AU287" s="691"/>
      <c r="AV287" s="694"/>
      <c r="AW287" s="624"/>
      <c r="AX287" s="693">
        <v>0</v>
      </c>
      <c r="AY287" s="691"/>
      <c r="AZ287" s="694"/>
      <c r="BA287" s="624"/>
      <c r="BB287" s="693">
        <v>0</v>
      </c>
      <c r="BC287" s="691"/>
      <c r="BD287" s="694"/>
      <c r="BE287" s="624"/>
      <c r="BF287" s="693">
        <v>0</v>
      </c>
      <c r="BG287" s="691"/>
      <c r="BH287" s="694"/>
      <c r="BI287" s="624"/>
      <c r="BJ287" s="693">
        <v>0</v>
      </c>
      <c r="BK287" s="691"/>
      <c r="BL287" s="694"/>
      <c r="BM287" s="624"/>
      <c r="BN287" s="693">
        <v>0</v>
      </c>
      <c r="BO287" s="691"/>
      <c r="BP287" s="694"/>
      <c r="BQ287" s="624"/>
      <c r="BR287" s="693">
        <v>0</v>
      </c>
      <c r="BS287" s="691"/>
      <c r="BT287" s="694"/>
    </row>
    <row r="288" spans="1:72" x14ac:dyDescent="0.2">
      <c r="A288" s="624"/>
      <c r="B288" s="632"/>
      <c r="C288" s="633">
        <v>4</v>
      </c>
      <c r="D288" s="627" t="s">
        <v>260</v>
      </c>
      <c r="E288" s="628" t="s">
        <v>282</v>
      </c>
      <c r="F288" s="627"/>
      <c r="G288" s="690">
        <v>0</v>
      </c>
      <c r="H288" s="691"/>
      <c r="I288" s="692"/>
      <c r="J288" s="624"/>
      <c r="K288" s="693"/>
      <c r="L288" s="694"/>
      <c r="M288" s="624"/>
      <c r="N288" s="693">
        <v>0</v>
      </c>
      <c r="O288" s="691"/>
      <c r="P288" s="694"/>
      <c r="Q288" s="624"/>
      <c r="R288" s="693">
        <v>0</v>
      </c>
      <c r="S288" s="691"/>
      <c r="T288" s="694"/>
      <c r="U288" s="624"/>
      <c r="V288" s="693">
        <v>0</v>
      </c>
      <c r="W288" s="691"/>
      <c r="X288" s="694"/>
      <c r="Y288" s="624"/>
      <c r="Z288" s="693">
        <v>0</v>
      </c>
      <c r="AA288" s="691"/>
      <c r="AB288" s="694"/>
      <c r="AC288" s="624"/>
      <c r="AD288" s="693">
        <v>0</v>
      </c>
      <c r="AE288" s="691"/>
      <c r="AF288" s="694"/>
      <c r="AG288" s="624"/>
      <c r="AH288" s="693">
        <v>0</v>
      </c>
      <c r="AI288" s="691"/>
      <c r="AJ288" s="694"/>
      <c r="AK288" s="624"/>
      <c r="AL288" s="693">
        <v>0</v>
      </c>
      <c r="AM288" s="691"/>
      <c r="AN288" s="694"/>
      <c r="AO288" s="630"/>
      <c r="AP288" s="693">
        <v>0</v>
      </c>
      <c r="AQ288" s="691"/>
      <c r="AR288" s="694"/>
      <c r="AS288" s="624"/>
      <c r="AT288" s="693">
        <v>0</v>
      </c>
      <c r="AU288" s="691"/>
      <c r="AV288" s="694"/>
      <c r="AW288" s="624"/>
      <c r="AX288" s="693">
        <v>0</v>
      </c>
      <c r="AY288" s="691"/>
      <c r="AZ288" s="694"/>
      <c r="BA288" s="624"/>
      <c r="BB288" s="693">
        <v>0</v>
      </c>
      <c r="BC288" s="691"/>
      <c r="BD288" s="694"/>
      <c r="BE288" s="624"/>
      <c r="BF288" s="693">
        <v>0</v>
      </c>
      <c r="BG288" s="691"/>
      <c r="BH288" s="694"/>
      <c r="BI288" s="624"/>
      <c r="BJ288" s="693">
        <v>0</v>
      </c>
      <c r="BK288" s="691"/>
      <c r="BL288" s="694"/>
      <c r="BM288" s="624"/>
      <c r="BN288" s="693">
        <v>0</v>
      </c>
      <c r="BO288" s="691"/>
      <c r="BP288" s="694"/>
      <c r="BQ288" s="624"/>
      <c r="BR288" s="693">
        <v>0</v>
      </c>
      <c r="BS288" s="691"/>
      <c r="BT288" s="694"/>
    </row>
    <row r="289" spans="1:72" x14ac:dyDescent="0.2">
      <c r="A289" s="624"/>
      <c r="B289" s="632"/>
      <c r="C289" s="633">
        <v>4</v>
      </c>
      <c r="D289" s="627" t="s">
        <v>262</v>
      </c>
      <c r="E289" s="628" t="s">
        <v>283</v>
      </c>
      <c r="F289" s="627"/>
      <c r="G289" s="690">
        <v>0</v>
      </c>
      <c r="H289" s="691"/>
      <c r="I289" s="692"/>
      <c r="J289" s="624"/>
      <c r="K289" s="693"/>
      <c r="L289" s="694"/>
      <c r="M289" s="624"/>
      <c r="N289" s="693">
        <v>0</v>
      </c>
      <c r="O289" s="691"/>
      <c r="P289" s="694"/>
      <c r="Q289" s="624"/>
      <c r="R289" s="693">
        <v>0</v>
      </c>
      <c r="S289" s="691"/>
      <c r="T289" s="694"/>
      <c r="U289" s="624"/>
      <c r="V289" s="693">
        <v>0</v>
      </c>
      <c r="W289" s="691"/>
      <c r="X289" s="694"/>
      <c r="Y289" s="624"/>
      <c r="Z289" s="693">
        <v>0</v>
      </c>
      <c r="AA289" s="691"/>
      <c r="AB289" s="694"/>
      <c r="AC289" s="624"/>
      <c r="AD289" s="693">
        <v>0</v>
      </c>
      <c r="AE289" s="691"/>
      <c r="AF289" s="694"/>
      <c r="AG289" s="624"/>
      <c r="AH289" s="693">
        <v>0</v>
      </c>
      <c r="AI289" s="691"/>
      <c r="AJ289" s="694"/>
      <c r="AK289" s="624"/>
      <c r="AL289" s="693">
        <v>0</v>
      </c>
      <c r="AM289" s="691"/>
      <c r="AN289" s="694"/>
      <c r="AO289" s="630"/>
      <c r="AP289" s="693">
        <v>0</v>
      </c>
      <c r="AQ289" s="691"/>
      <c r="AR289" s="694"/>
      <c r="AS289" s="624"/>
      <c r="AT289" s="693">
        <v>0</v>
      </c>
      <c r="AU289" s="691"/>
      <c r="AV289" s="694"/>
      <c r="AW289" s="624"/>
      <c r="AX289" s="693">
        <v>0</v>
      </c>
      <c r="AY289" s="691"/>
      <c r="AZ289" s="694"/>
      <c r="BA289" s="624"/>
      <c r="BB289" s="693">
        <v>0</v>
      </c>
      <c r="BC289" s="691"/>
      <c r="BD289" s="694"/>
      <c r="BE289" s="624"/>
      <c r="BF289" s="693">
        <v>0</v>
      </c>
      <c r="BG289" s="691"/>
      <c r="BH289" s="694"/>
      <c r="BI289" s="624"/>
      <c r="BJ289" s="693">
        <v>0</v>
      </c>
      <c r="BK289" s="691"/>
      <c r="BL289" s="694"/>
      <c r="BM289" s="624"/>
      <c r="BN289" s="693">
        <v>0</v>
      </c>
      <c r="BO289" s="691"/>
      <c r="BP289" s="694"/>
      <c r="BQ289" s="624"/>
      <c r="BR289" s="693">
        <v>0</v>
      </c>
      <c r="BS289" s="691"/>
      <c r="BT289" s="694"/>
    </row>
    <row r="290" spans="1:72" x14ac:dyDescent="0.2">
      <c r="A290" s="624"/>
      <c r="B290" s="632"/>
      <c r="C290" s="633"/>
      <c r="D290" s="627"/>
      <c r="E290" s="628"/>
      <c r="F290" s="627"/>
      <c r="G290" s="690"/>
      <c r="H290" s="691"/>
      <c r="I290" s="692"/>
      <c r="J290" s="624"/>
      <c r="K290" s="693"/>
      <c r="L290" s="694"/>
      <c r="M290" s="624"/>
      <c r="N290" s="693"/>
      <c r="O290" s="691"/>
      <c r="P290" s="694"/>
      <c r="Q290" s="624"/>
      <c r="R290" s="693"/>
      <c r="S290" s="691"/>
      <c r="T290" s="694"/>
      <c r="U290" s="624"/>
      <c r="V290" s="693"/>
      <c r="W290" s="691"/>
      <c r="X290" s="694"/>
      <c r="Y290" s="624"/>
      <c r="Z290" s="693"/>
      <c r="AA290" s="691"/>
      <c r="AB290" s="694"/>
      <c r="AC290" s="624"/>
      <c r="AD290" s="693"/>
      <c r="AE290" s="691"/>
      <c r="AF290" s="694"/>
      <c r="AG290" s="624"/>
      <c r="AH290" s="693"/>
      <c r="AI290" s="691"/>
      <c r="AJ290" s="694"/>
      <c r="AK290" s="624"/>
      <c r="AL290" s="693"/>
      <c r="AM290" s="691"/>
      <c r="AN290" s="694"/>
      <c r="AO290" s="630"/>
      <c r="AP290" s="693"/>
      <c r="AQ290" s="691"/>
      <c r="AR290" s="694"/>
      <c r="AS290" s="624"/>
      <c r="AT290" s="693"/>
      <c r="AU290" s="691"/>
      <c r="AV290" s="694"/>
      <c r="AW290" s="624"/>
      <c r="AX290" s="693"/>
      <c r="AY290" s="691"/>
      <c r="AZ290" s="694"/>
      <c r="BA290" s="624"/>
      <c r="BB290" s="693"/>
      <c r="BC290" s="691"/>
      <c r="BD290" s="694"/>
      <c r="BE290" s="624"/>
      <c r="BF290" s="693"/>
      <c r="BG290" s="691"/>
      <c r="BH290" s="694"/>
      <c r="BI290" s="624"/>
      <c r="BJ290" s="693"/>
      <c r="BK290" s="691"/>
      <c r="BL290" s="694"/>
      <c r="BM290" s="624"/>
      <c r="BN290" s="693"/>
      <c r="BO290" s="691"/>
      <c r="BP290" s="694"/>
      <c r="BQ290" s="624"/>
      <c r="BR290" s="693"/>
      <c r="BS290" s="691"/>
      <c r="BT290" s="694"/>
    </row>
    <row r="291" spans="1:72" x14ac:dyDescent="0.2">
      <c r="A291" s="624"/>
      <c r="B291" s="702" t="s">
        <v>328</v>
      </c>
      <c r="C291" s="633"/>
      <c r="D291" s="627"/>
      <c r="E291" s="628" t="s">
        <v>264</v>
      </c>
      <c r="F291" s="627"/>
      <c r="G291" s="649"/>
      <c r="H291" s="688"/>
      <c r="I291" s="675"/>
      <c r="J291" s="624"/>
      <c r="K291" s="653"/>
      <c r="L291" s="677"/>
      <c r="M291" s="624"/>
      <c r="N291" s="653"/>
      <c r="O291" s="688"/>
      <c r="P291" s="677"/>
      <c r="Q291" s="624"/>
      <c r="R291" s="653"/>
      <c r="S291" s="688"/>
      <c r="T291" s="677"/>
      <c r="U291" s="624"/>
      <c r="V291" s="653"/>
      <c r="W291" s="688"/>
      <c r="X291" s="677"/>
      <c r="Y291" s="624"/>
      <c r="Z291" s="653"/>
      <c r="AA291" s="688"/>
      <c r="AB291" s="677"/>
      <c r="AC291" s="624"/>
      <c r="AD291" s="653"/>
      <c r="AE291" s="688"/>
      <c r="AF291" s="677"/>
      <c r="AG291" s="624"/>
      <c r="AH291" s="653"/>
      <c r="AI291" s="688"/>
      <c r="AJ291" s="677"/>
      <c r="AK291" s="624"/>
      <c r="AL291" s="653"/>
      <c r="AM291" s="688"/>
      <c r="AN291" s="677"/>
      <c r="AO291" s="630"/>
      <c r="AP291" s="653"/>
      <c r="AQ291" s="688"/>
      <c r="AR291" s="677"/>
      <c r="AS291" s="624"/>
      <c r="AT291" s="653"/>
      <c r="AU291" s="688"/>
      <c r="AV291" s="677"/>
      <c r="AW291" s="624"/>
      <c r="AX291" s="653"/>
      <c r="AY291" s="688"/>
      <c r="AZ291" s="677"/>
      <c r="BA291" s="624"/>
      <c r="BB291" s="653"/>
      <c r="BC291" s="688"/>
      <c r="BD291" s="677"/>
      <c r="BE291" s="624"/>
      <c r="BF291" s="653"/>
      <c r="BG291" s="688"/>
      <c r="BH291" s="677"/>
      <c r="BI291" s="624"/>
      <c r="BJ291" s="653"/>
      <c r="BK291" s="688"/>
      <c r="BL291" s="677"/>
      <c r="BM291" s="624"/>
      <c r="BN291" s="653"/>
      <c r="BO291" s="688"/>
      <c r="BP291" s="677"/>
      <c r="BQ291" s="624"/>
      <c r="BR291" s="653"/>
      <c r="BS291" s="688"/>
      <c r="BT291" s="677"/>
    </row>
    <row r="292" spans="1:72" x14ac:dyDescent="0.2">
      <c r="A292" s="624"/>
      <c r="B292" s="632"/>
      <c r="C292" s="633">
        <v>4</v>
      </c>
      <c r="D292" s="627" t="s">
        <v>258</v>
      </c>
      <c r="E292" s="628" t="s">
        <v>281</v>
      </c>
      <c r="F292" s="627"/>
      <c r="G292" s="690">
        <v>-525000</v>
      </c>
      <c r="H292" s="691"/>
      <c r="I292" s="692"/>
      <c r="J292" s="624"/>
      <c r="K292" s="693"/>
      <c r="L292" s="694"/>
      <c r="M292" s="624"/>
      <c r="N292" s="693">
        <v>-525000</v>
      </c>
      <c r="O292" s="691"/>
      <c r="P292" s="694"/>
      <c r="Q292" s="624"/>
      <c r="R292" s="693">
        <v>-525000</v>
      </c>
      <c r="S292" s="691"/>
      <c r="T292" s="694"/>
      <c r="U292" s="624"/>
      <c r="V292" s="693">
        <v>0</v>
      </c>
      <c r="W292" s="691"/>
      <c r="X292" s="694"/>
      <c r="Y292" s="624"/>
      <c r="Z292" s="693">
        <v>0</v>
      </c>
      <c r="AA292" s="691"/>
      <c r="AB292" s="694"/>
      <c r="AC292" s="624"/>
      <c r="AD292" s="693">
        <v>0</v>
      </c>
      <c r="AE292" s="691"/>
      <c r="AF292" s="694"/>
      <c r="AG292" s="624"/>
      <c r="AH292" s="693">
        <v>0</v>
      </c>
      <c r="AI292" s="691"/>
      <c r="AJ292" s="694"/>
      <c r="AK292" s="624"/>
      <c r="AL292" s="693">
        <v>0</v>
      </c>
      <c r="AM292" s="691"/>
      <c r="AN292" s="694"/>
      <c r="AO292" s="630"/>
      <c r="AP292" s="693">
        <v>0</v>
      </c>
      <c r="AQ292" s="691"/>
      <c r="AR292" s="694"/>
      <c r="AS292" s="624"/>
      <c r="AT292" s="693">
        <v>0</v>
      </c>
      <c r="AU292" s="691"/>
      <c r="AV292" s="694"/>
      <c r="AW292" s="624"/>
      <c r="AX292" s="693">
        <v>0</v>
      </c>
      <c r="AY292" s="691"/>
      <c r="AZ292" s="694"/>
      <c r="BA292" s="624"/>
      <c r="BB292" s="693">
        <v>0</v>
      </c>
      <c r="BC292" s="691"/>
      <c r="BD292" s="694"/>
      <c r="BE292" s="624"/>
      <c r="BF292" s="693">
        <v>0</v>
      </c>
      <c r="BG292" s="691"/>
      <c r="BH292" s="694"/>
      <c r="BI292" s="624"/>
      <c r="BJ292" s="693">
        <v>0</v>
      </c>
      <c r="BK292" s="691"/>
      <c r="BL292" s="694"/>
      <c r="BM292" s="624"/>
      <c r="BN292" s="693">
        <v>0</v>
      </c>
      <c r="BO292" s="691"/>
      <c r="BP292" s="694"/>
      <c r="BQ292" s="624"/>
      <c r="BR292" s="693">
        <v>0</v>
      </c>
      <c r="BS292" s="691"/>
      <c r="BT292" s="694"/>
    </row>
    <row r="293" spans="1:72" x14ac:dyDescent="0.2">
      <c r="A293" s="624"/>
      <c r="B293" s="632"/>
      <c r="C293" s="633">
        <v>4</v>
      </c>
      <c r="D293" s="627" t="s">
        <v>260</v>
      </c>
      <c r="E293" s="628" t="s">
        <v>282</v>
      </c>
      <c r="F293" s="627"/>
      <c r="G293" s="690">
        <v>-173219.837</v>
      </c>
      <c r="H293" s="691"/>
      <c r="I293" s="692"/>
      <c r="J293" s="624"/>
      <c r="K293" s="693"/>
      <c r="L293" s="694"/>
      <c r="M293" s="624"/>
      <c r="N293" s="693">
        <v>-173219.837</v>
      </c>
      <c r="O293" s="691"/>
      <c r="P293" s="694"/>
      <c r="Q293" s="624"/>
      <c r="R293" s="693">
        <v>-173219.837</v>
      </c>
      <c r="S293" s="691"/>
      <c r="T293" s="694"/>
      <c r="U293" s="624"/>
      <c r="V293" s="693">
        <v>0</v>
      </c>
      <c r="W293" s="691"/>
      <c r="X293" s="694"/>
      <c r="Y293" s="624"/>
      <c r="Z293" s="693">
        <v>0</v>
      </c>
      <c r="AA293" s="691"/>
      <c r="AB293" s="694"/>
      <c r="AC293" s="624"/>
      <c r="AD293" s="693">
        <v>0</v>
      </c>
      <c r="AE293" s="691"/>
      <c r="AF293" s="694"/>
      <c r="AG293" s="624"/>
      <c r="AH293" s="693">
        <v>0</v>
      </c>
      <c r="AI293" s="691"/>
      <c r="AJ293" s="694"/>
      <c r="AK293" s="624"/>
      <c r="AL293" s="693">
        <v>0</v>
      </c>
      <c r="AM293" s="691"/>
      <c r="AN293" s="694"/>
      <c r="AO293" s="630"/>
      <c r="AP293" s="693">
        <v>0</v>
      </c>
      <c r="AQ293" s="691"/>
      <c r="AR293" s="694"/>
      <c r="AS293" s="624"/>
      <c r="AT293" s="693">
        <v>0</v>
      </c>
      <c r="AU293" s="691"/>
      <c r="AV293" s="694"/>
      <c r="AW293" s="624"/>
      <c r="AX293" s="693">
        <v>0</v>
      </c>
      <c r="AY293" s="691"/>
      <c r="AZ293" s="694"/>
      <c r="BA293" s="624"/>
      <c r="BB293" s="693">
        <v>0</v>
      </c>
      <c r="BC293" s="691"/>
      <c r="BD293" s="694"/>
      <c r="BE293" s="624"/>
      <c r="BF293" s="693">
        <v>0</v>
      </c>
      <c r="BG293" s="691"/>
      <c r="BH293" s="694"/>
      <c r="BI293" s="624"/>
      <c r="BJ293" s="693">
        <v>0</v>
      </c>
      <c r="BK293" s="691"/>
      <c r="BL293" s="694"/>
      <c r="BM293" s="624"/>
      <c r="BN293" s="693">
        <v>0</v>
      </c>
      <c r="BO293" s="691"/>
      <c r="BP293" s="694"/>
      <c r="BQ293" s="624"/>
      <c r="BR293" s="693">
        <v>0</v>
      </c>
      <c r="BS293" s="691"/>
      <c r="BT293" s="694"/>
    </row>
    <row r="294" spans="1:72" x14ac:dyDescent="0.2">
      <c r="A294" s="624"/>
      <c r="B294" s="632"/>
      <c r="C294" s="633">
        <v>4</v>
      </c>
      <c r="D294" s="627" t="s">
        <v>262</v>
      </c>
      <c r="E294" s="628" t="s">
        <v>283</v>
      </c>
      <c r="F294" s="627"/>
      <c r="G294" s="690">
        <v>36376</v>
      </c>
      <c r="H294" s="691"/>
      <c r="I294" s="692"/>
      <c r="J294" s="624"/>
      <c r="K294" s="693"/>
      <c r="L294" s="694"/>
      <c r="M294" s="624"/>
      <c r="N294" s="693">
        <v>36376</v>
      </c>
      <c r="O294" s="691"/>
      <c r="P294" s="694"/>
      <c r="Q294" s="624"/>
      <c r="R294" s="693">
        <v>36376</v>
      </c>
      <c r="S294" s="691"/>
      <c r="T294" s="694"/>
      <c r="U294" s="624"/>
      <c r="V294" s="693">
        <v>0</v>
      </c>
      <c r="W294" s="691"/>
      <c r="X294" s="694"/>
      <c r="Y294" s="624"/>
      <c r="Z294" s="693">
        <v>0</v>
      </c>
      <c r="AA294" s="691"/>
      <c r="AB294" s="694"/>
      <c r="AC294" s="624"/>
      <c r="AD294" s="693">
        <v>0</v>
      </c>
      <c r="AE294" s="691"/>
      <c r="AF294" s="694"/>
      <c r="AG294" s="624"/>
      <c r="AH294" s="693">
        <v>0</v>
      </c>
      <c r="AI294" s="691"/>
      <c r="AJ294" s="694"/>
      <c r="AK294" s="624"/>
      <c r="AL294" s="693">
        <v>0</v>
      </c>
      <c r="AM294" s="691"/>
      <c r="AN294" s="694"/>
      <c r="AO294" s="630"/>
      <c r="AP294" s="693">
        <v>0</v>
      </c>
      <c r="AQ294" s="691"/>
      <c r="AR294" s="694"/>
      <c r="AS294" s="624"/>
      <c r="AT294" s="693">
        <v>0</v>
      </c>
      <c r="AU294" s="691"/>
      <c r="AV294" s="694"/>
      <c r="AW294" s="624"/>
      <c r="AX294" s="693">
        <v>0</v>
      </c>
      <c r="AY294" s="691"/>
      <c r="AZ294" s="694"/>
      <c r="BA294" s="624"/>
      <c r="BB294" s="693">
        <v>0</v>
      </c>
      <c r="BC294" s="691"/>
      <c r="BD294" s="694"/>
      <c r="BE294" s="624"/>
      <c r="BF294" s="693">
        <v>0</v>
      </c>
      <c r="BG294" s="691"/>
      <c r="BH294" s="694"/>
      <c r="BI294" s="624"/>
      <c r="BJ294" s="693">
        <v>0</v>
      </c>
      <c r="BK294" s="691"/>
      <c r="BL294" s="694"/>
      <c r="BM294" s="624"/>
      <c r="BN294" s="693">
        <v>0</v>
      </c>
      <c r="BO294" s="691"/>
      <c r="BP294" s="694"/>
      <c r="BQ294" s="624"/>
      <c r="BR294" s="693">
        <v>0</v>
      </c>
      <c r="BS294" s="691"/>
      <c r="BT294" s="694"/>
    </row>
    <row r="295" spans="1:72" x14ac:dyDescent="0.2">
      <c r="A295" s="624"/>
      <c r="B295" s="706"/>
      <c r="C295" s="707"/>
      <c r="D295" s="706"/>
      <c r="E295" s="708"/>
      <c r="F295" s="706"/>
      <c r="G295" s="709"/>
      <c r="H295" s="710"/>
      <c r="I295" s="711"/>
      <c r="J295" s="706"/>
      <c r="K295" s="712"/>
      <c r="L295" s="713"/>
      <c r="M295" s="706"/>
      <c r="N295" s="712"/>
      <c r="O295" s="710"/>
      <c r="P295" s="713"/>
      <c r="Q295" s="706"/>
      <c r="R295" s="712"/>
      <c r="S295" s="710"/>
      <c r="T295" s="713"/>
      <c r="U295" s="706"/>
      <c r="V295" s="712"/>
      <c r="W295" s="710"/>
      <c r="X295" s="713"/>
      <c r="Y295" s="706"/>
      <c r="Z295" s="712"/>
      <c r="AA295" s="710"/>
      <c r="AB295" s="713"/>
      <c r="AC295" s="706"/>
      <c r="AD295" s="712"/>
      <c r="AE295" s="710"/>
      <c r="AF295" s="713"/>
      <c r="AG295" s="706"/>
      <c r="AH295" s="712"/>
      <c r="AI295" s="710"/>
      <c r="AJ295" s="713"/>
      <c r="AK295" s="706"/>
      <c r="AL295" s="712"/>
      <c r="AM295" s="710"/>
      <c r="AN295" s="713"/>
      <c r="AO295" s="714"/>
      <c r="AP295" s="712"/>
      <c r="AQ295" s="710"/>
      <c r="AR295" s="713"/>
      <c r="AS295" s="706"/>
      <c r="AT295" s="712"/>
      <c r="AU295" s="710"/>
      <c r="AV295" s="713"/>
      <c r="AW295" s="706"/>
      <c r="AX295" s="712"/>
      <c r="AY295" s="710"/>
      <c r="AZ295" s="713"/>
      <c r="BA295" s="706"/>
      <c r="BB295" s="712"/>
      <c r="BC295" s="710"/>
      <c r="BD295" s="713"/>
      <c r="BE295" s="706"/>
      <c r="BF295" s="712"/>
      <c r="BG295" s="710"/>
      <c r="BH295" s="713"/>
      <c r="BI295" s="706"/>
      <c r="BJ295" s="712"/>
      <c r="BK295" s="710"/>
      <c r="BL295" s="713"/>
      <c r="BM295" s="706"/>
      <c r="BN295" s="712"/>
      <c r="BO295" s="710"/>
      <c r="BP295" s="713"/>
      <c r="BQ295" s="706"/>
      <c r="BR295" s="712"/>
      <c r="BS295" s="710"/>
      <c r="BT295" s="713"/>
    </row>
    <row r="296" spans="1:72" x14ac:dyDescent="0.2">
      <c r="A296" s="624"/>
      <c r="B296" s="627"/>
      <c r="C296" s="626"/>
      <c r="D296" s="627"/>
      <c r="E296" s="628"/>
      <c r="F296" s="627"/>
      <c r="G296" s="649"/>
      <c r="H296" s="715" t="s">
        <v>329</v>
      </c>
      <c r="I296" s="716">
        <v>89892838</v>
      </c>
      <c r="J296" s="624"/>
      <c r="K296" s="653"/>
      <c r="L296" s="717"/>
      <c r="M296" s="624"/>
      <c r="N296" s="653"/>
      <c r="O296" s="715" t="s">
        <v>329</v>
      </c>
      <c r="P296" s="717">
        <v>89892838</v>
      </c>
      <c r="Q296" s="624"/>
      <c r="R296" s="653"/>
      <c r="S296" s="715" t="s">
        <v>329</v>
      </c>
      <c r="T296" s="717">
        <v>76602169</v>
      </c>
      <c r="U296" s="624"/>
      <c r="V296" s="653"/>
      <c r="W296" s="715" t="s">
        <v>329</v>
      </c>
      <c r="X296" s="717">
        <v>0</v>
      </c>
      <c r="Y296" s="624"/>
      <c r="Z296" s="653"/>
      <c r="AA296" s="715" t="s">
        <v>329</v>
      </c>
      <c r="AB296" s="717">
        <v>326156</v>
      </c>
      <c r="AC296" s="624"/>
      <c r="AD296" s="653"/>
      <c r="AE296" s="715" t="s">
        <v>329</v>
      </c>
      <c r="AF296" s="717">
        <v>1780332</v>
      </c>
      <c r="AG296" s="624"/>
      <c r="AH296" s="653"/>
      <c r="AI296" s="715" t="s">
        <v>329</v>
      </c>
      <c r="AJ296" s="717">
        <v>14013247</v>
      </c>
      <c r="AK296" s="624"/>
      <c r="AL296" s="653"/>
      <c r="AM296" s="715" t="s">
        <v>329</v>
      </c>
      <c r="AN296" s="717">
        <v>-12840603</v>
      </c>
      <c r="AO296" s="630"/>
      <c r="AP296" s="653"/>
      <c r="AQ296" s="715" t="s">
        <v>329</v>
      </c>
      <c r="AR296" s="717">
        <v>12840603</v>
      </c>
      <c r="AS296" s="624"/>
      <c r="AT296" s="653"/>
      <c r="AU296" s="715" t="s">
        <v>329</v>
      </c>
      <c r="AV296" s="717">
        <v>-169090</v>
      </c>
      <c r="AW296" s="624"/>
      <c r="AX296" s="653"/>
      <c r="AY296" s="715" t="s">
        <v>329</v>
      </c>
      <c r="AZ296" s="717">
        <v>-2850192</v>
      </c>
      <c r="BA296" s="624"/>
      <c r="BB296" s="653"/>
      <c r="BC296" s="715" t="s">
        <v>329</v>
      </c>
      <c r="BD296" s="717">
        <v>-6416</v>
      </c>
      <c r="BE296" s="624"/>
      <c r="BF296" s="653"/>
      <c r="BG296" s="715" t="s">
        <v>329</v>
      </c>
      <c r="BH296" s="717">
        <v>134099</v>
      </c>
      <c r="BI296" s="624"/>
      <c r="BJ296" s="653"/>
      <c r="BK296" s="715" t="s">
        <v>329</v>
      </c>
      <c r="BL296" s="717">
        <v>18783</v>
      </c>
      <c r="BM296" s="624"/>
      <c r="BN296" s="653"/>
      <c r="BO296" s="715" t="s">
        <v>329</v>
      </c>
      <c r="BP296" s="717">
        <v>-6250</v>
      </c>
      <c r="BQ296" s="624"/>
      <c r="BR296" s="653"/>
      <c r="BS296" s="715" t="s">
        <v>329</v>
      </c>
      <c r="BT296" s="717">
        <v>50000</v>
      </c>
    </row>
    <row r="297" spans="1:72" x14ac:dyDescent="0.2">
      <c r="A297" s="624"/>
      <c r="B297" s="627"/>
      <c r="C297" s="626"/>
      <c r="D297" s="624"/>
      <c r="E297" s="628"/>
      <c r="F297" s="624"/>
      <c r="G297" s="687"/>
      <c r="H297" s="715" t="s">
        <v>330</v>
      </c>
      <c r="I297" s="716">
        <v>39296670</v>
      </c>
      <c r="J297" s="624"/>
      <c r="K297" s="689"/>
      <c r="L297" s="717"/>
      <c r="M297" s="624"/>
      <c r="N297" s="689"/>
      <c r="O297" s="715" t="s">
        <v>330</v>
      </c>
      <c r="P297" s="717">
        <v>39296670</v>
      </c>
      <c r="Q297" s="624"/>
      <c r="R297" s="689"/>
      <c r="S297" s="715" t="s">
        <v>330</v>
      </c>
      <c r="T297" s="717">
        <v>29773544</v>
      </c>
      <c r="U297" s="624"/>
      <c r="V297" s="689"/>
      <c r="W297" s="715" t="s">
        <v>330</v>
      </c>
      <c r="X297" s="717">
        <v>0</v>
      </c>
      <c r="Y297" s="624"/>
      <c r="Z297" s="689"/>
      <c r="AA297" s="715" t="s">
        <v>330</v>
      </c>
      <c r="AB297" s="717">
        <v>-822142</v>
      </c>
      <c r="AC297" s="624"/>
      <c r="AD297" s="689"/>
      <c r="AE297" s="715" t="s">
        <v>330</v>
      </c>
      <c r="AF297" s="717">
        <v>1346556</v>
      </c>
      <c r="AG297" s="624"/>
      <c r="AH297" s="689"/>
      <c r="AI297" s="715" t="s">
        <v>330</v>
      </c>
      <c r="AJ297" s="717">
        <v>11362791</v>
      </c>
      <c r="AK297" s="624"/>
      <c r="AL297" s="689"/>
      <c r="AM297" s="715" t="s">
        <v>330</v>
      </c>
      <c r="AN297" s="717">
        <v>-9939549</v>
      </c>
      <c r="AO297" s="630"/>
      <c r="AP297" s="689"/>
      <c r="AQ297" s="715" t="s">
        <v>330</v>
      </c>
      <c r="AR297" s="717">
        <v>9939549</v>
      </c>
      <c r="AS297" s="624"/>
      <c r="AT297" s="689"/>
      <c r="AU297" s="715" t="s">
        <v>330</v>
      </c>
      <c r="AV297" s="717">
        <v>-143441</v>
      </c>
      <c r="AW297" s="624"/>
      <c r="AX297" s="689"/>
      <c r="AY297" s="715" t="s">
        <v>330</v>
      </c>
      <c r="AZ297" s="717">
        <v>-2422236</v>
      </c>
      <c r="BA297" s="624"/>
      <c r="BB297" s="689"/>
      <c r="BC297" s="715" t="s">
        <v>330</v>
      </c>
      <c r="BD297" s="717">
        <v>0</v>
      </c>
      <c r="BE297" s="624"/>
      <c r="BF297" s="689"/>
      <c r="BG297" s="715" t="s">
        <v>330</v>
      </c>
      <c r="BH297" s="717">
        <v>190159</v>
      </c>
      <c r="BI297" s="624"/>
      <c r="BJ297" s="689"/>
      <c r="BK297" s="715" t="s">
        <v>330</v>
      </c>
      <c r="BL297" s="717">
        <v>23543</v>
      </c>
      <c r="BM297" s="624"/>
      <c r="BN297" s="689"/>
      <c r="BO297" s="715" t="s">
        <v>330</v>
      </c>
      <c r="BP297" s="717">
        <v>-6250</v>
      </c>
      <c r="BQ297" s="624"/>
      <c r="BR297" s="689"/>
      <c r="BS297" s="715" t="s">
        <v>330</v>
      </c>
      <c r="BT297" s="717">
        <v>-5854</v>
      </c>
    </row>
    <row r="298" spans="1:72" x14ac:dyDescent="0.2">
      <c r="A298" s="624"/>
      <c r="B298" s="627"/>
      <c r="C298" s="626"/>
      <c r="D298" s="627"/>
      <c r="E298" s="628"/>
      <c r="F298" s="627"/>
      <c r="G298" s="718"/>
      <c r="H298" s="719" t="s">
        <v>331</v>
      </c>
      <c r="I298" s="720">
        <v>0.43715017652463034</v>
      </c>
      <c r="J298" s="624"/>
      <c r="K298" s="721"/>
      <c r="L298" s="722"/>
      <c r="M298" s="624"/>
      <c r="N298" s="721"/>
      <c r="O298" s="719" t="s">
        <v>331</v>
      </c>
      <c r="P298" s="722">
        <v>0.43715017652463034</v>
      </c>
      <c r="Q298" s="624"/>
      <c r="R298" s="721"/>
      <c r="S298" s="719" t="s">
        <v>331</v>
      </c>
      <c r="T298" s="722">
        <v>0.38867755820334537</v>
      </c>
      <c r="U298" s="624"/>
      <c r="V298" s="721"/>
      <c r="W298" s="719" t="s">
        <v>331</v>
      </c>
      <c r="X298" s="722">
        <v>1</v>
      </c>
      <c r="Y298" s="624"/>
      <c r="Z298" s="721"/>
      <c r="AA298" s="719" t="s">
        <v>331</v>
      </c>
      <c r="AB298" s="722">
        <v>-2.5207017500827824</v>
      </c>
      <c r="AC298" s="624"/>
      <c r="AD298" s="721"/>
      <c r="AE298" s="719" t="s">
        <v>331</v>
      </c>
      <c r="AF298" s="722">
        <v>0.75635106261079399</v>
      </c>
      <c r="AG298" s="624"/>
      <c r="AH298" s="721"/>
      <c r="AI298" s="719" t="s">
        <v>331</v>
      </c>
      <c r="AJ298" s="722">
        <v>0.81086068061170979</v>
      </c>
      <c r="AK298" s="624"/>
      <c r="AL298" s="721"/>
      <c r="AM298" s="719" t="s">
        <v>331</v>
      </c>
      <c r="AN298" s="722">
        <v>0.7740718251315768</v>
      </c>
      <c r="AO298" s="630"/>
      <c r="AP298" s="721"/>
      <c r="AQ298" s="719" t="s">
        <v>331</v>
      </c>
      <c r="AR298" s="722">
        <v>0.7740718251315768</v>
      </c>
      <c r="AS298" s="624"/>
      <c r="AT298" s="721"/>
      <c r="AU298" s="719" t="s">
        <v>331</v>
      </c>
      <c r="AV298" s="722">
        <v>0.84831155006209713</v>
      </c>
      <c r="AW298" s="624"/>
      <c r="AX298" s="721"/>
      <c r="AY298" s="719" t="s">
        <v>331</v>
      </c>
      <c r="AZ298" s="722">
        <v>0.84985011536064936</v>
      </c>
      <c r="BA298" s="624"/>
      <c r="BB298" s="721"/>
      <c r="BC298" s="719" t="s">
        <v>331</v>
      </c>
      <c r="BD298" s="722">
        <v>0</v>
      </c>
      <c r="BE298" s="624"/>
      <c r="BF298" s="721"/>
      <c r="BG298" s="719" t="s">
        <v>331</v>
      </c>
      <c r="BH298" s="722">
        <v>1.418049351598446</v>
      </c>
      <c r="BI298" s="624"/>
      <c r="BJ298" s="721"/>
      <c r="BK298" s="719" t="s">
        <v>331</v>
      </c>
      <c r="BL298" s="722">
        <v>1.2534206463291273</v>
      </c>
      <c r="BM298" s="624"/>
      <c r="BN298" s="721"/>
      <c r="BO298" s="719" t="s">
        <v>331</v>
      </c>
      <c r="BP298" s="722">
        <v>1</v>
      </c>
      <c r="BQ298" s="624"/>
      <c r="BR298" s="721"/>
      <c r="BS298" s="719" t="s">
        <v>331</v>
      </c>
      <c r="BT298" s="722">
        <v>-0.11708</v>
      </c>
    </row>
    <row r="299" spans="1:72" x14ac:dyDescent="0.2">
      <c r="A299" s="624"/>
      <c r="B299" s="793" t="s">
        <v>47</v>
      </c>
      <c r="C299" s="793"/>
      <c r="D299" s="793"/>
      <c r="E299" s="723"/>
      <c r="F299" s="627"/>
      <c r="G299" s="718"/>
      <c r="H299" s="691"/>
      <c r="I299" s="716"/>
      <c r="J299" s="624"/>
      <c r="K299" s="721"/>
      <c r="L299" s="717"/>
      <c r="M299" s="624"/>
      <c r="N299" s="721"/>
      <c r="O299" s="691"/>
      <c r="P299" s="717"/>
      <c r="Q299" s="624"/>
      <c r="R299" s="721"/>
      <c r="S299" s="691"/>
      <c r="T299" s="717"/>
      <c r="U299" s="624"/>
      <c r="V299" s="721"/>
      <c r="W299" s="691"/>
      <c r="X299" s="717"/>
      <c r="Y299" s="624"/>
      <c r="Z299" s="721"/>
      <c r="AA299" s="691"/>
      <c r="AB299" s="717"/>
      <c r="AC299" s="624"/>
      <c r="AD299" s="721"/>
      <c r="AE299" s="691"/>
      <c r="AF299" s="717"/>
      <c r="AG299" s="624"/>
      <c r="AH299" s="721"/>
      <c r="AI299" s="691"/>
      <c r="AJ299" s="717"/>
      <c r="AK299" s="624"/>
      <c r="AL299" s="721"/>
      <c r="AM299" s="691"/>
      <c r="AN299" s="717"/>
      <c r="AO299" s="630"/>
      <c r="AP299" s="721"/>
      <c r="AQ299" s="691"/>
      <c r="AR299" s="717"/>
      <c r="AS299" s="624"/>
      <c r="AT299" s="721"/>
      <c r="AU299" s="691"/>
      <c r="AV299" s="717"/>
      <c r="AW299" s="624"/>
      <c r="AX299" s="721"/>
      <c r="AY299" s="691"/>
      <c r="AZ299" s="717"/>
      <c r="BA299" s="624"/>
      <c r="BB299" s="721"/>
      <c r="BC299" s="691"/>
      <c r="BD299" s="717"/>
      <c r="BE299" s="624"/>
      <c r="BF299" s="721"/>
      <c r="BG299" s="691"/>
      <c r="BH299" s="717"/>
      <c r="BI299" s="624"/>
      <c r="BJ299" s="721"/>
      <c r="BK299" s="691"/>
      <c r="BL299" s="717"/>
      <c r="BM299" s="624"/>
      <c r="BN299" s="721"/>
      <c r="BO299" s="691"/>
      <c r="BP299" s="717"/>
      <c r="BQ299" s="624"/>
      <c r="BR299" s="721"/>
      <c r="BS299" s="691"/>
      <c r="BT299" s="717"/>
    </row>
    <row r="300" spans="1:72" x14ac:dyDescent="0.2">
      <c r="A300" s="624"/>
      <c r="B300" s="724"/>
      <c r="C300" s="725">
        <v>1</v>
      </c>
      <c r="D300" s="724" t="s">
        <v>258</v>
      </c>
      <c r="E300" s="726"/>
      <c r="F300" s="627"/>
      <c r="G300" s="690">
        <v>-147000</v>
      </c>
      <c r="H300" s="691"/>
      <c r="I300" s="716">
        <v>-64261.075949120663</v>
      </c>
      <c r="J300" s="624"/>
      <c r="K300" s="693"/>
      <c r="L300" s="717">
        <v>-7125.4748932288931</v>
      </c>
      <c r="M300" s="624"/>
      <c r="N300" s="721">
        <v>-147000</v>
      </c>
      <c r="O300" s="691"/>
      <c r="P300" s="717">
        <v>-57135.60105589177</v>
      </c>
      <c r="Q300" s="624"/>
      <c r="R300" s="721">
        <v>-147000</v>
      </c>
      <c r="S300" s="691"/>
      <c r="T300" s="717">
        <v>-57135.60105589177</v>
      </c>
      <c r="U300" s="624"/>
      <c r="V300" s="721">
        <v>0</v>
      </c>
      <c r="W300" s="691"/>
      <c r="X300" s="717">
        <v>0</v>
      </c>
      <c r="Y300" s="624"/>
      <c r="Z300" s="721">
        <v>0</v>
      </c>
      <c r="AA300" s="691"/>
      <c r="AB300" s="717">
        <v>0</v>
      </c>
      <c r="AC300" s="624"/>
      <c r="AD300" s="721">
        <v>0</v>
      </c>
      <c r="AE300" s="691"/>
      <c r="AF300" s="717">
        <v>0</v>
      </c>
      <c r="AG300" s="624"/>
      <c r="AH300" s="721">
        <v>0</v>
      </c>
      <c r="AI300" s="691"/>
      <c r="AJ300" s="717">
        <v>0</v>
      </c>
      <c r="AK300" s="624"/>
      <c r="AL300" s="721">
        <v>0</v>
      </c>
      <c r="AM300" s="691"/>
      <c r="AN300" s="717">
        <v>0</v>
      </c>
      <c r="AO300" s="630"/>
      <c r="AP300" s="721">
        <v>0</v>
      </c>
      <c r="AQ300" s="691"/>
      <c r="AR300" s="717">
        <v>0</v>
      </c>
      <c r="AS300" s="624"/>
      <c r="AT300" s="721">
        <v>0</v>
      </c>
      <c r="AU300" s="691"/>
      <c r="AV300" s="717">
        <v>0</v>
      </c>
      <c r="AW300" s="624"/>
      <c r="AX300" s="721">
        <v>0</v>
      </c>
      <c r="AY300" s="691"/>
      <c r="AZ300" s="717">
        <v>0</v>
      </c>
      <c r="BA300" s="624"/>
      <c r="BB300" s="721">
        <v>0</v>
      </c>
      <c r="BC300" s="691"/>
      <c r="BD300" s="717">
        <v>0</v>
      </c>
      <c r="BE300" s="624"/>
      <c r="BF300" s="721">
        <v>0</v>
      </c>
      <c r="BG300" s="691"/>
      <c r="BH300" s="717">
        <v>0</v>
      </c>
      <c r="BI300" s="624"/>
      <c r="BJ300" s="721">
        <v>0</v>
      </c>
      <c r="BK300" s="691"/>
      <c r="BL300" s="717">
        <v>0</v>
      </c>
      <c r="BM300" s="624"/>
      <c r="BN300" s="721">
        <v>0</v>
      </c>
      <c r="BO300" s="691"/>
      <c r="BP300" s="717">
        <v>0</v>
      </c>
      <c r="BQ300" s="624"/>
      <c r="BR300" s="721">
        <v>0</v>
      </c>
      <c r="BS300" s="691"/>
      <c r="BT300" s="717">
        <v>0</v>
      </c>
    </row>
    <row r="301" spans="1:72" x14ac:dyDescent="0.2">
      <c r="A301" s="624"/>
      <c r="B301" s="724"/>
      <c r="C301" s="725">
        <v>1</v>
      </c>
      <c r="D301" s="724" t="s">
        <v>260</v>
      </c>
      <c r="E301" s="726"/>
      <c r="F301" s="627"/>
      <c r="G301" s="690">
        <v>-48501.554360000002</v>
      </c>
      <c r="H301" s="688"/>
      <c r="I301" s="716">
        <v>-21202.463050192957</v>
      </c>
      <c r="J301" s="624"/>
      <c r="K301" s="693"/>
      <c r="L301" s="717">
        <v>-2350.9973324813363</v>
      </c>
      <c r="M301" s="624"/>
      <c r="N301" s="721">
        <v>-48501.554360000002</v>
      </c>
      <c r="O301" s="688"/>
      <c r="P301" s="717">
        <v>-18851.465717711621</v>
      </c>
      <c r="Q301" s="624"/>
      <c r="R301" s="721">
        <v>-48501.554360000002</v>
      </c>
      <c r="S301" s="688"/>
      <c r="T301" s="717">
        <v>-18851.465717711621</v>
      </c>
      <c r="U301" s="624"/>
      <c r="V301" s="721">
        <v>0</v>
      </c>
      <c r="W301" s="688"/>
      <c r="X301" s="717">
        <v>0</v>
      </c>
      <c r="Y301" s="624"/>
      <c r="Z301" s="721">
        <v>0</v>
      </c>
      <c r="AA301" s="688"/>
      <c r="AB301" s="717">
        <v>0</v>
      </c>
      <c r="AC301" s="624"/>
      <c r="AD301" s="721">
        <v>0</v>
      </c>
      <c r="AE301" s="688"/>
      <c r="AF301" s="717">
        <v>0</v>
      </c>
      <c r="AG301" s="624"/>
      <c r="AH301" s="721">
        <v>0</v>
      </c>
      <c r="AI301" s="688"/>
      <c r="AJ301" s="717">
        <v>0</v>
      </c>
      <c r="AK301" s="624"/>
      <c r="AL301" s="721">
        <v>0</v>
      </c>
      <c r="AM301" s="688"/>
      <c r="AN301" s="717">
        <v>0</v>
      </c>
      <c r="AO301" s="630"/>
      <c r="AP301" s="721">
        <v>0</v>
      </c>
      <c r="AQ301" s="688"/>
      <c r="AR301" s="717">
        <v>0</v>
      </c>
      <c r="AS301" s="624"/>
      <c r="AT301" s="721">
        <v>0</v>
      </c>
      <c r="AU301" s="688"/>
      <c r="AV301" s="717">
        <v>0</v>
      </c>
      <c r="AW301" s="624"/>
      <c r="AX301" s="721">
        <v>0</v>
      </c>
      <c r="AY301" s="688"/>
      <c r="AZ301" s="717">
        <v>0</v>
      </c>
      <c r="BA301" s="624"/>
      <c r="BB301" s="721">
        <v>0</v>
      </c>
      <c r="BC301" s="688"/>
      <c r="BD301" s="717">
        <v>0</v>
      </c>
      <c r="BE301" s="624"/>
      <c r="BF301" s="721">
        <v>0</v>
      </c>
      <c r="BG301" s="688"/>
      <c r="BH301" s="717">
        <v>0</v>
      </c>
      <c r="BI301" s="624"/>
      <c r="BJ301" s="721">
        <v>0</v>
      </c>
      <c r="BK301" s="688"/>
      <c r="BL301" s="717">
        <v>0</v>
      </c>
      <c r="BM301" s="624"/>
      <c r="BN301" s="721">
        <v>0</v>
      </c>
      <c r="BO301" s="688"/>
      <c r="BP301" s="717">
        <v>0</v>
      </c>
      <c r="BQ301" s="624"/>
      <c r="BR301" s="721">
        <v>0</v>
      </c>
      <c r="BS301" s="688"/>
      <c r="BT301" s="717">
        <v>0</v>
      </c>
    </row>
    <row r="302" spans="1:72" x14ac:dyDescent="0.2">
      <c r="A302" s="624"/>
      <c r="B302" s="724"/>
      <c r="C302" s="725">
        <v>1</v>
      </c>
      <c r="D302" s="724" t="s">
        <v>262</v>
      </c>
      <c r="E302" s="726"/>
      <c r="F302" s="627"/>
      <c r="G302" s="690">
        <v>10185</v>
      </c>
      <c r="H302" s="688"/>
      <c r="I302" s="716">
        <v>4452.3745479033596</v>
      </c>
      <c r="J302" s="624"/>
      <c r="K302" s="693"/>
      <c r="L302" s="717">
        <v>493.69361760228685</v>
      </c>
      <c r="M302" s="624"/>
      <c r="N302" s="721">
        <v>10185</v>
      </c>
      <c r="O302" s="688"/>
      <c r="P302" s="717">
        <v>3958.6809303010727</v>
      </c>
      <c r="Q302" s="624"/>
      <c r="R302" s="721">
        <v>10185</v>
      </c>
      <c r="S302" s="688"/>
      <c r="T302" s="717">
        <v>3958.6809303010727</v>
      </c>
      <c r="U302" s="624"/>
      <c r="V302" s="721">
        <v>0</v>
      </c>
      <c r="W302" s="688"/>
      <c r="X302" s="717">
        <v>0</v>
      </c>
      <c r="Y302" s="624"/>
      <c r="Z302" s="721">
        <v>0</v>
      </c>
      <c r="AA302" s="688"/>
      <c r="AB302" s="717">
        <v>0</v>
      </c>
      <c r="AC302" s="624"/>
      <c r="AD302" s="721">
        <v>0</v>
      </c>
      <c r="AE302" s="688"/>
      <c r="AF302" s="717">
        <v>0</v>
      </c>
      <c r="AG302" s="624"/>
      <c r="AH302" s="721">
        <v>0</v>
      </c>
      <c r="AI302" s="688"/>
      <c r="AJ302" s="717">
        <v>0</v>
      </c>
      <c r="AK302" s="624"/>
      <c r="AL302" s="721">
        <v>0</v>
      </c>
      <c r="AM302" s="688"/>
      <c r="AN302" s="717">
        <v>0</v>
      </c>
      <c r="AO302" s="630"/>
      <c r="AP302" s="721">
        <v>0</v>
      </c>
      <c r="AQ302" s="688"/>
      <c r="AR302" s="717">
        <v>0</v>
      </c>
      <c r="AS302" s="624"/>
      <c r="AT302" s="721">
        <v>0</v>
      </c>
      <c r="AU302" s="688"/>
      <c r="AV302" s="717">
        <v>0</v>
      </c>
      <c r="AW302" s="624"/>
      <c r="AX302" s="721">
        <v>0</v>
      </c>
      <c r="AY302" s="688"/>
      <c r="AZ302" s="717">
        <v>0</v>
      </c>
      <c r="BA302" s="624"/>
      <c r="BB302" s="721">
        <v>0</v>
      </c>
      <c r="BC302" s="688"/>
      <c r="BD302" s="717">
        <v>0</v>
      </c>
      <c r="BE302" s="624"/>
      <c r="BF302" s="721">
        <v>0</v>
      </c>
      <c r="BG302" s="688"/>
      <c r="BH302" s="717">
        <v>0</v>
      </c>
      <c r="BI302" s="624"/>
      <c r="BJ302" s="721">
        <v>0</v>
      </c>
      <c r="BK302" s="688"/>
      <c r="BL302" s="717">
        <v>0</v>
      </c>
      <c r="BM302" s="624"/>
      <c r="BN302" s="721">
        <v>0</v>
      </c>
      <c r="BO302" s="688"/>
      <c r="BP302" s="717">
        <v>0</v>
      </c>
      <c r="BQ302" s="624"/>
      <c r="BR302" s="721">
        <v>0</v>
      </c>
      <c r="BS302" s="688"/>
      <c r="BT302" s="717">
        <v>0</v>
      </c>
    </row>
    <row r="303" spans="1:72" x14ac:dyDescent="0.2">
      <c r="A303" s="624"/>
      <c r="B303" s="627"/>
      <c r="C303" s="626"/>
      <c r="D303" s="627"/>
      <c r="E303" s="628"/>
      <c r="F303" s="627"/>
      <c r="G303" s="649"/>
      <c r="H303" s="688"/>
      <c r="I303" s="727"/>
      <c r="J303" s="624"/>
      <c r="K303" s="653"/>
      <c r="L303" s="728"/>
      <c r="M303" s="624"/>
      <c r="N303" s="653"/>
      <c r="O303" s="688"/>
      <c r="P303" s="728"/>
      <c r="Q303" s="624"/>
      <c r="R303" s="689"/>
      <c r="S303" s="688"/>
      <c r="T303" s="728"/>
      <c r="U303" s="624"/>
      <c r="V303" s="689"/>
      <c r="W303" s="688"/>
      <c r="X303" s="728"/>
      <c r="Y303" s="624"/>
      <c r="Z303" s="689"/>
      <c r="AA303" s="688"/>
      <c r="AB303" s="728"/>
      <c r="AC303" s="624"/>
      <c r="AD303" s="689"/>
      <c r="AE303" s="688"/>
      <c r="AF303" s="728"/>
      <c r="AG303" s="624"/>
      <c r="AH303" s="689"/>
      <c r="AI303" s="688"/>
      <c r="AJ303" s="728"/>
      <c r="AK303" s="624"/>
      <c r="AL303" s="689"/>
      <c r="AM303" s="688"/>
      <c r="AN303" s="728"/>
      <c r="AO303" s="630"/>
      <c r="AP303" s="689"/>
      <c r="AQ303" s="688"/>
      <c r="AR303" s="728"/>
      <c r="AS303" s="624"/>
      <c r="AT303" s="689"/>
      <c r="AU303" s="688"/>
      <c r="AV303" s="728"/>
      <c r="AW303" s="624"/>
      <c r="AX303" s="689"/>
      <c r="AY303" s="688"/>
      <c r="AZ303" s="728"/>
      <c r="BA303" s="624"/>
      <c r="BB303" s="689"/>
      <c r="BC303" s="688"/>
      <c r="BD303" s="728"/>
      <c r="BE303" s="624"/>
      <c r="BF303" s="689"/>
      <c r="BG303" s="688"/>
      <c r="BH303" s="728"/>
      <c r="BI303" s="624"/>
      <c r="BJ303" s="689"/>
      <c r="BK303" s="688"/>
      <c r="BL303" s="728"/>
      <c r="BM303" s="624"/>
      <c r="BN303" s="689"/>
      <c r="BO303" s="688"/>
      <c r="BP303" s="728"/>
      <c r="BQ303" s="624"/>
      <c r="BR303" s="689"/>
      <c r="BS303" s="688"/>
      <c r="BT303" s="728"/>
    </row>
    <row r="304" spans="1:72" x14ac:dyDescent="0.2">
      <c r="A304" s="624"/>
      <c r="B304" s="627"/>
      <c r="C304" s="626"/>
      <c r="D304" s="627"/>
      <c r="E304" s="628"/>
      <c r="F304" s="627"/>
      <c r="G304" s="690"/>
      <c r="H304" s="691"/>
      <c r="I304" s="716"/>
      <c r="J304" s="624"/>
      <c r="K304" s="693"/>
      <c r="L304" s="717"/>
      <c r="M304" s="624"/>
      <c r="N304" s="693"/>
      <c r="O304" s="691"/>
      <c r="P304" s="717"/>
      <c r="Q304" s="624"/>
      <c r="R304" s="721"/>
      <c r="S304" s="691"/>
      <c r="T304" s="717"/>
      <c r="U304" s="624"/>
      <c r="V304" s="721"/>
      <c r="W304" s="691"/>
      <c r="X304" s="717"/>
      <c r="Y304" s="624"/>
      <c r="Z304" s="721"/>
      <c r="AA304" s="691"/>
      <c r="AB304" s="717"/>
      <c r="AC304" s="624"/>
      <c r="AD304" s="721"/>
      <c r="AE304" s="691"/>
      <c r="AF304" s="717"/>
      <c r="AG304" s="624"/>
      <c r="AH304" s="721"/>
      <c r="AI304" s="691"/>
      <c r="AJ304" s="717"/>
      <c r="AK304" s="624"/>
      <c r="AL304" s="721"/>
      <c r="AM304" s="691"/>
      <c r="AN304" s="717"/>
      <c r="AO304" s="630"/>
      <c r="AP304" s="721"/>
      <c r="AQ304" s="691"/>
      <c r="AR304" s="717"/>
      <c r="AS304" s="624"/>
      <c r="AT304" s="721"/>
      <c r="AU304" s="691"/>
      <c r="AV304" s="717"/>
      <c r="AW304" s="624"/>
      <c r="AX304" s="721"/>
      <c r="AY304" s="691"/>
      <c r="AZ304" s="717"/>
      <c r="BA304" s="624"/>
      <c r="BB304" s="721"/>
      <c r="BC304" s="691"/>
      <c r="BD304" s="717"/>
      <c r="BE304" s="624"/>
      <c r="BF304" s="721"/>
      <c r="BG304" s="691"/>
      <c r="BH304" s="717"/>
      <c r="BI304" s="624"/>
      <c r="BJ304" s="721"/>
      <c r="BK304" s="691"/>
      <c r="BL304" s="717"/>
      <c r="BM304" s="624"/>
      <c r="BN304" s="721"/>
      <c r="BO304" s="691"/>
      <c r="BP304" s="717"/>
      <c r="BQ304" s="624"/>
      <c r="BR304" s="721"/>
      <c r="BS304" s="691"/>
      <c r="BT304" s="717"/>
    </row>
    <row r="305" spans="1:72" x14ac:dyDescent="0.2">
      <c r="A305" s="624"/>
      <c r="B305" s="793" t="s">
        <v>332</v>
      </c>
      <c r="C305" s="793"/>
      <c r="D305" s="793"/>
      <c r="E305" s="723"/>
      <c r="F305" s="627"/>
      <c r="G305" s="690"/>
      <c r="H305" s="691"/>
      <c r="I305" s="716"/>
      <c r="J305" s="624"/>
      <c r="K305" s="693"/>
      <c r="L305" s="717"/>
      <c r="M305" s="624"/>
      <c r="N305" s="693"/>
      <c r="O305" s="691"/>
      <c r="P305" s="717"/>
      <c r="Q305" s="624"/>
      <c r="R305" s="721"/>
      <c r="S305" s="691"/>
      <c r="T305" s="717"/>
      <c r="U305" s="624"/>
      <c r="V305" s="721"/>
      <c r="W305" s="691"/>
      <c r="X305" s="717"/>
      <c r="Y305" s="624"/>
      <c r="Z305" s="721"/>
      <c r="AA305" s="691"/>
      <c r="AB305" s="717"/>
      <c r="AC305" s="624"/>
      <c r="AD305" s="721"/>
      <c r="AE305" s="691"/>
      <c r="AF305" s="717"/>
      <c r="AG305" s="624"/>
      <c r="AH305" s="721"/>
      <c r="AI305" s="691"/>
      <c r="AJ305" s="717"/>
      <c r="AK305" s="624"/>
      <c r="AL305" s="721"/>
      <c r="AM305" s="691"/>
      <c r="AN305" s="717"/>
      <c r="AO305" s="630"/>
      <c r="AP305" s="721"/>
      <c r="AQ305" s="691"/>
      <c r="AR305" s="717"/>
      <c r="AS305" s="624"/>
      <c r="AT305" s="721"/>
      <c r="AU305" s="691"/>
      <c r="AV305" s="717"/>
      <c r="AW305" s="624"/>
      <c r="AX305" s="721"/>
      <c r="AY305" s="691"/>
      <c r="AZ305" s="717"/>
      <c r="BA305" s="624"/>
      <c r="BB305" s="721"/>
      <c r="BC305" s="691"/>
      <c r="BD305" s="717"/>
      <c r="BE305" s="624"/>
      <c r="BF305" s="721"/>
      <c r="BG305" s="691"/>
      <c r="BH305" s="717"/>
      <c r="BI305" s="624"/>
      <c r="BJ305" s="721"/>
      <c r="BK305" s="691"/>
      <c r="BL305" s="717"/>
      <c r="BM305" s="624"/>
      <c r="BN305" s="721"/>
      <c r="BO305" s="691"/>
      <c r="BP305" s="717"/>
      <c r="BQ305" s="624"/>
      <c r="BR305" s="721"/>
      <c r="BS305" s="691"/>
      <c r="BT305" s="717"/>
    </row>
    <row r="306" spans="1:72" x14ac:dyDescent="0.2">
      <c r="A306" s="624"/>
      <c r="B306" s="724"/>
      <c r="C306" s="725">
        <v>2</v>
      </c>
      <c r="D306" s="724" t="s">
        <v>258</v>
      </c>
      <c r="E306" s="726"/>
      <c r="F306" s="627"/>
      <c r="G306" s="690">
        <v>587933.43000000005</v>
      </c>
      <c r="H306" s="691"/>
      <c r="I306" s="716">
        <v>257015.20270923141</v>
      </c>
      <c r="J306" s="624"/>
      <c r="K306" s="693"/>
      <c r="L306" s="717">
        <v>-666384.65555769263</v>
      </c>
      <c r="M306" s="624"/>
      <c r="N306" s="721">
        <v>587933.43000000005</v>
      </c>
      <c r="O306" s="691"/>
      <c r="P306" s="717">
        <v>923399.85826692404</v>
      </c>
      <c r="Q306" s="624"/>
      <c r="R306" s="721">
        <v>-950300.4</v>
      </c>
      <c r="S306" s="691"/>
      <c r="T306" s="717">
        <v>-369360.43903166242</v>
      </c>
      <c r="U306" s="624"/>
      <c r="V306" s="721">
        <v>0</v>
      </c>
      <c r="W306" s="691"/>
      <c r="X306" s="717">
        <v>0</v>
      </c>
      <c r="Y306" s="624"/>
      <c r="Z306" s="721">
        <v>-784.98</v>
      </c>
      <c r="AA306" s="691"/>
      <c r="AB306" s="717">
        <v>1978.7004597799826</v>
      </c>
      <c r="AC306" s="624"/>
      <c r="AD306" s="721">
        <v>0</v>
      </c>
      <c r="AE306" s="691"/>
      <c r="AF306" s="717">
        <v>0</v>
      </c>
      <c r="AG306" s="624"/>
      <c r="AH306" s="721">
        <v>237193.95</v>
      </c>
      <c r="AI306" s="691"/>
      <c r="AJ306" s="717">
        <v>192331.24773397986</v>
      </c>
      <c r="AK306" s="624"/>
      <c r="AL306" s="721">
        <v>0</v>
      </c>
      <c r="AM306" s="691"/>
      <c r="AN306" s="717">
        <v>0</v>
      </c>
      <c r="AO306" s="630"/>
      <c r="AP306" s="721">
        <v>0</v>
      </c>
      <c r="AQ306" s="691"/>
      <c r="AR306" s="717">
        <v>0</v>
      </c>
      <c r="AS306" s="624"/>
      <c r="AT306" s="721">
        <v>0</v>
      </c>
      <c r="AU306" s="691"/>
      <c r="AV306" s="717">
        <v>0</v>
      </c>
      <c r="AW306" s="624"/>
      <c r="AX306" s="721">
        <v>1321581.45</v>
      </c>
      <c r="AY306" s="691"/>
      <c r="AZ306" s="717">
        <v>1123146.1477409941</v>
      </c>
      <c r="BA306" s="624"/>
      <c r="BB306" s="721">
        <v>0</v>
      </c>
      <c r="BC306" s="691"/>
      <c r="BD306" s="717">
        <v>0</v>
      </c>
      <c r="BE306" s="624"/>
      <c r="BF306" s="721">
        <v>410.13</v>
      </c>
      <c r="BG306" s="691"/>
      <c r="BH306" s="717">
        <v>581.58458057107066</v>
      </c>
      <c r="BI306" s="624"/>
      <c r="BJ306" s="721">
        <v>-20166.72</v>
      </c>
      <c r="BK306" s="691"/>
      <c r="BL306" s="717">
        <v>-25277.383216738541</v>
      </c>
      <c r="BM306" s="624"/>
      <c r="BN306" s="721">
        <v>0</v>
      </c>
      <c r="BO306" s="691"/>
      <c r="BP306" s="717">
        <v>0</v>
      </c>
      <c r="BQ306" s="624"/>
      <c r="BR306" s="721">
        <v>0</v>
      </c>
      <c r="BS306" s="691"/>
      <c r="BT306" s="717">
        <v>0</v>
      </c>
    </row>
    <row r="307" spans="1:72" x14ac:dyDescent="0.2">
      <c r="A307" s="624"/>
      <c r="B307" s="724"/>
      <c r="C307" s="725">
        <v>2</v>
      </c>
      <c r="D307" s="724" t="s">
        <v>260</v>
      </c>
      <c r="E307" s="726"/>
      <c r="F307" s="627"/>
      <c r="G307" s="690">
        <v>819322.27662500017</v>
      </c>
      <c r="H307" s="688"/>
      <c r="I307" s="716">
        <v>358166.87785718084</v>
      </c>
      <c r="J307" s="624"/>
      <c r="K307" s="693"/>
      <c r="L307" s="717">
        <v>-379848.80780663813</v>
      </c>
      <c r="M307" s="624"/>
      <c r="N307" s="721">
        <v>819322.27662500017</v>
      </c>
      <c r="O307" s="688"/>
      <c r="P307" s="717">
        <v>738015.68566381896</v>
      </c>
      <c r="Q307" s="624"/>
      <c r="R307" s="721">
        <v>-105594.32762</v>
      </c>
      <c r="S307" s="688"/>
      <c r="T307" s="717">
        <v>-41042.145419465669</v>
      </c>
      <c r="U307" s="624"/>
      <c r="V307" s="721">
        <v>0</v>
      </c>
      <c r="W307" s="688"/>
      <c r="X307" s="717">
        <v>0</v>
      </c>
      <c r="Y307" s="624"/>
      <c r="Z307" s="721">
        <v>367.98822200000001</v>
      </c>
      <c r="AA307" s="688"/>
      <c r="AB307" s="717">
        <v>-927.58855520525151</v>
      </c>
      <c r="AC307" s="624"/>
      <c r="AD307" s="721">
        <v>0</v>
      </c>
      <c r="AE307" s="688"/>
      <c r="AF307" s="717">
        <v>0</v>
      </c>
      <c r="AG307" s="624"/>
      <c r="AH307" s="721">
        <v>80378.577372</v>
      </c>
      <c r="AI307" s="688"/>
      <c r="AJ307" s="717">
        <v>65175.827954460896</v>
      </c>
      <c r="AK307" s="624"/>
      <c r="AL307" s="721">
        <v>0</v>
      </c>
      <c r="AM307" s="688"/>
      <c r="AN307" s="717">
        <v>0</v>
      </c>
      <c r="AO307" s="630"/>
      <c r="AP307" s="721">
        <v>0</v>
      </c>
      <c r="AQ307" s="688"/>
      <c r="AR307" s="717">
        <v>0</v>
      </c>
      <c r="AS307" s="624"/>
      <c r="AT307" s="721">
        <v>0</v>
      </c>
      <c r="AU307" s="688"/>
      <c r="AV307" s="717">
        <v>0</v>
      </c>
      <c r="AW307" s="624"/>
      <c r="AX307" s="721">
        <v>850688.57826900005</v>
      </c>
      <c r="AY307" s="688"/>
      <c r="AZ307" s="717">
        <v>722957.78637789644</v>
      </c>
      <c r="BA307" s="624"/>
      <c r="BB307" s="721">
        <v>0</v>
      </c>
      <c r="BC307" s="688"/>
      <c r="BD307" s="717">
        <v>0</v>
      </c>
      <c r="BE307" s="624"/>
      <c r="BF307" s="721">
        <v>135.31933699999999</v>
      </c>
      <c r="BG307" s="688"/>
      <c r="BH307" s="717">
        <v>191.8894980915816</v>
      </c>
      <c r="BI307" s="624"/>
      <c r="BJ307" s="721">
        <v>-6653.8589549999997</v>
      </c>
      <c r="BK307" s="688"/>
      <c r="BL307" s="717">
        <v>-8340.0841919589511</v>
      </c>
      <c r="BM307" s="624"/>
      <c r="BN307" s="721">
        <v>0</v>
      </c>
      <c r="BO307" s="688"/>
      <c r="BP307" s="717">
        <v>0</v>
      </c>
      <c r="BQ307" s="624"/>
      <c r="BR307" s="721">
        <v>0</v>
      </c>
      <c r="BS307" s="688"/>
      <c r="BT307" s="717">
        <v>0</v>
      </c>
    </row>
    <row r="308" spans="1:72" x14ac:dyDescent="0.2">
      <c r="A308" s="624"/>
      <c r="B308" s="724"/>
      <c r="C308" s="725">
        <v>2</v>
      </c>
      <c r="D308" s="724" t="s">
        <v>262</v>
      </c>
      <c r="E308" s="726"/>
      <c r="F308" s="627"/>
      <c r="G308" s="690">
        <v>-172058</v>
      </c>
      <c r="H308" s="688"/>
      <c r="I308" s="716">
        <v>-75215.185072474851</v>
      </c>
      <c r="J308" s="624"/>
      <c r="K308" s="693"/>
      <c r="L308" s="717">
        <v>79769.27492586142</v>
      </c>
      <c r="M308" s="624"/>
      <c r="N308" s="721">
        <v>-172058</v>
      </c>
      <c r="O308" s="688"/>
      <c r="P308" s="717">
        <v>-154984.45999833627</v>
      </c>
      <c r="Q308" s="624"/>
      <c r="R308" s="721">
        <v>22175</v>
      </c>
      <c r="S308" s="688"/>
      <c r="T308" s="717">
        <v>8618.9248531591838</v>
      </c>
      <c r="U308" s="624"/>
      <c r="V308" s="721">
        <v>0</v>
      </c>
      <c r="W308" s="688"/>
      <c r="X308" s="717">
        <v>0</v>
      </c>
      <c r="Y308" s="624"/>
      <c r="Z308" s="721">
        <v>-77</v>
      </c>
      <c r="AA308" s="688"/>
      <c r="AB308" s="717">
        <v>194.09403475637424</v>
      </c>
      <c r="AC308" s="624"/>
      <c r="AD308" s="721">
        <v>0</v>
      </c>
      <c r="AE308" s="688"/>
      <c r="AF308" s="717">
        <v>0</v>
      </c>
      <c r="AG308" s="624"/>
      <c r="AH308" s="721">
        <v>-16880</v>
      </c>
      <c r="AI308" s="688"/>
      <c r="AJ308" s="717">
        <v>-13687.328288725661</v>
      </c>
      <c r="AK308" s="624"/>
      <c r="AL308" s="721">
        <v>0</v>
      </c>
      <c r="AM308" s="688"/>
      <c r="AN308" s="717">
        <v>0</v>
      </c>
      <c r="AO308" s="630"/>
      <c r="AP308" s="721">
        <v>0</v>
      </c>
      <c r="AQ308" s="688"/>
      <c r="AR308" s="717">
        <v>0</v>
      </c>
      <c r="AS308" s="624"/>
      <c r="AT308" s="721">
        <v>0</v>
      </c>
      <c r="AU308" s="688"/>
      <c r="AV308" s="717">
        <v>0</v>
      </c>
      <c r="AW308" s="624"/>
      <c r="AX308" s="721">
        <v>-178645</v>
      </c>
      <c r="AY308" s="688"/>
      <c r="AZ308" s="717">
        <v>-151821.47385860322</v>
      </c>
      <c r="BA308" s="624"/>
      <c r="BB308" s="721">
        <v>0</v>
      </c>
      <c r="BC308" s="688"/>
      <c r="BD308" s="717">
        <v>0</v>
      </c>
      <c r="BE308" s="624"/>
      <c r="BF308" s="721">
        <v>-28</v>
      </c>
      <c r="BG308" s="688"/>
      <c r="BH308" s="717">
        <v>-39.705381844756488</v>
      </c>
      <c r="BI308" s="624"/>
      <c r="BJ308" s="721">
        <v>1397</v>
      </c>
      <c r="BK308" s="688"/>
      <c r="BL308" s="717">
        <v>1751.0286429217908</v>
      </c>
      <c r="BM308" s="624"/>
      <c r="BN308" s="721">
        <v>0</v>
      </c>
      <c r="BO308" s="688"/>
      <c r="BP308" s="717">
        <v>0</v>
      </c>
      <c r="BQ308" s="624"/>
      <c r="BR308" s="721">
        <v>0</v>
      </c>
      <c r="BS308" s="688"/>
      <c r="BT308" s="717">
        <v>0</v>
      </c>
    </row>
    <row r="309" spans="1:72" x14ac:dyDescent="0.2">
      <c r="A309" s="624"/>
      <c r="B309" s="627"/>
      <c r="C309" s="626"/>
      <c r="D309" s="627"/>
      <c r="E309" s="628"/>
      <c r="F309" s="627"/>
      <c r="G309" s="649"/>
      <c r="H309" s="688"/>
      <c r="I309" s="727"/>
      <c r="J309" s="624"/>
      <c r="K309" s="653"/>
      <c r="L309" s="728"/>
      <c r="M309" s="624"/>
      <c r="N309" s="653"/>
      <c r="O309" s="688"/>
      <c r="P309" s="728"/>
      <c r="Q309" s="624"/>
      <c r="R309" s="689"/>
      <c r="S309" s="688"/>
      <c r="T309" s="728"/>
      <c r="U309" s="624"/>
      <c r="V309" s="689"/>
      <c r="W309" s="688"/>
      <c r="X309" s="728"/>
      <c r="Y309" s="624"/>
      <c r="Z309" s="689"/>
      <c r="AA309" s="688"/>
      <c r="AB309" s="728"/>
      <c r="AC309" s="624"/>
      <c r="AD309" s="689"/>
      <c r="AE309" s="688"/>
      <c r="AF309" s="728"/>
      <c r="AG309" s="624"/>
      <c r="AH309" s="689"/>
      <c r="AI309" s="688"/>
      <c r="AJ309" s="728"/>
      <c r="AK309" s="624"/>
      <c r="AL309" s="689"/>
      <c r="AM309" s="688"/>
      <c r="AN309" s="728"/>
      <c r="AO309" s="630"/>
      <c r="AP309" s="689"/>
      <c r="AQ309" s="688"/>
      <c r="AR309" s="728"/>
      <c r="AS309" s="624"/>
      <c r="AT309" s="689"/>
      <c r="AU309" s="688"/>
      <c r="AV309" s="728"/>
      <c r="AW309" s="624"/>
      <c r="AX309" s="689"/>
      <c r="AY309" s="688"/>
      <c r="AZ309" s="728"/>
      <c r="BA309" s="624"/>
      <c r="BB309" s="689"/>
      <c r="BC309" s="688"/>
      <c r="BD309" s="728"/>
      <c r="BE309" s="624"/>
      <c r="BF309" s="689"/>
      <c r="BG309" s="688"/>
      <c r="BH309" s="728"/>
      <c r="BI309" s="624"/>
      <c r="BJ309" s="689"/>
      <c r="BK309" s="688"/>
      <c r="BL309" s="728"/>
      <c r="BM309" s="624"/>
      <c r="BN309" s="689"/>
      <c r="BO309" s="688"/>
      <c r="BP309" s="728"/>
      <c r="BQ309" s="624"/>
      <c r="BR309" s="689"/>
      <c r="BS309" s="688"/>
      <c r="BT309" s="728"/>
    </row>
    <row r="310" spans="1:72" x14ac:dyDescent="0.2">
      <c r="A310" s="624"/>
      <c r="B310" s="627"/>
      <c r="C310" s="626"/>
      <c r="D310" s="627"/>
      <c r="E310" s="628"/>
      <c r="F310" s="627"/>
      <c r="G310" s="649"/>
      <c r="H310" s="688"/>
      <c r="I310" s="695"/>
      <c r="J310" s="624"/>
      <c r="K310" s="653"/>
      <c r="L310" s="696"/>
      <c r="M310" s="624"/>
      <c r="N310" s="653"/>
      <c r="O310" s="688"/>
      <c r="P310" s="696"/>
      <c r="Q310" s="624"/>
      <c r="R310" s="689"/>
      <c r="S310" s="688"/>
      <c r="T310" s="696"/>
      <c r="U310" s="624"/>
      <c r="V310" s="689"/>
      <c r="W310" s="688"/>
      <c r="X310" s="696"/>
      <c r="Y310" s="624"/>
      <c r="Z310" s="689"/>
      <c r="AA310" s="688"/>
      <c r="AB310" s="696"/>
      <c r="AC310" s="624"/>
      <c r="AD310" s="689"/>
      <c r="AE310" s="688"/>
      <c r="AF310" s="696"/>
      <c r="AG310" s="624"/>
      <c r="AH310" s="689"/>
      <c r="AI310" s="688"/>
      <c r="AJ310" s="696"/>
      <c r="AK310" s="624"/>
      <c r="AL310" s="689"/>
      <c r="AM310" s="688"/>
      <c r="AN310" s="696"/>
      <c r="AO310" s="630"/>
      <c r="AP310" s="689"/>
      <c r="AQ310" s="688"/>
      <c r="AR310" s="696"/>
      <c r="AS310" s="624"/>
      <c r="AT310" s="689"/>
      <c r="AU310" s="688"/>
      <c r="AV310" s="696"/>
      <c r="AW310" s="624"/>
      <c r="AX310" s="689"/>
      <c r="AY310" s="688"/>
      <c r="AZ310" s="696"/>
      <c r="BA310" s="624"/>
      <c r="BB310" s="689"/>
      <c r="BC310" s="688"/>
      <c r="BD310" s="696"/>
      <c r="BE310" s="624"/>
      <c r="BF310" s="689"/>
      <c r="BG310" s="688"/>
      <c r="BH310" s="696"/>
      <c r="BI310" s="624"/>
      <c r="BJ310" s="689"/>
      <c r="BK310" s="688"/>
      <c r="BL310" s="696"/>
      <c r="BM310" s="624"/>
      <c r="BN310" s="689"/>
      <c r="BO310" s="688"/>
      <c r="BP310" s="696"/>
      <c r="BQ310" s="624"/>
      <c r="BR310" s="689"/>
      <c r="BS310" s="688"/>
      <c r="BT310" s="696"/>
    </row>
    <row r="311" spans="1:72" x14ac:dyDescent="0.2">
      <c r="A311" s="624"/>
      <c r="B311" s="793" t="s">
        <v>333</v>
      </c>
      <c r="C311" s="793"/>
      <c r="D311" s="793"/>
      <c r="E311" s="723"/>
      <c r="F311" s="627"/>
      <c r="G311" s="649"/>
      <c r="H311" s="688"/>
      <c r="I311" s="695"/>
      <c r="J311" s="624"/>
      <c r="K311" s="653"/>
      <c r="L311" s="696"/>
      <c r="M311" s="624"/>
      <c r="N311" s="653"/>
      <c r="O311" s="688"/>
      <c r="P311" s="696"/>
      <c r="Q311" s="624"/>
      <c r="R311" s="689"/>
      <c r="S311" s="688"/>
      <c r="T311" s="696"/>
      <c r="U311" s="624"/>
      <c r="V311" s="689"/>
      <c r="W311" s="688"/>
      <c r="X311" s="696"/>
      <c r="Y311" s="624"/>
      <c r="Z311" s="689"/>
      <c r="AA311" s="688"/>
      <c r="AB311" s="696"/>
      <c r="AC311" s="624"/>
      <c r="AD311" s="689"/>
      <c r="AE311" s="688"/>
      <c r="AF311" s="696"/>
      <c r="AG311" s="624"/>
      <c r="AH311" s="689"/>
      <c r="AI311" s="688"/>
      <c r="AJ311" s="696"/>
      <c r="AK311" s="624"/>
      <c r="AL311" s="689"/>
      <c r="AM311" s="688"/>
      <c r="AN311" s="696"/>
      <c r="AO311" s="630"/>
      <c r="AP311" s="689"/>
      <c r="AQ311" s="688"/>
      <c r="AR311" s="696"/>
      <c r="AS311" s="624"/>
      <c r="AT311" s="689"/>
      <c r="AU311" s="688"/>
      <c r="AV311" s="696"/>
      <c r="AW311" s="624"/>
      <c r="AX311" s="689"/>
      <c r="AY311" s="688"/>
      <c r="AZ311" s="696"/>
      <c r="BA311" s="624"/>
      <c r="BB311" s="689"/>
      <c r="BC311" s="688"/>
      <c r="BD311" s="696"/>
      <c r="BE311" s="624"/>
      <c r="BF311" s="689"/>
      <c r="BG311" s="688"/>
      <c r="BH311" s="696"/>
      <c r="BI311" s="624"/>
      <c r="BJ311" s="689"/>
      <c r="BK311" s="688"/>
      <c r="BL311" s="696"/>
      <c r="BM311" s="624"/>
      <c r="BN311" s="689"/>
      <c r="BO311" s="688"/>
      <c r="BP311" s="696"/>
      <c r="BQ311" s="624"/>
      <c r="BR311" s="689"/>
      <c r="BS311" s="688"/>
      <c r="BT311" s="696"/>
    </row>
    <row r="312" spans="1:72" x14ac:dyDescent="0.2">
      <c r="A312" s="624"/>
      <c r="B312" s="724"/>
      <c r="C312" s="725">
        <v>3</v>
      </c>
      <c r="D312" s="724" t="s">
        <v>258</v>
      </c>
      <c r="E312" s="726"/>
      <c r="F312" s="627"/>
      <c r="G312" s="690">
        <v>131941.32000000004</v>
      </c>
      <c r="H312" s="688"/>
      <c r="I312" s="716">
        <v>57678.171328892757</v>
      </c>
      <c r="J312" s="624"/>
      <c r="K312" s="693"/>
      <c r="L312" s="717">
        <v>38390.133311811609</v>
      </c>
      <c r="M312" s="624"/>
      <c r="N312" s="721">
        <v>131941.32000000004</v>
      </c>
      <c r="O312" s="688"/>
      <c r="P312" s="717">
        <v>19288.038017081148</v>
      </c>
      <c r="Q312" s="624"/>
      <c r="R312" s="721">
        <v>166689.60000000003</v>
      </c>
      <c r="S312" s="688"/>
      <c r="T312" s="694">
        <v>64788.506705892374</v>
      </c>
      <c r="U312" s="624"/>
      <c r="V312" s="721">
        <v>0</v>
      </c>
      <c r="W312" s="688"/>
      <c r="X312" s="694">
        <v>0</v>
      </c>
      <c r="Y312" s="624"/>
      <c r="Z312" s="721">
        <v>0</v>
      </c>
      <c r="AA312" s="688"/>
      <c r="AB312" s="694">
        <v>0</v>
      </c>
      <c r="AC312" s="624"/>
      <c r="AD312" s="721">
        <v>0</v>
      </c>
      <c r="AE312" s="688"/>
      <c r="AF312" s="694">
        <v>0</v>
      </c>
      <c r="AG312" s="624"/>
      <c r="AH312" s="721">
        <v>0</v>
      </c>
      <c r="AI312" s="688"/>
      <c r="AJ312" s="694">
        <v>0</v>
      </c>
      <c r="AK312" s="624"/>
      <c r="AL312" s="721">
        <v>0</v>
      </c>
      <c r="AM312" s="688"/>
      <c r="AN312" s="694">
        <v>0</v>
      </c>
      <c r="AO312" s="630"/>
      <c r="AP312" s="721">
        <v>0</v>
      </c>
      <c r="AQ312" s="688"/>
      <c r="AR312" s="694">
        <v>0</v>
      </c>
      <c r="AS312" s="624"/>
      <c r="AT312" s="721">
        <v>-24.78</v>
      </c>
      <c r="AU312" s="688"/>
      <c r="AV312" s="694">
        <v>-21.021160210538767</v>
      </c>
      <c r="AW312" s="624"/>
      <c r="AX312" s="721">
        <v>-6617.73</v>
      </c>
      <c r="AY312" s="688"/>
      <c r="AZ312" s="694">
        <v>-5624.07860392563</v>
      </c>
      <c r="BA312" s="624"/>
      <c r="BB312" s="721">
        <v>0</v>
      </c>
      <c r="BC312" s="688"/>
      <c r="BD312" s="694">
        <v>0</v>
      </c>
      <c r="BE312" s="624"/>
      <c r="BF312" s="721">
        <v>-28105.77</v>
      </c>
      <c r="BG312" s="688"/>
      <c r="BH312" s="694">
        <v>-39855.368924675058</v>
      </c>
      <c r="BI312" s="624"/>
      <c r="BJ312" s="721">
        <v>0</v>
      </c>
      <c r="BK312" s="688"/>
      <c r="BL312" s="694">
        <v>0</v>
      </c>
      <c r="BM312" s="624"/>
      <c r="BN312" s="721">
        <v>0</v>
      </c>
      <c r="BO312" s="688"/>
      <c r="BP312" s="694">
        <v>0</v>
      </c>
      <c r="BQ312" s="624"/>
      <c r="BR312" s="721">
        <v>0</v>
      </c>
      <c r="BS312" s="688"/>
      <c r="BT312" s="694">
        <v>0</v>
      </c>
    </row>
    <row r="313" spans="1:72" x14ac:dyDescent="0.2">
      <c r="A313" s="624"/>
      <c r="B313" s="724"/>
      <c r="C313" s="725">
        <v>3</v>
      </c>
      <c r="D313" s="724" t="s">
        <v>260</v>
      </c>
      <c r="E313" s="726"/>
      <c r="F313" s="627"/>
      <c r="G313" s="690">
        <v>43533.055133000002</v>
      </c>
      <c r="H313" s="688"/>
      <c r="I313" s="716">
        <v>19030.482736047416</v>
      </c>
      <c r="J313" s="624"/>
      <c r="K313" s="693"/>
      <c r="L313" s="717">
        <v>12666.538350696117</v>
      </c>
      <c r="M313" s="624"/>
      <c r="N313" s="721">
        <v>43533.055133000002</v>
      </c>
      <c r="O313" s="688"/>
      <c r="P313" s="717">
        <v>6363.9443853512985</v>
      </c>
      <c r="Q313" s="624"/>
      <c r="R313" s="721">
        <v>54997.991126999994</v>
      </c>
      <c r="S313" s="688"/>
      <c r="T313" s="694">
        <v>21376.484897331611</v>
      </c>
      <c r="U313" s="624"/>
      <c r="V313" s="721">
        <v>0</v>
      </c>
      <c r="W313" s="688"/>
      <c r="X313" s="694">
        <v>0</v>
      </c>
      <c r="Y313" s="624"/>
      <c r="Z313" s="721">
        <v>0</v>
      </c>
      <c r="AA313" s="688"/>
      <c r="AB313" s="694">
        <v>0</v>
      </c>
      <c r="AC313" s="624"/>
      <c r="AD313" s="721">
        <v>0</v>
      </c>
      <c r="AE313" s="688"/>
      <c r="AF313" s="694">
        <v>0</v>
      </c>
      <c r="AG313" s="624"/>
      <c r="AH313" s="721">
        <v>0</v>
      </c>
      <c r="AI313" s="688"/>
      <c r="AJ313" s="694">
        <v>0</v>
      </c>
      <c r="AK313" s="624"/>
      <c r="AL313" s="721">
        <v>0</v>
      </c>
      <c r="AM313" s="688"/>
      <c r="AN313" s="694">
        <v>0</v>
      </c>
      <c r="AO313" s="630"/>
      <c r="AP313" s="721">
        <v>0</v>
      </c>
      <c r="AQ313" s="688"/>
      <c r="AR313" s="694">
        <v>0</v>
      </c>
      <c r="AS313" s="624"/>
      <c r="AT313" s="721">
        <v>-8.1759760000000004</v>
      </c>
      <c r="AU313" s="688"/>
      <c r="AV313" s="694">
        <v>-6.9357748738305052</v>
      </c>
      <c r="AW313" s="624"/>
      <c r="AX313" s="721">
        <v>-2183.4706890000002</v>
      </c>
      <c r="AY313" s="688"/>
      <c r="AZ313" s="694">
        <v>-1855.6228169332467</v>
      </c>
      <c r="BA313" s="624"/>
      <c r="BB313" s="721">
        <v>0</v>
      </c>
      <c r="BC313" s="688"/>
      <c r="BD313" s="694">
        <v>0</v>
      </c>
      <c r="BE313" s="624"/>
      <c r="BF313" s="721">
        <v>-9273.2893289999993</v>
      </c>
      <c r="BG313" s="688"/>
      <c r="BH313" s="694">
        <v>-13149.981920173237</v>
      </c>
      <c r="BI313" s="624"/>
      <c r="BJ313" s="721">
        <v>0</v>
      </c>
      <c r="BK313" s="688"/>
      <c r="BL313" s="694">
        <v>0</v>
      </c>
      <c r="BM313" s="624"/>
      <c r="BN313" s="721">
        <v>0</v>
      </c>
      <c r="BO313" s="688"/>
      <c r="BP313" s="694">
        <v>0</v>
      </c>
      <c r="BQ313" s="624"/>
      <c r="BR313" s="721">
        <v>0</v>
      </c>
      <c r="BS313" s="688"/>
      <c r="BT313" s="694">
        <v>0</v>
      </c>
    </row>
    <row r="314" spans="1:72" x14ac:dyDescent="0.2">
      <c r="A314" s="624"/>
      <c r="B314" s="724"/>
      <c r="C314" s="725">
        <v>3</v>
      </c>
      <c r="D314" s="724" t="s">
        <v>262</v>
      </c>
      <c r="E314" s="726"/>
      <c r="F314" s="627"/>
      <c r="G314" s="690">
        <v>-9141</v>
      </c>
      <c r="H314" s="688"/>
      <c r="I314" s="716">
        <v>-3995.9897636116461</v>
      </c>
      <c r="J314" s="624"/>
      <c r="K314" s="693"/>
      <c r="L314" s="717">
        <v>-2660.9019293274423</v>
      </c>
      <c r="M314" s="624"/>
      <c r="N314" s="721">
        <v>-9141</v>
      </c>
      <c r="O314" s="688"/>
      <c r="P314" s="717">
        <v>-1335.0878342842038</v>
      </c>
      <c r="Q314" s="624"/>
      <c r="R314" s="721">
        <v>-11550</v>
      </c>
      <c r="S314" s="688"/>
      <c r="T314" s="694">
        <v>-4489.2257972486386</v>
      </c>
      <c r="U314" s="624"/>
      <c r="V314" s="721">
        <v>0</v>
      </c>
      <c r="W314" s="688"/>
      <c r="X314" s="694">
        <v>0</v>
      </c>
      <c r="Y314" s="624"/>
      <c r="Z314" s="721">
        <v>0</v>
      </c>
      <c r="AA314" s="688"/>
      <c r="AB314" s="694">
        <v>0</v>
      </c>
      <c r="AC314" s="624"/>
      <c r="AD314" s="721">
        <v>0</v>
      </c>
      <c r="AE314" s="688"/>
      <c r="AF314" s="694">
        <v>0</v>
      </c>
      <c r="AG314" s="624"/>
      <c r="AH314" s="721">
        <v>0</v>
      </c>
      <c r="AI314" s="688"/>
      <c r="AJ314" s="694">
        <v>0</v>
      </c>
      <c r="AK314" s="624"/>
      <c r="AL314" s="721">
        <v>0</v>
      </c>
      <c r="AM314" s="688"/>
      <c r="AN314" s="694">
        <v>0</v>
      </c>
      <c r="AO314" s="630"/>
      <c r="AP314" s="721">
        <v>0</v>
      </c>
      <c r="AQ314" s="688"/>
      <c r="AR314" s="694">
        <v>0</v>
      </c>
      <c r="AS314" s="624"/>
      <c r="AT314" s="721">
        <v>2</v>
      </c>
      <c r="AU314" s="688"/>
      <c r="AV314" s="694">
        <v>1.6966231001241943</v>
      </c>
      <c r="AW314" s="624"/>
      <c r="AX314" s="721">
        <v>459</v>
      </c>
      <c r="AY314" s="688"/>
      <c r="AZ314" s="694">
        <v>390.08120295053806</v>
      </c>
      <c r="BA314" s="624"/>
      <c r="BB314" s="721">
        <v>0</v>
      </c>
      <c r="BC314" s="688"/>
      <c r="BD314" s="694">
        <v>0</v>
      </c>
      <c r="BE314" s="624"/>
      <c r="BF314" s="721">
        <v>1948</v>
      </c>
      <c r="BG314" s="688"/>
      <c r="BH314" s="694">
        <v>2762.3601369137727</v>
      </c>
      <c r="BI314" s="624"/>
      <c r="BJ314" s="721">
        <v>0</v>
      </c>
      <c r="BK314" s="688"/>
      <c r="BL314" s="694">
        <v>0</v>
      </c>
      <c r="BM314" s="624"/>
      <c r="BN314" s="721">
        <v>0</v>
      </c>
      <c r="BO314" s="688"/>
      <c r="BP314" s="694">
        <v>0</v>
      </c>
      <c r="BQ314" s="624"/>
      <c r="BR314" s="721">
        <v>0</v>
      </c>
      <c r="BS314" s="688"/>
      <c r="BT314" s="694">
        <v>0</v>
      </c>
    </row>
    <row r="315" spans="1:72" x14ac:dyDescent="0.2">
      <c r="A315" s="624"/>
      <c r="B315" s="627"/>
      <c r="C315" s="626"/>
      <c r="D315" s="627"/>
      <c r="E315" s="628"/>
      <c r="F315" s="627"/>
      <c r="G315" s="649"/>
      <c r="H315" s="688"/>
      <c r="I315" s="695"/>
      <c r="J315" s="624"/>
      <c r="K315" s="653"/>
      <c r="L315" s="696"/>
      <c r="M315" s="624"/>
      <c r="N315" s="653"/>
      <c r="O315" s="688"/>
      <c r="P315" s="696"/>
      <c r="Q315" s="624"/>
      <c r="R315" s="689"/>
      <c r="S315" s="688"/>
      <c r="T315" s="696"/>
      <c r="U315" s="624"/>
      <c r="V315" s="689"/>
      <c r="W315" s="688"/>
      <c r="X315" s="696"/>
      <c r="Y315" s="624"/>
      <c r="Z315" s="689"/>
      <c r="AA315" s="688"/>
      <c r="AB315" s="696"/>
      <c r="AC315" s="624"/>
      <c r="AD315" s="689"/>
      <c r="AE315" s="688"/>
      <c r="AF315" s="696"/>
      <c r="AG315" s="624"/>
      <c r="AH315" s="689"/>
      <c r="AI315" s="688"/>
      <c r="AJ315" s="696"/>
      <c r="AK315" s="624"/>
      <c r="AL315" s="689"/>
      <c r="AM315" s="688"/>
      <c r="AN315" s="696"/>
      <c r="AO315" s="630"/>
      <c r="AP315" s="689"/>
      <c r="AQ315" s="688"/>
      <c r="AR315" s="696"/>
      <c r="AS315" s="624"/>
      <c r="AT315" s="689"/>
      <c r="AU315" s="688"/>
      <c r="AV315" s="696"/>
      <c r="AW315" s="624"/>
      <c r="AX315" s="689"/>
      <c r="AY315" s="688"/>
      <c r="AZ315" s="696"/>
      <c r="BA315" s="624"/>
      <c r="BB315" s="689"/>
      <c r="BC315" s="688"/>
      <c r="BD315" s="696"/>
      <c r="BE315" s="624"/>
      <c r="BF315" s="689"/>
      <c r="BG315" s="688"/>
      <c r="BH315" s="696"/>
      <c r="BI315" s="624"/>
      <c r="BJ315" s="689"/>
      <c r="BK315" s="688"/>
      <c r="BL315" s="696"/>
      <c r="BM315" s="624"/>
      <c r="BN315" s="689"/>
      <c r="BO315" s="688"/>
      <c r="BP315" s="696"/>
      <c r="BQ315" s="624"/>
      <c r="BR315" s="689"/>
      <c r="BS315" s="688"/>
      <c r="BT315" s="696"/>
    </row>
    <row r="316" spans="1:72" x14ac:dyDescent="0.2">
      <c r="A316" s="624"/>
      <c r="B316" s="627"/>
      <c r="C316" s="626"/>
      <c r="D316" s="627"/>
      <c r="E316" s="628"/>
      <c r="F316" s="627"/>
      <c r="G316" s="649"/>
      <c r="H316" s="688"/>
      <c r="I316" s="695"/>
      <c r="J316" s="624"/>
      <c r="K316" s="653"/>
      <c r="L316" s="696"/>
      <c r="M316" s="624"/>
      <c r="N316" s="653"/>
      <c r="O316" s="688"/>
      <c r="P316" s="696"/>
      <c r="Q316" s="624"/>
      <c r="R316" s="689"/>
      <c r="S316" s="688"/>
      <c r="T316" s="696"/>
      <c r="U316" s="624"/>
      <c r="V316" s="689"/>
      <c r="W316" s="688"/>
      <c r="X316" s="696"/>
      <c r="Y316" s="624"/>
      <c r="Z316" s="689"/>
      <c r="AA316" s="688"/>
      <c r="AB316" s="696"/>
      <c r="AC316" s="624"/>
      <c r="AD316" s="689"/>
      <c r="AE316" s="688"/>
      <c r="AF316" s="696"/>
      <c r="AG316" s="624"/>
      <c r="AH316" s="689"/>
      <c r="AI316" s="688"/>
      <c r="AJ316" s="696"/>
      <c r="AK316" s="624"/>
      <c r="AL316" s="689"/>
      <c r="AM316" s="688"/>
      <c r="AN316" s="696"/>
      <c r="AO316" s="630"/>
      <c r="AP316" s="689"/>
      <c r="AQ316" s="688"/>
      <c r="AR316" s="696"/>
      <c r="AS316" s="624"/>
      <c r="AT316" s="689"/>
      <c r="AU316" s="688"/>
      <c r="AV316" s="696"/>
      <c r="AW316" s="624"/>
      <c r="AX316" s="689"/>
      <c r="AY316" s="688"/>
      <c r="AZ316" s="696"/>
      <c r="BA316" s="624"/>
      <c r="BB316" s="689"/>
      <c r="BC316" s="688"/>
      <c r="BD316" s="696"/>
      <c r="BE316" s="624"/>
      <c r="BF316" s="689"/>
      <c r="BG316" s="688"/>
      <c r="BH316" s="696"/>
      <c r="BI316" s="624"/>
      <c r="BJ316" s="689"/>
      <c r="BK316" s="688"/>
      <c r="BL316" s="696"/>
      <c r="BM316" s="624"/>
      <c r="BN316" s="689"/>
      <c r="BO316" s="688"/>
      <c r="BP316" s="696"/>
      <c r="BQ316" s="624"/>
      <c r="BR316" s="689"/>
      <c r="BS316" s="688"/>
      <c r="BT316" s="696"/>
    </row>
    <row r="317" spans="1:72" x14ac:dyDescent="0.2">
      <c r="A317" s="624"/>
      <c r="B317" s="793" t="s">
        <v>334</v>
      </c>
      <c r="C317" s="793"/>
      <c r="D317" s="793"/>
      <c r="E317" s="723"/>
      <c r="F317" s="627"/>
      <c r="G317" s="649"/>
      <c r="H317" s="688"/>
      <c r="I317" s="695"/>
      <c r="J317" s="624"/>
      <c r="K317" s="653"/>
      <c r="L317" s="696"/>
      <c r="M317" s="624"/>
      <c r="N317" s="653"/>
      <c r="O317" s="688"/>
      <c r="P317" s="696"/>
      <c r="Q317" s="624"/>
      <c r="R317" s="689"/>
      <c r="S317" s="688"/>
      <c r="T317" s="696"/>
      <c r="U317" s="624"/>
      <c r="V317" s="689"/>
      <c r="W317" s="688"/>
      <c r="X317" s="696"/>
      <c r="Y317" s="624"/>
      <c r="Z317" s="689"/>
      <c r="AA317" s="688"/>
      <c r="AB317" s="696"/>
      <c r="AC317" s="624"/>
      <c r="AD317" s="689"/>
      <c r="AE317" s="688"/>
      <c r="AF317" s="696"/>
      <c r="AG317" s="624"/>
      <c r="AH317" s="689"/>
      <c r="AI317" s="688"/>
      <c r="AJ317" s="696"/>
      <c r="AK317" s="624"/>
      <c r="AL317" s="689"/>
      <c r="AM317" s="688"/>
      <c r="AN317" s="696"/>
      <c r="AO317" s="630"/>
      <c r="AP317" s="689"/>
      <c r="AQ317" s="688"/>
      <c r="AR317" s="696"/>
      <c r="AS317" s="624"/>
      <c r="AT317" s="689"/>
      <c r="AU317" s="688"/>
      <c r="AV317" s="696"/>
      <c r="AW317" s="624"/>
      <c r="AX317" s="689"/>
      <c r="AY317" s="688"/>
      <c r="AZ317" s="696"/>
      <c r="BA317" s="624"/>
      <c r="BB317" s="689"/>
      <c r="BC317" s="688"/>
      <c r="BD317" s="696"/>
      <c r="BE317" s="624"/>
      <c r="BF317" s="689"/>
      <c r="BG317" s="688"/>
      <c r="BH317" s="696"/>
      <c r="BI317" s="624"/>
      <c r="BJ317" s="689"/>
      <c r="BK317" s="688"/>
      <c r="BL317" s="696"/>
      <c r="BM317" s="624"/>
      <c r="BN317" s="689"/>
      <c r="BO317" s="688"/>
      <c r="BP317" s="696"/>
      <c r="BQ317" s="624"/>
      <c r="BR317" s="689"/>
      <c r="BS317" s="688"/>
      <c r="BT317" s="696"/>
    </row>
    <row r="318" spans="1:72" x14ac:dyDescent="0.2">
      <c r="A318" s="624"/>
      <c r="B318" s="724"/>
      <c r="C318" s="725">
        <v>4</v>
      </c>
      <c r="D318" s="724" t="s">
        <v>258</v>
      </c>
      <c r="E318" s="726"/>
      <c r="F318" s="627"/>
      <c r="G318" s="690">
        <v>-1612449.0900000003</v>
      </c>
      <c r="H318" s="688"/>
      <c r="I318" s="716">
        <v>-704882.40433047968</v>
      </c>
      <c r="J318" s="624"/>
      <c r="K318" s="693"/>
      <c r="L318" s="717">
        <v>-340430.69099606317</v>
      </c>
      <c r="M318" s="624"/>
      <c r="N318" s="721">
        <v>-1612449.0900000003</v>
      </c>
      <c r="O318" s="688"/>
      <c r="P318" s="717">
        <v>-364451.7133344165</v>
      </c>
      <c r="Q318" s="624"/>
      <c r="R318" s="721">
        <v>-2292975.7200000002</v>
      </c>
      <c r="S318" s="688"/>
      <c r="T318" s="694">
        <v>-891228.20386915782</v>
      </c>
      <c r="U318" s="624"/>
      <c r="V318" s="721">
        <v>0</v>
      </c>
      <c r="W318" s="688"/>
      <c r="X318" s="694">
        <v>0</v>
      </c>
      <c r="Y318" s="624"/>
      <c r="Z318" s="721">
        <v>0</v>
      </c>
      <c r="AA318" s="688"/>
      <c r="AB318" s="694">
        <v>0</v>
      </c>
      <c r="AC318" s="624"/>
      <c r="AD318" s="721">
        <v>0</v>
      </c>
      <c r="AE318" s="688"/>
      <c r="AF318" s="694">
        <v>0</v>
      </c>
      <c r="AG318" s="624"/>
      <c r="AH318" s="721">
        <v>0</v>
      </c>
      <c r="AI318" s="688"/>
      <c r="AJ318" s="694">
        <v>0</v>
      </c>
      <c r="AK318" s="624"/>
      <c r="AL318" s="721">
        <v>-2016000</v>
      </c>
      <c r="AM318" s="688"/>
      <c r="AN318" s="694">
        <v>-1560528.7994652588</v>
      </c>
      <c r="AO318" s="630"/>
      <c r="AP318" s="721">
        <v>2696526.63</v>
      </c>
      <c r="AQ318" s="688"/>
      <c r="AR318" s="694">
        <v>2087305.29</v>
      </c>
      <c r="AS318" s="624"/>
      <c r="AT318" s="721">
        <v>0</v>
      </c>
      <c r="AU318" s="688"/>
      <c r="AV318" s="694">
        <v>0</v>
      </c>
      <c r="AW318" s="624"/>
      <c r="AX318" s="721">
        <v>0</v>
      </c>
      <c r="AY318" s="688"/>
      <c r="AZ318" s="694">
        <v>0</v>
      </c>
      <c r="BA318" s="624"/>
      <c r="BB318" s="721">
        <v>0</v>
      </c>
      <c r="BC318" s="688"/>
      <c r="BD318" s="694">
        <v>0</v>
      </c>
      <c r="BE318" s="624"/>
      <c r="BF318" s="721">
        <v>0</v>
      </c>
      <c r="BG318" s="688"/>
      <c r="BH318" s="694">
        <v>0</v>
      </c>
      <c r="BI318" s="624"/>
      <c r="BJ318" s="721">
        <v>0</v>
      </c>
      <c r="BK318" s="688"/>
      <c r="BL318" s="694">
        <v>0</v>
      </c>
      <c r="BM318" s="624"/>
      <c r="BN318" s="721">
        <v>0</v>
      </c>
      <c r="BO318" s="688"/>
      <c r="BP318" s="694">
        <v>0</v>
      </c>
      <c r="BQ318" s="624"/>
      <c r="BR318" s="721">
        <v>0</v>
      </c>
      <c r="BS318" s="688"/>
      <c r="BT318" s="694">
        <v>0</v>
      </c>
    </row>
    <row r="319" spans="1:72" x14ac:dyDescent="0.2">
      <c r="A319" s="624"/>
      <c r="B319" s="724"/>
      <c r="C319" s="725">
        <v>4</v>
      </c>
      <c r="D319" s="724" t="s">
        <v>260</v>
      </c>
      <c r="E319" s="726"/>
      <c r="F319" s="627"/>
      <c r="G319" s="690">
        <v>-532015.55912400014</v>
      </c>
      <c r="H319" s="688"/>
      <c r="I319" s="716">
        <v>-232570.69558490656</v>
      </c>
      <c r="J319" s="624"/>
      <c r="K319" s="693"/>
      <c r="L319" s="717">
        <v>-112322.56915080961</v>
      </c>
      <c r="M319" s="624"/>
      <c r="N319" s="721">
        <v>-532015.55912400014</v>
      </c>
      <c r="O319" s="688"/>
      <c r="P319" s="717">
        <v>-120248.12643409695</v>
      </c>
      <c r="Q319" s="624"/>
      <c r="R319" s="721">
        <v>-756550.24850100023</v>
      </c>
      <c r="S319" s="688"/>
      <c r="T319" s="694">
        <v>-294054.10324550292</v>
      </c>
      <c r="U319" s="624"/>
      <c r="V319" s="721">
        <v>0</v>
      </c>
      <c r="W319" s="688"/>
      <c r="X319" s="694">
        <v>0</v>
      </c>
      <c r="Y319" s="624"/>
      <c r="Z319" s="721">
        <v>0</v>
      </c>
      <c r="AA319" s="688"/>
      <c r="AB319" s="694">
        <v>0</v>
      </c>
      <c r="AC319" s="624"/>
      <c r="AD319" s="721">
        <v>0</v>
      </c>
      <c r="AE319" s="688"/>
      <c r="AF319" s="694">
        <v>0</v>
      </c>
      <c r="AG319" s="624"/>
      <c r="AH319" s="721">
        <v>0</v>
      </c>
      <c r="AI319" s="688"/>
      <c r="AJ319" s="694">
        <v>0</v>
      </c>
      <c r="AK319" s="624"/>
      <c r="AL319" s="721">
        <v>-665164.17408000003</v>
      </c>
      <c r="AM319" s="688"/>
      <c r="AN319" s="694">
        <v>-514884.84624224348</v>
      </c>
      <c r="AO319" s="630"/>
      <c r="AP319" s="721">
        <v>889698.863457</v>
      </c>
      <c r="AQ319" s="688"/>
      <c r="AR319" s="694">
        <v>688690.82305364951</v>
      </c>
      <c r="AS319" s="624"/>
      <c r="AT319" s="721">
        <v>0</v>
      </c>
      <c r="AU319" s="688"/>
      <c r="AV319" s="694">
        <v>0</v>
      </c>
      <c r="AW319" s="624"/>
      <c r="AX319" s="721">
        <v>0</v>
      </c>
      <c r="AY319" s="688"/>
      <c r="AZ319" s="694">
        <v>0</v>
      </c>
      <c r="BA319" s="624"/>
      <c r="BB319" s="721">
        <v>0</v>
      </c>
      <c r="BC319" s="688"/>
      <c r="BD319" s="694">
        <v>0</v>
      </c>
      <c r="BE319" s="624"/>
      <c r="BF319" s="721">
        <v>0</v>
      </c>
      <c r="BG319" s="688"/>
      <c r="BH319" s="694">
        <v>0</v>
      </c>
      <c r="BI319" s="624"/>
      <c r="BJ319" s="721">
        <v>0</v>
      </c>
      <c r="BK319" s="688"/>
      <c r="BL319" s="694">
        <v>0</v>
      </c>
      <c r="BM319" s="624"/>
      <c r="BN319" s="721">
        <v>0</v>
      </c>
      <c r="BO319" s="688"/>
      <c r="BP319" s="694">
        <v>0</v>
      </c>
      <c r="BQ319" s="624"/>
      <c r="BR319" s="721">
        <v>0</v>
      </c>
      <c r="BS319" s="688"/>
      <c r="BT319" s="694">
        <v>0</v>
      </c>
    </row>
    <row r="320" spans="1:72" x14ac:dyDescent="0.2">
      <c r="A320" s="624"/>
      <c r="B320" s="724"/>
      <c r="C320" s="725">
        <v>4</v>
      </c>
      <c r="D320" s="724" t="s">
        <v>262</v>
      </c>
      <c r="E320" s="726"/>
      <c r="F320" s="627"/>
      <c r="G320" s="690">
        <v>111721</v>
      </c>
      <c r="H320" s="688"/>
      <c r="I320" s="716">
        <v>48838.854871508229</v>
      </c>
      <c r="J320" s="624"/>
      <c r="K320" s="693"/>
      <c r="L320" s="717">
        <v>23587.905259939173</v>
      </c>
      <c r="M320" s="624"/>
      <c r="N320" s="721">
        <v>111721</v>
      </c>
      <c r="O320" s="688"/>
      <c r="P320" s="717">
        <v>25250.949611569056</v>
      </c>
      <c r="Q320" s="624"/>
      <c r="R320" s="721">
        <v>158874</v>
      </c>
      <c r="S320" s="688"/>
      <c r="T320" s="694">
        <v>61750.75838199829</v>
      </c>
      <c r="U320" s="624"/>
      <c r="V320" s="721">
        <v>0</v>
      </c>
      <c r="W320" s="688"/>
      <c r="X320" s="694">
        <v>0</v>
      </c>
      <c r="Y320" s="624"/>
      <c r="Z320" s="721">
        <v>0</v>
      </c>
      <c r="AA320" s="688"/>
      <c r="AB320" s="694">
        <v>0</v>
      </c>
      <c r="AC320" s="624"/>
      <c r="AD320" s="721">
        <v>0</v>
      </c>
      <c r="AE320" s="688"/>
      <c r="AF320" s="694">
        <v>0</v>
      </c>
      <c r="AG320" s="624"/>
      <c r="AH320" s="721">
        <v>0</v>
      </c>
      <c r="AI320" s="688"/>
      <c r="AJ320" s="694">
        <v>0</v>
      </c>
      <c r="AK320" s="624"/>
      <c r="AL320" s="721">
        <v>139684</v>
      </c>
      <c r="AM320" s="688"/>
      <c r="AN320" s="694">
        <v>108125.44882167918</v>
      </c>
      <c r="AO320" s="630"/>
      <c r="AP320" s="721">
        <v>-186837</v>
      </c>
      <c r="AQ320" s="688"/>
      <c r="AR320" s="694">
        <v>-144625.25759210842</v>
      </c>
      <c r="AS320" s="624"/>
      <c r="AT320" s="721">
        <v>0</v>
      </c>
      <c r="AU320" s="688"/>
      <c r="AV320" s="694">
        <v>0</v>
      </c>
      <c r="AW320" s="624"/>
      <c r="AX320" s="721">
        <v>0</v>
      </c>
      <c r="AY320" s="688"/>
      <c r="AZ320" s="694">
        <v>0</v>
      </c>
      <c r="BA320" s="624"/>
      <c r="BB320" s="721">
        <v>0</v>
      </c>
      <c r="BC320" s="688"/>
      <c r="BD320" s="694">
        <v>0</v>
      </c>
      <c r="BE320" s="624"/>
      <c r="BF320" s="721">
        <v>0</v>
      </c>
      <c r="BG320" s="688"/>
      <c r="BH320" s="694">
        <v>0</v>
      </c>
      <c r="BI320" s="624"/>
      <c r="BJ320" s="721">
        <v>0</v>
      </c>
      <c r="BK320" s="688"/>
      <c r="BL320" s="694">
        <v>0</v>
      </c>
      <c r="BM320" s="624"/>
      <c r="BN320" s="721">
        <v>0</v>
      </c>
      <c r="BO320" s="688"/>
      <c r="BP320" s="694">
        <v>0</v>
      </c>
      <c r="BQ320" s="624"/>
      <c r="BR320" s="721">
        <v>0</v>
      </c>
      <c r="BS320" s="688"/>
      <c r="BT320" s="694">
        <v>0</v>
      </c>
    </row>
    <row r="321" spans="1:72" x14ac:dyDescent="0.2">
      <c r="A321" s="624"/>
      <c r="B321" s="627"/>
      <c r="C321" s="626"/>
      <c r="D321" s="627"/>
      <c r="E321" s="628"/>
      <c r="F321" s="627"/>
      <c r="G321" s="649"/>
      <c r="H321" s="688"/>
      <c r="I321" s="695"/>
      <c r="J321" s="624"/>
      <c r="K321" s="653"/>
      <c r="L321" s="696"/>
      <c r="M321" s="624"/>
      <c r="N321" s="653"/>
      <c r="O321" s="688"/>
      <c r="P321" s="696"/>
      <c r="Q321" s="624"/>
      <c r="R321" s="689"/>
      <c r="S321" s="688"/>
      <c r="T321" s="696"/>
      <c r="U321" s="624"/>
      <c r="V321" s="689"/>
      <c r="W321" s="688"/>
      <c r="X321" s="696"/>
      <c r="Y321" s="624"/>
      <c r="Z321" s="689"/>
      <c r="AA321" s="688"/>
      <c r="AB321" s="696"/>
      <c r="AC321" s="624"/>
      <c r="AD321" s="689"/>
      <c r="AE321" s="688"/>
      <c r="AF321" s="696"/>
      <c r="AG321" s="624"/>
      <c r="AH321" s="689"/>
      <c r="AI321" s="688"/>
      <c r="AJ321" s="696"/>
      <c r="AK321" s="624"/>
      <c r="AL321" s="689"/>
      <c r="AM321" s="688"/>
      <c r="AN321" s="696"/>
      <c r="AO321" s="630"/>
      <c r="AP321" s="689"/>
      <c r="AQ321" s="688"/>
      <c r="AR321" s="696"/>
      <c r="AS321" s="624"/>
      <c r="AT321" s="689"/>
      <c r="AU321" s="688"/>
      <c r="AV321" s="696"/>
      <c r="AW321" s="624"/>
      <c r="AX321" s="689"/>
      <c r="AY321" s="688"/>
      <c r="AZ321" s="696"/>
      <c r="BA321" s="624"/>
      <c r="BB321" s="689"/>
      <c r="BC321" s="688"/>
      <c r="BD321" s="696"/>
      <c r="BE321" s="624"/>
      <c r="BF321" s="689"/>
      <c r="BG321" s="688"/>
      <c r="BH321" s="696"/>
      <c r="BI321" s="624"/>
      <c r="BJ321" s="689"/>
      <c r="BK321" s="688"/>
      <c r="BL321" s="696"/>
      <c r="BM321" s="624"/>
      <c r="BN321" s="689"/>
      <c r="BO321" s="688"/>
      <c r="BP321" s="696"/>
      <c r="BQ321" s="624"/>
      <c r="BR321" s="689"/>
      <c r="BS321" s="688"/>
      <c r="BT321" s="696"/>
    </row>
    <row r="322" spans="1:72" x14ac:dyDescent="0.2">
      <c r="A322" s="624"/>
      <c r="B322" s="627"/>
      <c r="C322" s="626"/>
      <c r="D322" s="627"/>
      <c r="E322" s="628"/>
      <c r="F322" s="627"/>
      <c r="G322" s="649"/>
      <c r="H322" s="688"/>
      <c r="I322" s="695"/>
      <c r="J322" s="624"/>
      <c r="K322" s="653"/>
      <c r="L322" s="696"/>
      <c r="M322" s="624"/>
      <c r="N322" s="653"/>
      <c r="O322" s="688"/>
      <c r="P322" s="696"/>
      <c r="Q322" s="624"/>
      <c r="R322" s="689"/>
      <c r="S322" s="688"/>
      <c r="T322" s="696"/>
      <c r="U322" s="624"/>
      <c r="V322" s="689"/>
      <c r="W322" s="688"/>
      <c r="X322" s="696"/>
      <c r="Y322" s="624"/>
      <c r="Z322" s="689"/>
      <c r="AA322" s="688"/>
      <c r="AB322" s="696"/>
      <c r="AC322" s="624"/>
      <c r="AD322" s="689"/>
      <c r="AE322" s="688"/>
      <c r="AF322" s="696"/>
      <c r="AG322" s="624"/>
      <c r="AH322" s="689"/>
      <c r="AI322" s="688"/>
      <c r="AJ322" s="696"/>
      <c r="AK322" s="624"/>
      <c r="AL322" s="689"/>
      <c r="AM322" s="688"/>
      <c r="AN322" s="696"/>
      <c r="AO322" s="630"/>
      <c r="AP322" s="689"/>
      <c r="AQ322" s="688"/>
      <c r="AR322" s="696"/>
      <c r="AS322" s="624"/>
      <c r="AT322" s="689"/>
      <c r="AU322" s="688"/>
      <c r="AV322" s="696"/>
      <c r="AW322" s="624"/>
      <c r="AX322" s="689"/>
      <c r="AY322" s="688"/>
      <c r="AZ322" s="696"/>
      <c r="BA322" s="624"/>
      <c r="BB322" s="689"/>
      <c r="BC322" s="688"/>
      <c r="BD322" s="696"/>
      <c r="BE322" s="624"/>
      <c r="BF322" s="689"/>
      <c r="BG322" s="688"/>
      <c r="BH322" s="696"/>
      <c r="BI322" s="624"/>
      <c r="BJ322" s="689"/>
      <c r="BK322" s="688"/>
      <c r="BL322" s="696"/>
      <c r="BM322" s="624"/>
      <c r="BN322" s="689"/>
      <c r="BO322" s="688"/>
      <c r="BP322" s="696"/>
      <c r="BQ322" s="624"/>
      <c r="BR322" s="689"/>
      <c r="BS322" s="688"/>
      <c r="BT322" s="696"/>
    </row>
    <row r="323" spans="1:72" x14ac:dyDescent="0.2">
      <c r="A323" s="624"/>
      <c r="B323" s="724" t="s">
        <v>335</v>
      </c>
      <c r="C323" s="725"/>
      <c r="D323" s="724" t="s">
        <v>336</v>
      </c>
      <c r="E323" s="628"/>
      <c r="F323" s="627"/>
      <c r="G323" s="690">
        <v>0</v>
      </c>
      <c r="H323" s="688"/>
      <c r="I323" s="729">
        <v>0</v>
      </c>
      <c r="J323" s="624"/>
      <c r="K323" s="693"/>
      <c r="L323" s="730">
        <v>0</v>
      </c>
      <c r="M323" s="624"/>
      <c r="N323" s="693">
        <v>0</v>
      </c>
      <c r="O323" s="688"/>
      <c r="P323" s="730">
        <v>0</v>
      </c>
      <c r="Q323" s="624"/>
      <c r="R323" s="693">
        <v>0</v>
      </c>
      <c r="S323" s="688"/>
      <c r="T323" s="730">
        <v>0</v>
      </c>
      <c r="U323" s="624"/>
      <c r="V323" s="693">
        <v>0</v>
      </c>
      <c r="W323" s="688"/>
      <c r="X323" s="730">
        <v>0</v>
      </c>
      <c r="Y323" s="624"/>
      <c r="Z323" s="693">
        <v>0</v>
      </c>
      <c r="AA323" s="688"/>
      <c r="AB323" s="730">
        <v>0</v>
      </c>
      <c r="AC323" s="624"/>
      <c r="AD323" s="693">
        <v>0</v>
      </c>
      <c r="AE323" s="688"/>
      <c r="AF323" s="730">
        <v>0</v>
      </c>
      <c r="AG323" s="624"/>
      <c r="AH323" s="693">
        <v>0</v>
      </c>
      <c r="AI323" s="688"/>
      <c r="AJ323" s="730">
        <v>0</v>
      </c>
      <c r="AK323" s="624"/>
      <c r="AL323" s="693">
        <v>0</v>
      </c>
      <c r="AM323" s="688"/>
      <c r="AN323" s="730">
        <v>0</v>
      </c>
      <c r="AO323" s="630"/>
      <c r="AP323" s="693">
        <v>0</v>
      </c>
      <c r="AQ323" s="688"/>
      <c r="AR323" s="730">
        <v>0</v>
      </c>
      <c r="AS323" s="624"/>
      <c r="AT323" s="693">
        <v>0</v>
      </c>
      <c r="AU323" s="688"/>
      <c r="AV323" s="730">
        <v>0</v>
      </c>
      <c r="AW323" s="624"/>
      <c r="AX323" s="693">
        <v>0</v>
      </c>
      <c r="AY323" s="688"/>
      <c r="AZ323" s="730">
        <v>0</v>
      </c>
      <c r="BA323" s="624"/>
      <c r="BB323" s="693">
        <v>0</v>
      </c>
      <c r="BC323" s="688"/>
      <c r="BD323" s="730">
        <v>0</v>
      </c>
      <c r="BE323" s="624"/>
      <c r="BF323" s="693">
        <v>0</v>
      </c>
      <c r="BG323" s="688"/>
      <c r="BH323" s="730">
        <v>0</v>
      </c>
      <c r="BI323" s="624"/>
      <c r="BJ323" s="693">
        <v>0</v>
      </c>
      <c r="BK323" s="688"/>
      <c r="BL323" s="730">
        <v>0</v>
      </c>
      <c r="BM323" s="624"/>
      <c r="BN323" s="693">
        <v>0</v>
      </c>
      <c r="BO323" s="688"/>
      <c r="BP323" s="730">
        <v>0</v>
      </c>
      <c r="BQ323" s="624"/>
      <c r="BR323" s="693">
        <v>0</v>
      </c>
      <c r="BS323" s="688"/>
      <c r="BT323" s="730">
        <v>0</v>
      </c>
    </row>
    <row r="324" spans="1:72" x14ac:dyDescent="0.2">
      <c r="A324" s="624"/>
      <c r="B324" s="724"/>
      <c r="C324" s="725"/>
      <c r="D324" s="724"/>
      <c r="E324" s="628"/>
      <c r="F324" s="627"/>
      <c r="G324" s="649"/>
      <c r="H324" s="688"/>
      <c r="I324" s="695"/>
      <c r="J324" s="624"/>
      <c r="K324" s="653"/>
      <c r="L324" s="696"/>
      <c r="M324" s="624"/>
      <c r="N324" s="653"/>
      <c r="O324" s="688"/>
      <c r="P324" s="696"/>
      <c r="Q324" s="624"/>
      <c r="R324" s="689"/>
      <c r="S324" s="688"/>
      <c r="T324" s="696"/>
      <c r="U324" s="624"/>
      <c r="V324" s="689"/>
      <c r="W324" s="688"/>
      <c r="X324" s="696"/>
      <c r="Y324" s="624"/>
      <c r="Z324" s="689"/>
      <c r="AA324" s="688"/>
      <c r="AB324" s="696"/>
      <c r="AC324" s="624"/>
      <c r="AD324" s="689"/>
      <c r="AE324" s="688"/>
      <c r="AF324" s="696"/>
      <c r="AG324" s="624"/>
      <c r="AH324" s="689"/>
      <c r="AI324" s="688"/>
      <c r="AJ324" s="696"/>
      <c r="AK324" s="624"/>
      <c r="AL324" s="689"/>
      <c r="AM324" s="688"/>
      <c r="AN324" s="696"/>
      <c r="AO324" s="630"/>
      <c r="AP324" s="689"/>
      <c r="AQ324" s="688"/>
      <c r="AR324" s="696"/>
      <c r="AS324" s="624"/>
      <c r="AT324" s="689"/>
      <c r="AU324" s="688"/>
      <c r="AV324" s="696"/>
      <c r="AW324" s="624"/>
      <c r="AX324" s="689"/>
      <c r="AY324" s="688"/>
      <c r="AZ324" s="696"/>
      <c r="BA324" s="624"/>
      <c r="BB324" s="689"/>
      <c r="BC324" s="688"/>
      <c r="BD324" s="696"/>
      <c r="BE324" s="624"/>
      <c r="BF324" s="689"/>
      <c r="BG324" s="688"/>
      <c r="BH324" s="696"/>
      <c r="BI324" s="624"/>
      <c r="BJ324" s="689"/>
      <c r="BK324" s="688"/>
      <c r="BL324" s="696"/>
      <c r="BM324" s="624"/>
      <c r="BN324" s="689"/>
      <c r="BO324" s="688"/>
      <c r="BP324" s="696"/>
      <c r="BQ324" s="624"/>
      <c r="BR324" s="689"/>
      <c r="BS324" s="688"/>
      <c r="BT324" s="696"/>
    </row>
    <row r="325" spans="1:72" x14ac:dyDescent="0.2">
      <c r="A325" s="624"/>
      <c r="B325" s="724" t="s">
        <v>337</v>
      </c>
      <c r="C325" s="725"/>
      <c r="D325" s="724" t="s">
        <v>338</v>
      </c>
      <c r="E325" s="628"/>
      <c r="F325" s="627"/>
      <c r="G325" s="690">
        <v>0</v>
      </c>
      <c r="H325" s="688"/>
      <c r="I325" s="729">
        <v>0</v>
      </c>
      <c r="J325" s="624"/>
      <c r="K325" s="693"/>
      <c r="L325" s="730">
        <v>0</v>
      </c>
      <c r="M325" s="624"/>
      <c r="N325" s="693">
        <v>0</v>
      </c>
      <c r="O325" s="688"/>
      <c r="P325" s="730">
        <v>0</v>
      </c>
      <c r="Q325" s="624"/>
      <c r="R325" s="693">
        <v>0</v>
      </c>
      <c r="S325" s="688"/>
      <c r="T325" s="730">
        <v>0</v>
      </c>
      <c r="U325" s="624"/>
      <c r="V325" s="693">
        <v>0</v>
      </c>
      <c r="W325" s="688"/>
      <c r="X325" s="730">
        <v>0</v>
      </c>
      <c r="Y325" s="624"/>
      <c r="Z325" s="693">
        <v>0</v>
      </c>
      <c r="AA325" s="688"/>
      <c r="AB325" s="730">
        <v>0</v>
      </c>
      <c r="AC325" s="624"/>
      <c r="AD325" s="693">
        <v>0</v>
      </c>
      <c r="AE325" s="688"/>
      <c r="AF325" s="730">
        <v>0</v>
      </c>
      <c r="AG325" s="624"/>
      <c r="AH325" s="693">
        <v>0</v>
      </c>
      <c r="AI325" s="688"/>
      <c r="AJ325" s="730">
        <v>0</v>
      </c>
      <c r="AK325" s="624"/>
      <c r="AL325" s="693">
        <v>0</v>
      </c>
      <c r="AM325" s="688"/>
      <c r="AN325" s="730">
        <v>0</v>
      </c>
      <c r="AO325" s="630"/>
      <c r="AP325" s="693">
        <v>0</v>
      </c>
      <c r="AQ325" s="688"/>
      <c r="AR325" s="730">
        <v>0</v>
      </c>
      <c r="AS325" s="624"/>
      <c r="AT325" s="693">
        <v>0</v>
      </c>
      <c r="AU325" s="688"/>
      <c r="AV325" s="730">
        <v>0</v>
      </c>
      <c r="AW325" s="624"/>
      <c r="AX325" s="693">
        <v>0</v>
      </c>
      <c r="AY325" s="688"/>
      <c r="AZ325" s="730">
        <v>0</v>
      </c>
      <c r="BA325" s="624"/>
      <c r="BB325" s="693">
        <v>0</v>
      </c>
      <c r="BC325" s="688"/>
      <c r="BD325" s="730">
        <v>0</v>
      </c>
      <c r="BE325" s="624"/>
      <c r="BF325" s="693">
        <v>0</v>
      </c>
      <c r="BG325" s="688"/>
      <c r="BH325" s="730">
        <v>0</v>
      </c>
      <c r="BI325" s="624"/>
      <c r="BJ325" s="693">
        <v>0</v>
      </c>
      <c r="BK325" s="688"/>
      <c r="BL325" s="730">
        <v>0</v>
      </c>
      <c r="BM325" s="624"/>
      <c r="BN325" s="693">
        <v>0</v>
      </c>
      <c r="BO325" s="688"/>
      <c r="BP325" s="730">
        <v>0</v>
      </c>
      <c r="BQ325" s="624"/>
      <c r="BR325" s="693">
        <v>0</v>
      </c>
      <c r="BS325" s="688"/>
      <c r="BT325" s="730">
        <v>0</v>
      </c>
    </row>
    <row r="326" spans="1:72" x14ac:dyDescent="0.2">
      <c r="A326" s="624"/>
      <c r="B326" s="724"/>
      <c r="C326" s="725"/>
      <c r="D326" s="724"/>
      <c r="E326" s="628"/>
      <c r="F326" s="627"/>
      <c r="G326" s="649"/>
      <c r="H326" s="688"/>
      <c r="I326" s="695"/>
      <c r="J326" s="624"/>
      <c r="K326" s="653"/>
      <c r="L326" s="696"/>
      <c r="M326" s="624"/>
      <c r="N326" s="653"/>
      <c r="O326" s="688"/>
      <c r="P326" s="696"/>
      <c r="Q326" s="624"/>
      <c r="R326" s="689"/>
      <c r="S326" s="688"/>
      <c r="T326" s="696"/>
      <c r="U326" s="624"/>
      <c r="V326" s="689"/>
      <c r="W326" s="688"/>
      <c r="X326" s="696"/>
      <c r="Y326" s="624"/>
      <c r="Z326" s="689"/>
      <c r="AA326" s="688"/>
      <c r="AB326" s="696"/>
      <c r="AC326" s="624"/>
      <c r="AD326" s="689"/>
      <c r="AE326" s="688"/>
      <c r="AF326" s="696"/>
      <c r="AG326" s="624"/>
      <c r="AH326" s="689"/>
      <c r="AI326" s="688"/>
      <c r="AJ326" s="696"/>
      <c r="AK326" s="624"/>
      <c r="AL326" s="689"/>
      <c r="AM326" s="688"/>
      <c r="AN326" s="696"/>
      <c r="AO326" s="630"/>
      <c r="AP326" s="689"/>
      <c r="AQ326" s="688"/>
      <c r="AR326" s="696"/>
      <c r="AS326" s="624"/>
      <c r="AT326" s="689"/>
      <c r="AU326" s="688"/>
      <c r="AV326" s="696"/>
      <c r="AW326" s="624"/>
      <c r="AX326" s="689"/>
      <c r="AY326" s="688"/>
      <c r="AZ326" s="696"/>
      <c r="BA326" s="624"/>
      <c r="BB326" s="689"/>
      <c r="BC326" s="688"/>
      <c r="BD326" s="696"/>
      <c r="BE326" s="624"/>
      <c r="BF326" s="689"/>
      <c r="BG326" s="688"/>
      <c r="BH326" s="696"/>
      <c r="BI326" s="624"/>
      <c r="BJ326" s="689"/>
      <c r="BK326" s="688"/>
      <c r="BL326" s="696"/>
      <c r="BM326" s="624"/>
      <c r="BN326" s="689"/>
      <c r="BO326" s="688"/>
      <c r="BP326" s="696"/>
      <c r="BQ326" s="624"/>
      <c r="BR326" s="689"/>
      <c r="BS326" s="688"/>
      <c r="BT326" s="696"/>
    </row>
    <row r="327" spans="1:72" x14ac:dyDescent="0.2">
      <c r="A327" s="624"/>
      <c r="B327" s="724" t="s">
        <v>337</v>
      </c>
      <c r="C327" s="725"/>
      <c r="D327" s="724" t="s">
        <v>339</v>
      </c>
      <c r="E327" s="628"/>
      <c r="F327" s="627"/>
      <c r="G327" s="690">
        <v>0</v>
      </c>
      <c r="H327" s="688"/>
      <c r="I327" s="729">
        <v>0</v>
      </c>
      <c r="J327" s="624"/>
      <c r="K327" s="693"/>
      <c r="L327" s="730">
        <v>0</v>
      </c>
      <c r="M327" s="624"/>
      <c r="N327" s="693">
        <v>0</v>
      </c>
      <c r="O327" s="688"/>
      <c r="P327" s="730">
        <v>0</v>
      </c>
      <c r="Q327" s="624"/>
      <c r="R327" s="693">
        <v>0</v>
      </c>
      <c r="S327" s="688"/>
      <c r="T327" s="730">
        <v>0</v>
      </c>
      <c r="U327" s="624"/>
      <c r="V327" s="693">
        <v>0</v>
      </c>
      <c r="W327" s="688"/>
      <c r="X327" s="730">
        <v>0</v>
      </c>
      <c r="Y327" s="624"/>
      <c r="Z327" s="693">
        <v>0</v>
      </c>
      <c r="AA327" s="688"/>
      <c r="AB327" s="730">
        <v>0</v>
      </c>
      <c r="AC327" s="624"/>
      <c r="AD327" s="693">
        <v>0</v>
      </c>
      <c r="AE327" s="688"/>
      <c r="AF327" s="730">
        <v>0</v>
      </c>
      <c r="AG327" s="624"/>
      <c r="AH327" s="693">
        <v>0</v>
      </c>
      <c r="AI327" s="688"/>
      <c r="AJ327" s="730">
        <v>0</v>
      </c>
      <c r="AK327" s="624"/>
      <c r="AL327" s="693">
        <v>0</v>
      </c>
      <c r="AM327" s="688"/>
      <c r="AN327" s="730">
        <v>0</v>
      </c>
      <c r="AO327" s="630"/>
      <c r="AP327" s="693">
        <v>0</v>
      </c>
      <c r="AQ327" s="688"/>
      <c r="AR327" s="730">
        <v>0</v>
      </c>
      <c r="AS327" s="624"/>
      <c r="AT327" s="693">
        <v>0</v>
      </c>
      <c r="AU327" s="688"/>
      <c r="AV327" s="730">
        <v>0</v>
      </c>
      <c r="AW327" s="624"/>
      <c r="AX327" s="693">
        <v>0</v>
      </c>
      <c r="AY327" s="688"/>
      <c r="AZ327" s="730">
        <v>0</v>
      </c>
      <c r="BA327" s="624"/>
      <c r="BB327" s="693">
        <v>0</v>
      </c>
      <c r="BC327" s="688"/>
      <c r="BD327" s="730">
        <v>0</v>
      </c>
      <c r="BE327" s="624"/>
      <c r="BF327" s="693">
        <v>0</v>
      </c>
      <c r="BG327" s="688"/>
      <c r="BH327" s="730">
        <v>0</v>
      </c>
      <c r="BI327" s="624"/>
      <c r="BJ327" s="693">
        <v>0</v>
      </c>
      <c r="BK327" s="688"/>
      <c r="BL327" s="730">
        <v>0</v>
      </c>
      <c r="BM327" s="624"/>
      <c r="BN327" s="693">
        <v>0</v>
      </c>
      <c r="BO327" s="688"/>
      <c r="BP327" s="730">
        <v>0</v>
      </c>
      <c r="BQ327" s="624"/>
      <c r="BR327" s="693">
        <v>0</v>
      </c>
      <c r="BS327" s="688"/>
      <c r="BT327" s="730">
        <v>0</v>
      </c>
    </row>
    <row r="328" spans="1:72" x14ac:dyDescent="0.2">
      <c r="A328" s="624"/>
      <c r="B328" s="724"/>
      <c r="C328" s="725"/>
      <c r="D328" s="724"/>
      <c r="E328" s="628"/>
      <c r="F328" s="627"/>
      <c r="G328" s="649"/>
      <c r="H328" s="688"/>
      <c r="I328" s="695"/>
      <c r="J328" s="624"/>
      <c r="K328" s="653"/>
      <c r="L328" s="696"/>
      <c r="M328" s="624"/>
      <c r="N328" s="653"/>
      <c r="O328" s="688"/>
      <c r="P328" s="696"/>
      <c r="Q328" s="624"/>
      <c r="R328" s="689"/>
      <c r="S328" s="688"/>
      <c r="T328" s="696"/>
      <c r="U328" s="624"/>
      <c r="V328" s="689"/>
      <c r="W328" s="688"/>
      <c r="X328" s="696"/>
      <c r="Y328" s="624"/>
      <c r="Z328" s="689"/>
      <c r="AA328" s="688"/>
      <c r="AB328" s="696"/>
      <c r="AC328" s="624"/>
      <c r="AD328" s="689"/>
      <c r="AE328" s="688"/>
      <c r="AF328" s="696"/>
      <c r="AG328" s="624"/>
      <c r="AH328" s="689"/>
      <c r="AI328" s="688"/>
      <c r="AJ328" s="696"/>
      <c r="AK328" s="624"/>
      <c r="AL328" s="689"/>
      <c r="AM328" s="688"/>
      <c r="AN328" s="696"/>
      <c r="AO328" s="630"/>
      <c r="AP328" s="689"/>
      <c r="AQ328" s="688"/>
      <c r="AR328" s="696"/>
      <c r="AS328" s="624"/>
      <c r="AT328" s="689"/>
      <c r="AU328" s="688"/>
      <c r="AV328" s="696"/>
      <c r="AW328" s="624"/>
      <c r="AX328" s="689"/>
      <c r="AY328" s="688"/>
      <c r="AZ328" s="696"/>
      <c r="BA328" s="624"/>
      <c r="BB328" s="689"/>
      <c r="BC328" s="688"/>
      <c r="BD328" s="696"/>
      <c r="BE328" s="624"/>
      <c r="BF328" s="689"/>
      <c r="BG328" s="688"/>
      <c r="BH328" s="696"/>
      <c r="BI328" s="624"/>
      <c r="BJ328" s="689"/>
      <c r="BK328" s="688"/>
      <c r="BL328" s="696"/>
      <c r="BM328" s="624"/>
      <c r="BN328" s="689"/>
      <c r="BO328" s="688"/>
      <c r="BP328" s="696"/>
      <c r="BQ328" s="624"/>
      <c r="BR328" s="689"/>
      <c r="BS328" s="688"/>
      <c r="BT328" s="696"/>
    </row>
    <row r="329" spans="1:72" x14ac:dyDescent="0.2">
      <c r="A329" s="624"/>
      <c r="B329" s="724" t="s">
        <v>340</v>
      </c>
      <c r="C329" s="725"/>
      <c r="D329" s="724" t="s">
        <v>341</v>
      </c>
      <c r="E329" s="628"/>
      <c r="F329" s="627"/>
      <c r="G329" s="690">
        <v>0</v>
      </c>
      <c r="H329" s="688"/>
      <c r="I329" s="729">
        <v>0</v>
      </c>
      <c r="J329" s="624"/>
      <c r="K329" s="653"/>
      <c r="L329" s="730">
        <v>0</v>
      </c>
      <c r="M329" s="624"/>
      <c r="N329" s="693">
        <v>0</v>
      </c>
      <c r="O329" s="688"/>
      <c r="P329" s="730">
        <v>0</v>
      </c>
      <c r="Q329" s="624"/>
      <c r="R329" s="693">
        <v>0</v>
      </c>
      <c r="S329" s="688"/>
      <c r="T329" s="730">
        <v>0</v>
      </c>
      <c r="U329" s="624"/>
      <c r="V329" s="693">
        <v>0</v>
      </c>
      <c r="W329" s="688"/>
      <c r="X329" s="730">
        <v>0</v>
      </c>
      <c r="Y329" s="624"/>
      <c r="Z329" s="693">
        <v>0</v>
      </c>
      <c r="AA329" s="688"/>
      <c r="AB329" s="730">
        <v>0</v>
      </c>
      <c r="AC329" s="624"/>
      <c r="AD329" s="693">
        <v>0</v>
      </c>
      <c r="AE329" s="688"/>
      <c r="AF329" s="730">
        <v>0</v>
      </c>
      <c r="AG329" s="624"/>
      <c r="AH329" s="693">
        <v>0</v>
      </c>
      <c r="AI329" s="688"/>
      <c r="AJ329" s="730">
        <v>0</v>
      </c>
      <c r="AK329" s="624"/>
      <c r="AL329" s="693">
        <v>0</v>
      </c>
      <c r="AM329" s="688"/>
      <c r="AN329" s="730">
        <v>0</v>
      </c>
      <c r="AO329" s="630"/>
      <c r="AP329" s="693">
        <v>0</v>
      </c>
      <c r="AQ329" s="688"/>
      <c r="AR329" s="730">
        <v>0</v>
      </c>
      <c r="AS329" s="624"/>
      <c r="AT329" s="693">
        <v>0</v>
      </c>
      <c r="AU329" s="688"/>
      <c r="AV329" s="730">
        <v>0</v>
      </c>
      <c r="AW329" s="624"/>
      <c r="AX329" s="693">
        <v>0</v>
      </c>
      <c r="AY329" s="688"/>
      <c r="AZ329" s="730">
        <v>0</v>
      </c>
      <c r="BA329" s="624"/>
      <c r="BB329" s="693">
        <v>0</v>
      </c>
      <c r="BC329" s="688"/>
      <c r="BD329" s="730">
        <v>0</v>
      </c>
      <c r="BE329" s="624"/>
      <c r="BF329" s="693">
        <v>0</v>
      </c>
      <c r="BG329" s="688"/>
      <c r="BH329" s="730">
        <v>0</v>
      </c>
      <c r="BI329" s="624"/>
      <c r="BJ329" s="693">
        <v>0</v>
      </c>
      <c r="BK329" s="688"/>
      <c r="BL329" s="730">
        <v>0</v>
      </c>
      <c r="BM329" s="624"/>
      <c r="BN329" s="693">
        <v>0</v>
      </c>
      <c r="BO329" s="688"/>
      <c r="BP329" s="730">
        <v>0</v>
      </c>
      <c r="BQ329" s="624"/>
      <c r="BR329" s="693">
        <v>0</v>
      </c>
      <c r="BS329" s="688"/>
      <c r="BT329" s="730">
        <v>0</v>
      </c>
    </row>
    <row r="330" spans="1:72" x14ac:dyDescent="0.2">
      <c r="A330" s="624"/>
      <c r="B330" s="724"/>
      <c r="C330" s="725"/>
      <c r="D330" s="724"/>
      <c r="E330" s="628"/>
      <c r="F330" s="627"/>
      <c r="G330" s="649"/>
      <c r="H330" s="688"/>
      <c r="I330" s="695"/>
      <c r="J330" s="624"/>
      <c r="K330" s="653"/>
      <c r="L330" s="696"/>
      <c r="M330" s="624"/>
      <c r="N330" s="653"/>
      <c r="O330" s="688"/>
      <c r="P330" s="696"/>
      <c r="Q330" s="624"/>
      <c r="R330" s="689"/>
      <c r="S330" s="688"/>
      <c r="T330" s="696"/>
      <c r="U330" s="624"/>
      <c r="V330" s="689"/>
      <c r="W330" s="688"/>
      <c r="X330" s="696"/>
      <c r="Y330" s="624"/>
      <c r="Z330" s="689"/>
      <c r="AA330" s="688"/>
      <c r="AB330" s="696"/>
      <c r="AC330" s="624"/>
      <c r="AD330" s="689"/>
      <c r="AE330" s="688"/>
      <c r="AF330" s="696"/>
      <c r="AG330" s="624"/>
      <c r="AH330" s="689"/>
      <c r="AI330" s="688"/>
      <c r="AJ330" s="696"/>
      <c r="AK330" s="624"/>
      <c r="AL330" s="689"/>
      <c r="AM330" s="688"/>
      <c r="AN330" s="696"/>
      <c r="AO330" s="630"/>
      <c r="AP330" s="689"/>
      <c r="AQ330" s="688"/>
      <c r="AR330" s="696"/>
      <c r="AS330" s="624"/>
      <c r="AT330" s="689"/>
      <c r="AU330" s="688"/>
      <c r="AV330" s="696"/>
      <c r="AW330" s="624"/>
      <c r="AX330" s="689"/>
      <c r="AY330" s="688"/>
      <c r="AZ330" s="696"/>
      <c r="BA330" s="624"/>
      <c r="BB330" s="689"/>
      <c r="BC330" s="688"/>
      <c r="BD330" s="696"/>
      <c r="BE330" s="624"/>
      <c r="BF330" s="689"/>
      <c r="BG330" s="688"/>
      <c r="BH330" s="696"/>
      <c r="BI330" s="624"/>
      <c r="BJ330" s="689"/>
      <c r="BK330" s="688"/>
      <c r="BL330" s="696"/>
      <c r="BM330" s="624"/>
      <c r="BN330" s="689"/>
      <c r="BO330" s="688"/>
      <c r="BP330" s="696"/>
      <c r="BQ330" s="624"/>
      <c r="BR330" s="689"/>
      <c r="BS330" s="688"/>
      <c r="BT330" s="696"/>
    </row>
    <row r="331" spans="1:72" x14ac:dyDescent="0.2">
      <c r="A331" s="624"/>
      <c r="B331" s="724" t="s">
        <v>342</v>
      </c>
      <c r="C331" s="725"/>
      <c r="D331" s="724" t="s">
        <v>343</v>
      </c>
      <c r="E331" s="628"/>
      <c r="F331" s="627"/>
      <c r="G331" s="690">
        <v>0</v>
      </c>
      <c r="H331" s="688"/>
      <c r="I331" s="729">
        <v>0</v>
      </c>
      <c r="J331" s="624"/>
      <c r="K331" s="693"/>
      <c r="L331" s="730">
        <v>0</v>
      </c>
      <c r="M331" s="624"/>
      <c r="N331" s="693">
        <v>0</v>
      </c>
      <c r="O331" s="688"/>
      <c r="P331" s="730">
        <v>0</v>
      </c>
      <c r="Q331" s="624"/>
      <c r="R331" s="693">
        <v>0</v>
      </c>
      <c r="S331" s="688"/>
      <c r="T331" s="730">
        <v>0</v>
      </c>
      <c r="U331" s="624"/>
      <c r="V331" s="693">
        <v>0</v>
      </c>
      <c r="W331" s="688"/>
      <c r="X331" s="730">
        <v>0</v>
      </c>
      <c r="Y331" s="624"/>
      <c r="Z331" s="693">
        <v>0</v>
      </c>
      <c r="AA331" s="688"/>
      <c r="AB331" s="730">
        <v>0</v>
      </c>
      <c r="AC331" s="624"/>
      <c r="AD331" s="693">
        <v>0</v>
      </c>
      <c r="AE331" s="688"/>
      <c r="AF331" s="730">
        <v>0</v>
      </c>
      <c r="AG331" s="624"/>
      <c r="AH331" s="693">
        <v>0</v>
      </c>
      <c r="AI331" s="688"/>
      <c r="AJ331" s="730">
        <v>0</v>
      </c>
      <c r="AK331" s="624"/>
      <c r="AL331" s="693">
        <v>0</v>
      </c>
      <c r="AM331" s="688"/>
      <c r="AN331" s="730">
        <v>0</v>
      </c>
      <c r="AO331" s="630"/>
      <c r="AP331" s="693">
        <v>0</v>
      </c>
      <c r="AQ331" s="688"/>
      <c r="AR331" s="730">
        <v>0</v>
      </c>
      <c r="AS331" s="624"/>
      <c r="AT331" s="693">
        <v>0</v>
      </c>
      <c r="AU331" s="688"/>
      <c r="AV331" s="730">
        <v>0</v>
      </c>
      <c r="AW331" s="624"/>
      <c r="AX331" s="693">
        <v>0</v>
      </c>
      <c r="AY331" s="688"/>
      <c r="AZ331" s="730">
        <v>0</v>
      </c>
      <c r="BA331" s="624"/>
      <c r="BB331" s="693">
        <v>0</v>
      </c>
      <c r="BC331" s="688"/>
      <c r="BD331" s="730">
        <v>0</v>
      </c>
      <c r="BE331" s="624"/>
      <c r="BF331" s="693">
        <v>0</v>
      </c>
      <c r="BG331" s="688"/>
      <c r="BH331" s="730">
        <v>0</v>
      </c>
      <c r="BI331" s="624"/>
      <c r="BJ331" s="693">
        <v>0</v>
      </c>
      <c r="BK331" s="688"/>
      <c r="BL331" s="730">
        <v>0</v>
      </c>
      <c r="BM331" s="624"/>
      <c r="BN331" s="693">
        <v>0</v>
      </c>
      <c r="BO331" s="688"/>
      <c r="BP331" s="730">
        <v>0</v>
      </c>
      <c r="BQ331" s="624"/>
      <c r="BR331" s="693">
        <v>0</v>
      </c>
      <c r="BS331" s="688"/>
      <c r="BT331" s="730">
        <v>0</v>
      </c>
    </row>
    <row r="332" spans="1:72" x14ac:dyDescent="0.2">
      <c r="A332" s="624"/>
      <c r="B332" s="724"/>
      <c r="C332" s="725"/>
      <c r="D332" s="724"/>
      <c r="E332" s="628"/>
      <c r="F332" s="627"/>
      <c r="G332" s="649"/>
      <c r="H332" s="688"/>
      <c r="I332" s="695"/>
      <c r="J332" s="624"/>
      <c r="K332" s="653"/>
      <c r="L332" s="696"/>
      <c r="M332" s="624"/>
      <c r="N332" s="653"/>
      <c r="O332" s="688"/>
      <c r="P332" s="696"/>
      <c r="Q332" s="624"/>
      <c r="R332" s="689"/>
      <c r="S332" s="688"/>
      <c r="T332" s="696"/>
      <c r="U332" s="624"/>
      <c r="V332" s="689"/>
      <c r="W332" s="688"/>
      <c r="X332" s="696"/>
      <c r="Y332" s="624"/>
      <c r="Z332" s="689"/>
      <c r="AA332" s="688"/>
      <c r="AB332" s="696"/>
      <c r="AC332" s="624"/>
      <c r="AD332" s="689"/>
      <c r="AE332" s="688"/>
      <c r="AF332" s="696"/>
      <c r="AG332" s="624"/>
      <c r="AH332" s="689"/>
      <c r="AI332" s="688"/>
      <c r="AJ332" s="696"/>
      <c r="AK332" s="624"/>
      <c r="AL332" s="689"/>
      <c r="AM332" s="688"/>
      <c r="AN332" s="696"/>
      <c r="AO332" s="630"/>
      <c r="AP332" s="689"/>
      <c r="AQ332" s="688"/>
      <c r="AR332" s="696"/>
      <c r="AS332" s="624"/>
      <c r="AT332" s="689"/>
      <c r="AU332" s="688"/>
      <c r="AV332" s="696"/>
      <c r="AW332" s="624"/>
      <c r="AX332" s="689"/>
      <c r="AY332" s="688"/>
      <c r="AZ332" s="696"/>
      <c r="BA332" s="624"/>
      <c r="BB332" s="689"/>
      <c r="BC332" s="688"/>
      <c r="BD332" s="696"/>
      <c r="BE332" s="624"/>
      <c r="BF332" s="689"/>
      <c r="BG332" s="688"/>
      <c r="BH332" s="696"/>
      <c r="BI332" s="624"/>
      <c r="BJ332" s="689"/>
      <c r="BK332" s="688"/>
      <c r="BL332" s="696"/>
      <c r="BM332" s="624"/>
      <c r="BN332" s="689"/>
      <c r="BO332" s="688"/>
      <c r="BP332" s="696"/>
      <c r="BQ332" s="624"/>
      <c r="BR332" s="689"/>
      <c r="BS332" s="688"/>
      <c r="BT332" s="696"/>
    </row>
    <row r="333" spans="1:72" x14ac:dyDescent="0.2">
      <c r="A333" s="624"/>
      <c r="B333" s="724" t="s">
        <v>344</v>
      </c>
      <c r="C333" s="725"/>
      <c r="D333" s="724" t="s">
        <v>345</v>
      </c>
      <c r="E333" s="628"/>
      <c r="F333" s="627"/>
      <c r="G333" s="690">
        <v>0</v>
      </c>
      <c r="H333" s="688"/>
      <c r="I333" s="729">
        <v>0</v>
      </c>
      <c r="J333" s="624"/>
      <c r="K333" s="693"/>
      <c r="L333" s="730">
        <v>0</v>
      </c>
      <c r="M333" s="624"/>
      <c r="N333" s="693">
        <v>0</v>
      </c>
      <c r="O333" s="688"/>
      <c r="P333" s="730">
        <v>0</v>
      </c>
      <c r="Q333" s="624"/>
      <c r="R333" s="693">
        <v>0</v>
      </c>
      <c r="S333" s="688"/>
      <c r="T333" s="730">
        <v>0</v>
      </c>
      <c r="U333" s="624"/>
      <c r="V333" s="693">
        <v>0</v>
      </c>
      <c r="W333" s="688"/>
      <c r="X333" s="730">
        <v>0</v>
      </c>
      <c r="Y333" s="624"/>
      <c r="Z333" s="693">
        <v>0</v>
      </c>
      <c r="AA333" s="688"/>
      <c r="AB333" s="730">
        <v>0</v>
      </c>
      <c r="AC333" s="624"/>
      <c r="AD333" s="693">
        <v>0</v>
      </c>
      <c r="AE333" s="688"/>
      <c r="AF333" s="730">
        <v>0</v>
      </c>
      <c r="AG333" s="624"/>
      <c r="AH333" s="693">
        <v>0</v>
      </c>
      <c r="AI333" s="688"/>
      <c r="AJ333" s="730">
        <v>0</v>
      </c>
      <c r="AK333" s="624"/>
      <c r="AL333" s="693">
        <v>0</v>
      </c>
      <c r="AM333" s="688"/>
      <c r="AN333" s="730">
        <v>0</v>
      </c>
      <c r="AO333" s="630"/>
      <c r="AP333" s="693">
        <v>0</v>
      </c>
      <c r="AQ333" s="688"/>
      <c r="AR333" s="730">
        <v>0</v>
      </c>
      <c r="AS333" s="624"/>
      <c r="AT333" s="693">
        <v>0</v>
      </c>
      <c r="AU333" s="688"/>
      <c r="AV333" s="730">
        <v>0</v>
      </c>
      <c r="AW333" s="624"/>
      <c r="AX333" s="693">
        <v>0</v>
      </c>
      <c r="AY333" s="688"/>
      <c r="AZ333" s="730">
        <v>0</v>
      </c>
      <c r="BA333" s="624"/>
      <c r="BB333" s="693">
        <v>0</v>
      </c>
      <c r="BC333" s="688"/>
      <c r="BD333" s="730">
        <v>0</v>
      </c>
      <c r="BE333" s="624"/>
      <c r="BF333" s="693">
        <v>0</v>
      </c>
      <c r="BG333" s="688"/>
      <c r="BH333" s="730">
        <v>0</v>
      </c>
      <c r="BI333" s="624"/>
      <c r="BJ333" s="693">
        <v>0</v>
      </c>
      <c r="BK333" s="688"/>
      <c r="BL333" s="730">
        <v>0</v>
      </c>
      <c r="BM333" s="624"/>
      <c r="BN333" s="693">
        <v>0</v>
      </c>
      <c r="BO333" s="688"/>
      <c r="BP333" s="730">
        <v>0</v>
      </c>
      <c r="BQ333" s="624"/>
      <c r="BR333" s="693">
        <v>0</v>
      </c>
      <c r="BS333" s="688"/>
      <c r="BT333" s="730">
        <v>0</v>
      </c>
    </row>
    <row r="334" spans="1:72" x14ac:dyDescent="0.2">
      <c r="A334" s="624"/>
      <c r="B334" s="724"/>
      <c r="C334" s="725"/>
      <c r="D334" s="724"/>
      <c r="E334" s="628"/>
      <c r="F334" s="627"/>
      <c r="G334" s="649"/>
      <c r="H334" s="688"/>
      <c r="I334" s="695"/>
      <c r="J334" s="624"/>
      <c r="K334" s="653"/>
      <c r="L334" s="696"/>
      <c r="M334" s="624"/>
      <c r="N334" s="653"/>
      <c r="O334" s="688"/>
      <c r="P334" s="696"/>
      <c r="Q334" s="624"/>
      <c r="R334" s="689"/>
      <c r="S334" s="688"/>
      <c r="T334" s="696"/>
      <c r="U334" s="624"/>
      <c r="V334" s="689"/>
      <c r="W334" s="688"/>
      <c r="X334" s="696"/>
      <c r="Y334" s="624"/>
      <c r="Z334" s="689"/>
      <c r="AA334" s="688"/>
      <c r="AB334" s="696"/>
      <c r="AC334" s="624"/>
      <c r="AD334" s="689"/>
      <c r="AE334" s="688"/>
      <c r="AF334" s="696"/>
      <c r="AG334" s="624"/>
      <c r="AH334" s="689"/>
      <c r="AI334" s="688"/>
      <c r="AJ334" s="696"/>
      <c r="AK334" s="624"/>
      <c r="AL334" s="689"/>
      <c r="AM334" s="688"/>
      <c r="AN334" s="696"/>
      <c r="AO334" s="630"/>
      <c r="AP334" s="689"/>
      <c r="AQ334" s="688"/>
      <c r="AR334" s="696"/>
      <c r="AS334" s="624"/>
      <c r="AT334" s="689"/>
      <c r="AU334" s="688"/>
      <c r="AV334" s="696"/>
      <c r="AW334" s="624"/>
      <c r="AX334" s="689"/>
      <c r="AY334" s="688"/>
      <c r="AZ334" s="696"/>
      <c r="BA334" s="624"/>
      <c r="BB334" s="689"/>
      <c r="BC334" s="688"/>
      <c r="BD334" s="696"/>
      <c r="BE334" s="624"/>
      <c r="BF334" s="689"/>
      <c r="BG334" s="688"/>
      <c r="BH334" s="696"/>
      <c r="BI334" s="624"/>
      <c r="BJ334" s="689"/>
      <c r="BK334" s="688"/>
      <c r="BL334" s="696"/>
      <c r="BM334" s="624"/>
      <c r="BN334" s="689"/>
      <c r="BO334" s="688"/>
      <c r="BP334" s="696"/>
      <c r="BQ334" s="624"/>
      <c r="BR334" s="689"/>
      <c r="BS334" s="688"/>
      <c r="BT334" s="696"/>
    </row>
    <row r="335" spans="1:72" x14ac:dyDescent="0.2">
      <c r="A335" s="624"/>
      <c r="B335" s="724" t="s">
        <v>344</v>
      </c>
      <c r="C335" s="725"/>
      <c r="D335" s="724" t="s">
        <v>346</v>
      </c>
      <c r="E335" s="628"/>
      <c r="F335" s="627"/>
      <c r="G335" s="690">
        <v>0</v>
      </c>
      <c r="H335" s="688"/>
      <c r="I335" s="729">
        <v>0</v>
      </c>
      <c r="J335" s="624"/>
      <c r="K335" s="693"/>
      <c r="L335" s="730">
        <v>0</v>
      </c>
      <c r="M335" s="624"/>
      <c r="N335" s="693">
        <v>0</v>
      </c>
      <c r="O335" s="688"/>
      <c r="P335" s="730">
        <v>0</v>
      </c>
      <c r="Q335" s="624"/>
      <c r="R335" s="693">
        <v>0</v>
      </c>
      <c r="S335" s="688"/>
      <c r="T335" s="730">
        <v>0</v>
      </c>
      <c r="U335" s="624"/>
      <c r="V335" s="693">
        <v>0</v>
      </c>
      <c r="W335" s="688"/>
      <c r="X335" s="730">
        <v>0</v>
      </c>
      <c r="Y335" s="624"/>
      <c r="Z335" s="693">
        <v>0</v>
      </c>
      <c r="AA335" s="688"/>
      <c r="AB335" s="730">
        <v>0</v>
      </c>
      <c r="AC335" s="624"/>
      <c r="AD335" s="693">
        <v>0</v>
      </c>
      <c r="AE335" s="688"/>
      <c r="AF335" s="730">
        <v>0</v>
      </c>
      <c r="AG335" s="624"/>
      <c r="AH335" s="693">
        <v>0</v>
      </c>
      <c r="AI335" s="688"/>
      <c r="AJ335" s="730">
        <v>0</v>
      </c>
      <c r="AK335" s="624"/>
      <c r="AL335" s="693">
        <v>0</v>
      </c>
      <c r="AM335" s="688"/>
      <c r="AN335" s="730">
        <v>0</v>
      </c>
      <c r="AO335" s="630"/>
      <c r="AP335" s="693">
        <v>0</v>
      </c>
      <c r="AQ335" s="688"/>
      <c r="AR335" s="730">
        <v>0</v>
      </c>
      <c r="AS335" s="624"/>
      <c r="AT335" s="693">
        <v>0</v>
      </c>
      <c r="AU335" s="688"/>
      <c r="AV335" s="730">
        <v>0</v>
      </c>
      <c r="AW335" s="624"/>
      <c r="AX335" s="693">
        <v>0</v>
      </c>
      <c r="AY335" s="688"/>
      <c r="AZ335" s="730">
        <v>0</v>
      </c>
      <c r="BA335" s="624"/>
      <c r="BB335" s="693">
        <v>0</v>
      </c>
      <c r="BC335" s="688"/>
      <c r="BD335" s="730">
        <v>0</v>
      </c>
      <c r="BE335" s="624"/>
      <c r="BF335" s="693">
        <v>0</v>
      </c>
      <c r="BG335" s="688"/>
      <c r="BH335" s="730">
        <v>0</v>
      </c>
      <c r="BI335" s="624"/>
      <c r="BJ335" s="693">
        <v>0</v>
      </c>
      <c r="BK335" s="688"/>
      <c r="BL335" s="730">
        <v>0</v>
      </c>
      <c r="BM335" s="624"/>
      <c r="BN335" s="693">
        <v>0</v>
      </c>
      <c r="BO335" s="688"/>
      <c r="BP335" s="730">
        <v>0</v>
      </c>
      <c r="BQ335" s="624"/>
      <c r="BR335" s="693">
        <v>0</v>
      </c>
      <c r="BS335" s="688"/>
      <c r="BT335" s="730">
        <v>0</v>
      </c>
    </row>
    <row r="336" spans="1:72" x14ac:dyDescent="0.2">
      <c r="A336" s="624"/>
      <c r="B336" s="627"/>
      <c r="C336" s="626"/>
      <c r="D336" s="627"/>
      <c r="E336" s="628"/>
      <c r="F336" s="627"/>
      <c r="G336" s="687"/>
      <c r="H336" s="688"/>
      <c r="I336" s="695"/>
      <c r="J336" s="624"/>
      <c r="K336" s="689"/>
      <c r="L336" s="696"/>
      <c r="M336" s="624"/>
      <c r="N336" s="689"/>
      <c r="O336" s="688"/>
      <c r="P336" s="696"/>
      <c r="Q336" s="624"/>
      <c r="R336" s="689"/>
      <c r="S336" s="688"/>
      <c r="T336" s="696"/>
      <c r="U336" s="624"/>
      <c r="V336" s="689"/>
      <c r="W336" s="688"/>
      <c r="X336" s="696"/>
      <c r="Y336" s="624"/>
      <c r="Z336" s="689"/>
      <c r="AA336" s="688"/>
      <c r="AB336" s="696"/>
      <c r="AC336" s="624"/>
      <c r="AD336" s="689"/>
      <c r="AE336" s="688"/>
      <c r="AF336" s="696"/>
      <c r="AG336" s="624"/>
      <c r="AH336" s="689"/>
      <c r="AI336" s="688"/>
      <c r="AJ336" s="696"/>
      <c r="AK336" s="624"/>
      <c r="AL336" s="689"/>
      <c r="AM336" s="688"/>
      <c r="AN336" s="696"/>
      <c r="AO336" s="630"/>
      <c r="AP336" s="689"/>
      <c r="AQ336" s="688"/>
      <c r="AR336" s="696"/>
      <c r="AS336" s="624"/>
      <c r="AT336" s="689"/>
      <c r="AU336" s="688"/>
      <c r="AV336" s="696"/>
      <c r="AW336" s="624"/>
      <c r="AX336" s="689"/>
      <c r="AY336" s="688"/>
      <c r="AZ336" s="696"/>
      <c r="BA336" s="624"/>
      <c r="BB336" s="689"/>
      <c r="BC336" s="688"/>
      <c r="BD336" s="696"/>
      <c r="BE336" s="624"/>
      <c r="BF336" s="689"/>
      <c r="BG336" s="688"/>
      <c r="BH336" s="696"/>
      <c r="BI336" s="624"/>
      <c r="BJ336" s="689"/>
      <c r="BK336" s="688"/>
      <c r="BL336" s="696"/>
      <c r="BM336" s="624"/>
      <c r="BN336" s="689"/>
      <c r="BO336" s="688"/>
      <c r="BP336" s="696"/>
      <c r="BQ336" s="624"/>
      <c r="BR336" s="689"/>
      <c r="BS336" s="688"/>
      <c r="BT336" s="696"/>
    </row>
    <row r="337" spans="1:72" x14ac:dyDescent="0.2">
      <c r="A337" s="624"/>
      <c r="B337" s="627"/>
      <c r="C337" s="626"/>
      <c r="D337" s="627"/>
      <c r="E337" s="628"/>
      <c r="F337" s="627"/>
      <c r="G337" s="687"/>
      <c r="H337" s="688"/>
      <c r="I337" s="695"/>
      <c r="J337" s="624"/>
      <c r="K337" s="689"/>
      <c r="L337" s="696"/>
      <c r="M337" s="624"/>
      <c r="N337" s="689"/>
      <c r="O337" s="688"/>
      <c r="P337" s="696"/>
      <c r="Q337" s="624"/>
      <c r="R337" s="689"/>
      <c r="S337" s="688"/>
      <c r="T337" s="696"/>
      <c r="U337" s="624"/>
      <c r="V337" s="689"/>
      <c r="W337" s="688"/>
      <c r="X337" s="696"/>
      <c r="Y337" s="624"/>
      <c r="Z337" s="689"/>
      <c r="AA337" s="688"/>
      <c r="AB337" s="696"/>
      <c r="AC337" s="624"/>
      <c r="AD337" s="689"/>
      <c r="AE337" s="688"/>
      <c r="AF337" s="696"/>
      <c r="AG337" s="624"/>
      <c r="AH337" s="689"/>
      <c r="AI337" s="688"/>
      <c r="AJ337" s="696"/>
      <c r="AK337" s="624"/>
      <c r="AL337" s="689"/>
      <c r="AM337" s="688"/>
      <c r="AN337" s="696"/>
      <c r="AO337" s="630"/>
      <c r="AP337" s="689"/>
      <c r="AQ337" s="688"/>
      <c r="AR337" s="696"/>
      <c r="AS337" s="624"/>
      <c r="AT337" s="689"/>
      <c r="AU337" s="688"/>
      <c r="AV337" s="696"/>
      <c r="AW337" s="624"/>
      <c r="AX337" s="689"/>
      <c r="AY337" s="688"/>
      <c r="AZ337" s="696"/>
      <c r="BA337" s="624"/>
      <c r="BB337" s="689"/>
      <c r="BC337" s="688"/>
      <c r="BD337" s="696"/>
      <c r="BE337" s="624"/>
      <c r="BF337" s="689"/>
      <c r="BG337" s="688"/>
      <c r="BH337" s="696"/>
      <c r="BI337" s="624"/>
      <c r="BJ337" s="689"/>
      <c r="BK337" s="688"/>
      <c r="BL337" s="696"/>
      <c r="BM337" s="624"/>
      <c r="BN337" s="689"/>
      <c r="BO337" s="688"/>
      <c r="BP337" s="696"/>
      <c r="BQ337" s="624"/>
      <c r="BR337" s="689"/>
      <c r="BS337" s="688"/>
      <c r="BT337" s="696"/>
    </row>
    <row r="338" spans="1:72" x14ac:dyDescent="0.2">
      <c r="A338" s="624"/>
      <c r="B338" s="698" t="s">
        <v>347</v>
      </c>
      <c r="C338" s="626"/>
      <c r="D338" s="627"/>
      <c r="E338" s="628"/>
      <c r="F338" s="627"/>
      <c r="G338" s="687"/>
      <c r="H338" s="688"/>
      <c r="I338" s="695"/>
      <c r="J338" s="624"/>
      <c r="K338" s="689"/>
      <c r="L338" s="696"/>
      <c r="M338" s="624"/>
      <c r="N338" s="689"/>
      <c r="O338" s="688"/>
      <c r="P338" s="696"/>
      <c r="Q338" s="624"/>
      <c r="R338" s="689"/>
      <c r="S338" s="688"/>
      <c r="T338" s="696"/>
      <c r="U338" s="624"/>
      <c r="V338" s="689"/>
      <c r="W338" s="688"/>
      <c r="X338" s="696"/>
      <c r="Y338" s="624"/>
      <c r="Z338" s="689"/>
      <c r="AA338" s="688"/>
      <c r="AB338" s="696"/>
      <c r="AC338" s="624"/>
      <c r="AD338" s="689"/>
      <c r="AE338" s="688"/>
      <c r="AF338" s="696"/>
      <c r="AG338" s="624"/>
      <c r="AH338" s="689"/>
      <c r="AI338" s="688"/>
      <c r="AJ338" s="696"/>
      <c r="AK338" s="624"/>
      <c r="AL338" s="689"/>
      <c r="AM338" s="688"/>
      <c r="AN338" s="696"/>
      <c r="AO338" s="630"/>
      <c r="AP338" s="689"/>
      <c r="AQ338" s="688"/>
      <c r="AR338" s="696"/>
      <c r="AS338" s="624"/>
      <c r="AT338" s="689"/>
      <c r="AU338" s="688"/>
      <c r="AV338" s="696"/>
      <c r="AW338" s="624"/>
      <c r="AX338" s="689"/>
      <c r="AY338" s="688"/>
      <c r="AZ338" s="696"/>
      <c r="BA338" s="624"/>
      <c r="BB338" s="689"/>
      <c r="BC338" s="688"/>
      <c r="BD338" s="696"/>
      <c r="BE338" s="624"/>
      <c r="BF338" s="689"/>
      <c r="BG338" s="688"/>
      <c r="BH338" s="696"/>
      <c r="BI338" s="624"/>
      <c r="BJ338" s="689"/>
      <c r="BK338" s="688"/>
      <c r="BL338" s="696"/>
      <c r="BM338" s="624"/>
      <c r="BN338" s="689"/>
      <c r="BO338" s="688"/>
      <c r="BP338" s="696"/>
      <c r="BQ338" s="624"/>
      <c r="BR338" s="689"/>
      <c r="BS338" s="688"/>
      <c r="BT338" s="696"/>
    </row>
    <row r="339" spans="1:72" x14ac:dyDescent="0.2">
      <c r="A339" s="624"/>
      <c r="B339" s="627"/>
      <c r="C339" s="626"/>
      <c r="D339" s="627"/>
      <c r="E339" s="628"/>
      <c r="F339" s="627"/>
      <c r="G339" s="687"/>
      <c r="H339" s="688"/>
      <c r="I339" s="695"/>
      <c r="J339" s="624"/>
      <c r="K339" s="689"/>
      <c r="L339" s="696"/>
      <c r="M339" s="624"/>
      <c r="N339" s="689"/>
      <c r="O339" s="688"/>
      <c r="P339" s="696"/>
      <c r="Q339" s="624"/>
      <c r="R339" s="689"/>
      <c r="S339" s="688"/>
      <c r="T339" s="696"/>
      <c r="U339" s="624"/>
      <c r="V339" s="689"/>
      <c r="W339" s="688"/>
      <c r="X339" s="696"/>
      <c r="Y339" s="624"/>
      <c r="Z339" s="689"/>
      <c r="AA339" s="688"/>
      <c r="AB339" s="696"/>
      <c r="AC339" s="624"/>
      <c r="AD339" s="689"/>
      <c r="AE339" s="688"/>
      <c r="AF339" s="696"/>
      <c r="AG339" s="624"/>
      <c r="AH339" s="689"/>
      <c r="AI339" s="688"/>
      <c r="AJ339" s="696"/>
      <c r="AK339" s="624"/>
      <c r="AL339" s="689"/>
      <c r="AM339" s="688"/>
      <c r="AN339" s="696"/>
      <c r="AO339" s="630"/>
      <c r="AP339" s="689"/>
      <c r="AQ339" s="688"/>
      <c r="AR339" s="696"/>
      <c r="AS339" s="624"/>
      <c r="AT339" s="689"/>
      <c r="AU339" s="688"/>
      <c r="AV339" s="696"/>
      <c r="AW339" s="624"/>
      <c r="AX339" s="689"/>
      <c r="AY339" s="688"/>
      <c r="AZ339" s="696"/>
      <c r="BA339" s="624"/>
      <c r="BB339" s="689"/>
      <c r="BC339" s="688"/>
      <c r="BD339" s="696"/>
      <c r="BE339" s="624"/>
      <c r="BF339" s="689"/>
      <c r="BG339" s="688"/>
      <c r="BH339" s="696"/>
      <c r="BI339" s="624"/>
      <c r="BJ339" s="689"/>
      <c r="BK339" s="688"/>
      <c r="BL339" s="696"/>
      <c r="BM339" s="624"/>
      <c r="BN339" s="689"/>
      <c r="BO339" s="688"/>
      <c r="BP339" s="696"/>
      <c r="BQ339" s="624"/>
      <c r="BR339" s="689"/>
      <c r="BS339" s="688"/>
      <c r="BT339" s="696"/>
    </row>
    <row r="340" spans="1:72" x14ac:dyDescent="0.2">
      <c r="A340" s="624"/>
      <c r="B340" s="627"/>
      <c r="C340" s="626"/>
      <c r="D340" s="627" t="s">
        <v>348</v>
      </c>
      <c r="E340" s="628"/>
      <c r="F340" s="627"/>
      <c r="G340" s="690">
        <v>-120532</v>
      </c>
      <c r="H340" s="688"/>
      <c r="I340" s="695">
        <v>-120532</v>
      </c>
      <c r="J340" s="624"/>
      <c r="K340" s="689"/>
      <c r="L340" s="696"/>
      <c r="M340" s="624"/>
      <c r="N340" s="693">
        <v>-120532</v>
      </c>
      <c r="O340" s="688"/>
      <c r="P340" s="696">
        <v>-120532</v>
      </c>
      <c r="Q340" s="624"/>
      <c r="R340" s="731">
        <v>-120532</v>
      </c>
      <c r="S340" s="688"/>
      <c r="T340" s="696">
        <v>-120532</v>
      </c>
      <c r="U340" s="624"/>
      <c r="V340" s="689"/>
      <c r="W340" s="688"/>
      <c r="X340" s="696"/>
      <c r="Y340" s="624"/>
      <c r="Z340" s="731">
        <v>0</v>
      </c>
      <c r="AA340" s="688"/>
      <c r="AB340" s="696">
        <v>0</v>
      </c>
      <c r="AC340" s="624"/>
      <c r="AD340" s="689"/>
      <c r="AE340" s="688"/>
      <c r="AF340" s="696">
        <v>0</v>
      </c>
      <c r="AG340" s="624"/>
      <c r="AH340" s="731">
        <v>0</v>
      </c>
      <c r="AI340" s="688"/>
      <c r="AJ340" s="696">
        <v>0</v>
      </c>
      <c r="AK340" s="624"/>
      <c r="AL340" s="731">
        <v>0</v>
      </c>
      <c r="AM340" s="688"/>
      <c r="AN340" s="696">
        <v>0</v>
      </c>
      <c r="AO340" s="630"/>
      <c r="AP340" s="731">
        <v>0</v>
      </c>
      <c r="AQ340" s="688"/>
      <c r="AR340" s="696"/>
      <c r="AS340" s="624"/>
      <c r="AT340" s="731">
        <v>0</v>
      </c>
      <c r="AU340" s="688"/>
      <c r="AV340" s="696">
        <v>0</v>
      </c>
      <c r="AW340" s="624"/>
      <c r="AX340" s="731">
        <v>0</v>
      </c>
      <c r="AY340" s="688"/>
      <c r="AZ340" s="696">
        <v>0</v>
      </c>
      <c r="BA340" s="624"/>
      <c r="BB340" s="731">
        <v>0</v>
      </c>
      <c r="BC340" s="688"/>
      <c r="BD340" s="696">
        <v>0</v>
      </c>
      <c r="BE340" s="624"/>
      <c r="BF340" s="731">
        <v>0</v>
      </c>
      <c r="BG340" s="688"/>
      <c r="BH340" s="696">
        <v>0</v>
      </c>
      <c r="BI340" s="624"/>
      <c r="BJ340" s="731">
        <v>0</v>
      </c>
      <c r="BK340" s="688"/>
      <c r="BL340" s="696">
        <v>0</v>
      </c>
      <c r="BM340" s="624"/>
      <c r="BN340" s="731">
        <v>0</v>
      </c>
      <c r="BO340" s="688"/>
      <c r="BP340" s="696">
        <v>0</v>
      </c>
      <c r="BQ340" s="624"/>
      <c r="BR340" s="731">
        <v>0</v>
      </c>
      <c r="BS340" s="688"/>
      <c r="BT340" s="696">
        <v>0</v>
      </c>
    </row>
    <row r="341" spans="1:72" x14ac:dyDescent="0.2">
      <c r="A341" s="624"/>
      <c r="B341" s="627"/>
      <c r="C341" s="626"/>
      <c r="D341" s="627"/>
      <c r="E341" s="628"/>
      <c r="F341" s="627"/>
      <c r="G341" s="673"/>
      <c r="H341" s="688"/>
      <c r="I341" s="695"/>
      <c r="J341" s="624"/>
      <c r="K341" s="689"/>
      <c r="L341" s="696"/>
      <c r="M341" s="624"/>
      <c r="N341" s="676"/>
      <c r="O341" s="688"/>
      <c r="P341" s="696"/>
      <c r="Q341" s="624"/>
      <c r="R341" s="689"/>
      <c r="S341" s="688"/>
      <c r="T341" s="696"/>
      <c r="U341" s="624"/>
      <c r="V341" s="689"/>
      <c r="W341" s="688"/>
      <c r="X341" s="696"/>
      <c r="Y341" s="624"/>
      <c r="Z341" s="689"/>
      <c r="AA341" s="688"/>
      <c r="AB341" s="696"/>
      <c r="AC341" s="624"/>
      <c r="AD341" s="689"/>
      <c r="AE341" s="688"/>
      <c r="AF341" s="696"/>
      <c r="AG341" s="624"/>
      <c r="AH341" s="689"/>
      <c r="AI341" s="688"/>
      <c r="AJ341" s="696"/>
      <c r="AK341" s="624"/>
      <c r="AL341" s="689"/>
      <c r="AM341" s="688"/>
      <c r="AN341" s="696"/>
      <c r="AO341" s="630"/>
      <c r="AP341" s="689"/>
      <c r="AQ341" s="688"/>
      <c r="AR341" s="696"/>
      <c r="AS341" s="624"/>
      <c r="AT341" s="689"/>
      <c r="AU341" s="688"/>
      <c r="AV341" s="696"/>
      <c r="AW341" s="624"/>
      <c r="AX341" s="689"/>
      <c r="AY341" s="688"/>
      <c r="AZ341" s="696"/>
      <c r="BA341" s="624"/>
      <c r="BB341" s="689"/>
      <c r="BC341" s="688"/>
      <c r="BD341" s="696"/>
      <c r="BE341" s="624"/>
      <c r="BF341" s="689"/>
      <c r="BG341" s="688"/>
      <c r="BH341" s="696"/>
      <c r="BI341" s="624"/>
      <c r="BJ341" s="689"/>
      <c r="BK341" s="688"/>
      <c r="BL341" s="696"/>
      <c r="BM341" s="624"/>
      <c r="BN341" s="689"/>
      <c r="BO341" s="688"/>
      <c r="BP341" s="696"/>
      <c r="BQ341" s="624"/>
      <c r="BR341" s="689"/>
      <c r="BS341" s="688"/>
      <c r="BT341" s="696"/>
    </row>
    <row r="342" spans="1:72" x14ac:dyDescent="0.2">
      <c r="A342" s="624"/>
      <c r="B342" s="627"/>
      <c r="C342" s="626"/>
      <c r="D342" s="627" t="s">
        <v>349</v>
      </c>
      <c r="E342" s="628"/>
      <c r="F342" s="627"/>
      <c r="G342" s="690">
        <v>65446</v>
      </c>
      <c r="H342" s="688"/>
      <c r="I342" s="695">
        <v>65446</v>
      </c>
      <c r="J342" s="624"/>
      <c r="K342" s="693"/>
      <c r="L342" s="696"/>
      <c r="M342" s="624"/>
      <c r="N342" s="693">
        <v>65446</v>
      </c>
      <c r="O342" s="688"/>
      <c r="P342" s="696">
        <v>65446</v>
      </c>
      <c r="Q342" s="624"/>
      <c r="R342" s="731">
        <v>65446</v>
      </c>
      <c r="S342" s="688"/>
      <c r="T342" s="696">
        <v>65446</v>
      </c>
      <c r="U342" s="624"/>
      <c r="V342" s="731"/>
      <c r="W342" s="688"/>
      <c r="X342" s="696"/>
      <c r="Y342" s="624"/>
      <c r="Z342" s="731">
        <v>0</v>
      </c>
      <c r="AA342" s="688"/>
      <c r="AB342" s="696">
        <v>0</v>
      </c>
      <c r="AC342" s="624"/>
      <c r="AD342" s="731"/>
      <c r="AE342" s="688"/>
      <c r="AF342" s="696">
        <v>0</v>
      </c>
      <c r="AG342" s="624"/>
      <c r="AH342" s="731">
        <v>0</v>
      </c>
      <c r="AI342" s="688"/>
      <c r="AJ342" s="696">
        <v>0</v>
      </c>
      <c r="AK342" s="624"/>
      <c r="AL342" s="731">
        <v>0</v>
      </c>
      <c r="AM342" s="688"/>
      <c r="AN342" s="696">
        <v>0</v>
      </c>
      <c r="AO342" s="630"/>
      <c r="AP342" s="731">
        <v>0</v>
      </c>
      <c r="AQ342" s="688"/>
      <c r="AR342" s="696"/>
      <c r="AS342" s="624"/>
      <c r="AT342" s="731">
        <v>0</v>
      </c>
      <c r="AU342" s="688"/>
      <c r="AV342" s="696">
        <v>0</v>
      </c>
      <c r="AW342" s="624"/>
      <c r="AX342" s="731">
        <v>0</v>
      </c>
      <c r="AY342" s="688"/>
      <c r="AZ342" s="696">
        <v>0</v>
      </c>
      <c r="BA342" s="624"/>
      <c r="BB342" s="731">
        <v>0</v>
      </c>
      <c r="BC342" s="688"/>
      <c r="BD342" s="696">
        <v>0</v>
      </c>
      <c r="BE342" s="624"/>
      <c r="BF342" s="731">
        <v>0</v>
      </c>
      <c r="BG342" s="688"/>
      <c r="BH342" s="696">
        <v>0</v>
      </c>
      <c r="BI342" s="624"/>
      <c r="BJ342" s="731">
        <v>0</v>
      </c>
      <c r="BK342" s="688"/>
      <c r="BL342" s="696">
        <v>0</v>
      </c>
      <c r="BM342" s="624"/>
      <c r="BN342" s="731">
        <v>0</v>
      </c>
      <c r="BO342" s="688"/>
      <c r="BP342" s="696">
        <v>0</v>
      </c>
      <c r="BQ342" s="624"/>
      <c r="BR342" s="731">
        <v>0</v>
      </c>
      <c r="BS342" s="688"/>
      <c r="BT342" s="696">
        <v>0</v>
      </c>
    </row>
    <row r="343" spans="1:72" x14ac:dyDescent="0.2">
      <c r="A343" s="624"/>
      <c r="B343" s="627"/>
      <c r="C343" s="626"/>
      <c r="D343" s="627"/>
      <c r="E343" s="628"/>
      <c r="F343" s="627"/>
      <c r="G343" s="673"/>
      <c r="H343" s="688"/>
      <c r="I343" s="695"/>
      <c r="J343" s="624"/>
      <c r="K343" s="731"/>
      <c r="L343" s="696"/>
      <c r="M343" s="624"/>
      <c r="N343" s="676"/>
      <c r="O343" s="688"/>
      <c r="P343" s="696"/>
      <c r="Q343" s="624"/>
      <c r="R343" s="731"/>
      <c r="S343" s="688"/>
      <c r="T343" s="696"/>
      <c r="U343" s="624"/>
      <c r="V343" s="731"/>
      <c r="W343" s="688"/>
      <c r="X343" s="696"/>
      <c r="Y343" s="624"/>
      <c r="Z343" s="731"/>
      <c r="AA343" s="688"/>
      <c r="AB343" s="696"/>
      <c r="AC343" s="624"/>
      <c r="AD343" s="731"/>
      <c r="AE343" s="688"/>
      <c r="AF343" s="696"/>
      <c r="AG343" s="624"/>
      <c r="AH343" s="731"/>
      <c r="AI343" s="688"/>
      <c r="AJ343" s="696"/>
      <c r="AK343" s="624"/>
      <c r="AL343" s="731"/>
      <c r="AM343" s="688"/>
      <c r="AN343" s="696"/>
      <c r="AO343" s="630"/>
      <c r="AP343" s="731"/>
      <c r="AQ343" s="688"/>
      <c r="AR343" s="696"/>
      <c r="AS343" s="624"/>
      <c r="AT343" s="731"/>
      <c r="AU343" s="688"/>
      <c r="AV343" s="696"/>
      <c r="AW343" s="624"/>
      <c r="AX343" s="731"/>
      <c r="AY343" s="688"/>
      <c r="AZ343" s="696"/>
      <c r="BA343" s="624"/>
      <c r="BB343" s="731"/>
      <c r="BC343" s="688"/>
      <c r="BD343" s="696"/>
      <c r="BE343" s="624"/>
      <c r="BF343" s="731"/>
      <c r="BG343" s="688"/>
      <c r="BH343" s="696"/>
      <c r="BI343" s="624"/>
      <c r="BJ343" s="731"/>
      <c r="BK343" s="688"/>
      <c r="BL343" s="696"/>
      <c r="BM343" s="624"/>
      <c r="BN343" s="731"/>
      <c r="BO343" s="688"/>
      <c r="BP343" s="696"/>
      <c r="BQ343" s="624"/>
      <c r="BR343" s="731"/>
      <c r="BS343" s="688"/>
      <c r="BT343" s="696"/>
    </row>
    <row r="344" spans="1:72" x14ac:dyDescent="0.2">
      <c r="A344" s="624"/>
      <c r="B344" s="627"/>
      <c r="C344" s="626"/>
      <c r="D344" s="627" t="s">
        <v>350</v>
      </c>
      <c r="E344" s="628"/>
      <c r="F344" s="627"/>
      <c r="G344" s="690">
        <v>-42729</v>
      </c>
      <c r="H344" s="688"/>
      <c r="I344" s="695">
        <v>-42729</v>
      </c>
      <c r="J344" s="624"/>
      <c r="K344" s="731"/>
      <c r="L344" s="696"/>
      <c r="M344" s="624"/>
      <c r="N344" s="693">
        <v>-42729</v>
      </c>
      <c r="O344" s="688"/>
      <c r="P344" s="696">
        <v>-42729</v>
      </c>
      <c r="Q344" s="624"/>
      <c r="R344" s="731">
        <v>-42729</v>
      </c>
      <c r="S344" s="688"/>
      <c r="T344" s="696">
        <v>-42729</v>
      </c>
      <c r="U344" s="624"/>
      <c r="V344" s="731"/>
      <c r="W344" s="688"/>
      <c r="X344" s="696"/>
      <c r="Y344" s="624"/>
      <c r="Z344" s="731">
        <v>0</v>
      </c>
      <c r="AA344" s="688"/>
      <c r="AB344" s="696">
        <v>0</v>
      </c>
      <c r="AC344" s="624"/>
      <c r="AD344" s="731"/>
      <c r="AE344" s="688"/>
      <c r="AF344" s="696">
        <v>0</v>
      </c>
      <c r="AG344" s="624"/>
      <c r="AH344" s="731">
        <v>0</v>
      </c>
      <c r="AI344" s="688"/>
      <c r="AJ344" s="696">
        <v>0</v>
      </c>
      <c r="AK344" s="624"/>
      <c r="AL344" s="731">
        <v>0</v>
      </c>
      <c r="AM344" s="688"/>
      <c r="AN344" s="696">
        <v>0</v>
      </c>
      <c r="AO344" s="630"/>
      <c r="AP344" s="731">
        <v>0</v>
      </c>
      <c r="AQ344" s="688"/>
      <c r="AR344" s="696"/>
      <c r="AS344" s="624"/>
      <c r="AT344" s="731">
        <v>0</v>
      </c>
      <c r="AU344" s="688"/>
      <c r="AV344" s="696">
        <v>0</v>
      </c>
      <c r="AW344" s="624"/>
      <c r="AX344" s="731">
        <v>0</v>
      </c>
      <c r="AY344" s="688"/>
      <c r="AZ344" s="696">
        <v>0</v>
      </c>
      <c r="BA344" s="624"/>
      <c r="BB344" s="731">
        <v>0</v>
      </c>
      <c r="BC344" s="688"/>
      <c r="BD344" s="696">
        <v>0</v>
      </c>
      <c r="BE344" s="624"/>
      <c r="BF344" s="731">
        <v>0</v>
      </c>
      <c r="BG344" s="688"/>
      <c r="BH344" s="696">
        <v>0</v>
      </c>
      <c r="BI344" s="624"/>
      <c r="BJ344" s="731">
        <v>0</v>
      </c>
      <c r="BK344" s="688"/>
      <c r="BL344" s="696">
        <v>0</v>
      </c>
      <c r="BM344" s="624"/>
      <c r="BN344" s="731">
        <v>0</v>
      </c>
      <c r="BO344" s="688"/>
      <c r="BP344" s="696">
        <v>0</v>
      </c>
      <c r="BQ344" s="624"/>
      <c r="BR344" s="731">
        <v>0</v>
      </c>
      <c r="BS344" s="688"/>
      <c r="BT344" s="696">
        <v>0</v>
      </c>
    </row>
    <row r="345" spans="1:72" x14ac:dyDescent="0.2">
      <c r="A345" s="624"/>
      <c r="B345" s="627"/>
      <c r="C345" s="626"/>
      <c r="D345" s="627"/>
      <c r="E345" s="628"/>
      <c r="F345" s="627"/>
      <c r="G345" s="673"/>
      <c r="H345" s="688"/>
      <c r="I345" s="695"/>
      <c r="J345" s="624"/>
      <c r="K345" s="731"/>
      <c r="L345" s="696"/>
      <c r="M345" s="624"/>
      <c r="N345" s="676"/>
      <c r="O345" s="688"/>
      <c r="P345" s="696"/>
      <c r="Q345" s="624"/>
      <c r="R345" s="731"/>
      <c r="S345" s="688"/>
      <c r="T345" s="696"/>
      <c r="U345" s="624"/>
      <c r="V345" s="731"/>
      <c r="W345" s="688"/>
      <c r="X345" s="696"/>
      <c r="Y345" s="624"/>
      <c r="Z345" s="731"/>
      <c r="AA345" s="688"/>
      <c r="AB345" s="696"/>
      <c r="AC345" s="624"/>
      <c r="AD345" s="731"/>
      <c r="AE345" s="688"/>
      <c r="AF345" s="696"/>
      <c r="AG345" s="624"/>
      <c r="AH345" s="731"/>
      <c r="AI345" s="688"/>
      <c r="AJ345" s="696"/>
      <c r="AK345" s="624"/>
      <c r="AL345" s="731"/>
      <c r="AM345" s="688"/>
      <c r="AN345" s="696"/>
      <c r="AO345" s="630"/>
      <c r="AP345" s="731"/>
      <c r="AQ345" s="688"/>
      <c r="AR345" s="696"/>
      <c r="AS345" s="624"/>
      <c r="AT345" s="731"/>
      <c r="AU345" s="688"/>
      <c r="AV345" s="696"/>
      <c r="AW345" s="624"/>
      <c r="AX345" s="731"/>
      <c r="AY345" s="688"/>
      <c r="AZ345" s="696"/>
      <c r="BA345" s="624"/>
      <c r="BB345" s="731"/>
      <c r="BC345" s="688"/>
      <c r="BD345" s="696"/>
      <c r="BE345" s="624"/>
      <c r="BF345" s="731"/>
      <c r="BG345" s="688"/>
      <c r="BH345" s="696"/>
      <c r="BI345" s="624"/>
      <c r="BJ345" s="731"/>
      <c r="BK345" s="688"/>
      <c r="BL345" s="696"/>
      <c r="BM345" s="624"/>
      <c r="BN345" s="731"/>
      <c r="BO345" s="688"/>
      <c r="BP345" s="696"/>
      <c r="BQ345" s="624"/>
      <c r="BR345" s="731"/>
      <c r="BS345" s="688"/>
      <c r="BT345" s="696"/>
    </row>
    <row r="346" spans="1:72" x14ac:dyDescent="0.2">
      <c r="A346" s="624"/>
      <c r="B346" s="627"/>
      <c r="C346" s="626"/>
      <c r="D346" s="627" t="s">
        <v>351</v>
      </c>
      <c r="E346" s="628"/>
      <c r="F346" s="627"/>
      <c r="G346" s="690">
        <v>23201</v>
      </c>
      <c r="H346" s="688"/>
      <c r="I346" s="695">
        <v>23201</v>
      </c>
      <c r="J346" s="624"/>
      <c r="K346" s="693"/>
      <c r="L346" s="696"/>
      <c r="M346" s="624"/>
      <c r="N346" s="693">
        <v>23201</v>
      </c>
      <c r="O346" s="688"/>
      <c r="P346" s="696">
        <v>23201</v>
      </c>
      <c r="Q346" s="624"/>
      <c r="R346" s="731">
        <v>23201</v>
      </c>
      <c r="S346" s="688"/>
      <c r="T346" s="696">
        <v>23201</v>
      </c>
      <c r="U346" s="624"/>
      <c r="V346" s="731"/>
      <c r="W346" s="688"/>
      <c r="X346" s="696"/>
      <c r="Y346" s="624"/>
      <c r="Z346" s="731">
        <v>0</v>
      </c>
      <c r="AA346" s="688"/>
      <c r="AB346" s="696">
        <v>0</v>
      </c>
      <c r="AC346" s="624"/>
      <c r="AD346" s="731"/>
      <c r="AE346" s="688"/>
      <c r="AF346" s="696">
        <v>0</v>
      </c>
      <c r="AG346" s="624"/>
      <c r="AH346" s="731">
        <v>0</v>
      </c>
      <c r="AI346" s="688"/>
      <c r="AJ346" s="696">
        <v>0</v>
      </c>
      <c r="AK346" s="624"/>
      <c r="AL346" s="731">
        <v>0</v>
      </c>
      <c r="AM346" s="688"/>
      <c r="AN346" s="696">
        <v>0</v>
      </c>
      <c r="AO346" s="630"/>
      <c r="AP346" s="731">
        <v>0</v>
      </c>
      <c r="AQ346" s="688"/>
      <c r="AR346" s="696"/>
      <c r="AS346" s="624"/>
      <c r="AT346" s="731">
        <v>0</v>
      </c>
      <c r="AU346" s="688"/>
      <c r="AV346" s="696">
        <v>0</v>
      </c>
      <c r="AW346" s="624"/>
      <c r="AX346" s="731">
        <v>0</v>
      </c>
      <c r="AY346" s="688"/>
      <c r="AZ346" s="696">
        <v>0</v>
      </c>
      <c r="BA346" s="624"/>
      <c r="BB346" s="731">
        <v>0</v>
      </c>
      <c r="BC346" s="688"/>
      <c r="BD346" s="696">
        <v>0</v>
      </c>
      <c r="BE346" s="624"/>
      <c r="BF346" s="731">
        <v>0</v>
      </c>
      <c r="BG346" s="688"/>
      <c r="BH346" s="696">
        <v>0</v>
      </c>
      <c r="BI346" s="624"/>
      <c r="BJ346" s="731">
        <v>0</v>
      </c>
      <c r="BK346" s="688"/>
      <c r="BL346" s="696">
        <v>0</v>
      </c>
      <c r="BM346" s="624"/>
      <c r="BN346" s="731">
        <v>0</v>
      </c>
      <c r="BO346" s="688"/>
      <c r="BP346" s="696">
        <v>0</v>
      </c>
      <c r="BQ346" s="624"/>
      <c r="BR346" s="731">
        <v>0</v>
      </c>
      <c r="BS346" s="688"/>
      <c r="BT346" s="696">
        <v>0</v>
      </c>
    </row>
    <row r="347" spans="1:72" x14ac:dyDescent="0.2">
      <c r="A347" s="624"/>
      <c r="B347" s="627"/>
      <c r="C347" s="626"/>
      <c r="D347" s="627"/>
      <c r="E347" s="628"/>
      <c r="F347" s="627"/>
      <c r="G347" s="732"/>
      <c r="H347" s="688"/>
      <c r="I347" s="695"/>
      <c r="J347" s="624"/>
      <c r="K347" s="731"/>
      <c r="L347" s="696"/>
      <c r="M347" s="624"/>
      <c r="N347" s="731"/>
      <c r="O347" s="688"/>
      <c r="P347" s="696"/>
      <c r="Q347" s="624"/>
      <c r="R347" s="731"/>
      <c r="S347" s="688"/>
      <c r="T347" s="696"/>
      <c r="U347" s="624"/>
      <c r="V347" s="731"/>
      <c r="W347" s="688"/>
      <c r="X347" s="696"/>
      <c r="Y347" s="624"/>
      <c r="Z347" s="731"/>
      <c r="AA347" s="688"/>
      <c r="AB347" s="696"/>
      <c r="AC347" s="624"/>
      <c r="AD347" s="731"/>
      <c r="AE347" s="688"/>
      <c r="AF347" s="696"/>
      <c r="AG347" s="624"/>
      <c r="AH347" s="731"/>
      <c r="AI347" s="688"/>
      <c r="AJ347" s="696"/>
      <c r="AK347" s="624"/>
      <c r="AL347" s="731"/>
      <c r="AM347" s="688"/>
      <c r="AN347" s="696"/>
      <c r="AO347" s="630"/>
      <c r="AP347" s="731"/>
      <c r="AQ347" s="688"/>
      <c r="AR347" s="696"/>
      <c r="AS347" s="624"/>
      <c r="AT347" s="731"/>
      <c r="AU347" s="688"/>
      <c r="AV347" s="696"/>
      <c r="AW347" s="624"/>
      <c r="AX347" s="731"/>
      <c r="AY347" s="688"/>
      <c r="AZ347" s="696"/>
      <c r="BA347" s="624"/>
      <c r="BB347" s="731"/>
      <c r="BC347" s="688"/>
      <c r="BD347" s="696"/>
      <c r="BE347" s="624"/>
      <c r="BF347" s="731"/>
      <c r="BG347" s="688"/>
      <c r="BH347" s="696"/>
      <c r="BI347" s="624"/>
      <c r="BJ347" s="731"/>
      <c r="BK347" s="688"/>
      <c r="BL347" s="696"/>
      <c r="BM347" s="624"/>
      <c r="BN347" s="731"/>
      <c r="BO347" s="688"/>
      <c r="BP347" s="696"/>
      <c r="BQ347" s="624"/>
      <c r="BR347" s="731"/>
      <c r="BS347" s="688"/>
      <c r="BT347" s="696"/>
    </row>
    <row r="348" spans="1:72" x14ac:dyDescent="0.2">
      <c r="A348" s="624"/>
      <c r="B348" s="627"/>
      <c r="C348" s="626"/>
      <c r="D348" s="627" t="s">
        <v>352</v>
      </c>
      <c r="E348" s="628"/>
      <c r="F348" s="627"/>
      <c r="G348" s="690">
        <v>0</v>
      </c>
      <c r="H348" s="688"/>
      <c r="I348" s="695">
        <v>0</v>
      </c>
      <c r="J348" s="624"/>
      <c r="K348" s="693"/>
      <c r="L348" s="696"/>
      <c r="M348" s="624"/>
      <c r="N348" s="693">
        <v>0</v>
      </c>
      <c r="O348" s="688"/>
      <c r="P348" s="696">
        <v>0</v>
      </c>
      <c r="Q348" s="624"/>
      <c r="R348" s="731">
        <v>0</v>
      </c>
      <c r="S348" s="688"/>
      <c r="T348" s="696"/>
      <c r="U348" s="624"/>
      <c r="V348" s="731"/>
      <c r="W348" s="688"/>
      <c r="X348" s="696"/>
      <c r="Y348" s="624"/>
      <c r="Z348" s="731">
        <v>0</v>
      </c>
      <c r="AA348" s="688"/>
      <c r="AB348" s="696"/>
      <c r="AC348" s="624"/>
      <c r="AD348" s="731"/>
      <c r="AE348" s="688"/>
      <c r="AF348" s="696"/>
      <c r="AG348" s="624"/>
      <c r="AH348" s="731">
        <v>0</v>
      </c>
      <c r="AI348" s="688"/>
      <c r="AJ348" s="696"/>
      <c r="AK348" s="624"/>
      <c r="AL348" s="731">
        <v>0</v>
      </c>
      <c r="AM348" s="688"/>
      <c r="AN348" s="696">
        <v>0</v>
      </c>
      <c r="AO348" s="630"/>
      <c r="AP348" s="731">
        <v>0</v>
      </c>
      <c r="AQ348" s="688"/>
      <c r="AR348" s="696"/>
      <c r="AS348" s="624"/>
      <c r="AT348" s="731">
        <v>0</v>
      </c>
      <c r="AU348" s="688"/>
      <c r="AV348" s="696"/>
      <c r="AW348" s="624"/>
      <c r="AX348" s="731">
        <v>0</v>
      </c>
      <c r="AY348" s="688"/>
      <c r="AZ348" s="696"/>
      <c r="BA348" s="624"/>
      <c r="BB348" s="731">
        <v>0</v>
      </c>
      <c r="BC348" s="688"/>
      <c r="BD348" s="696"/>
      <c r="BE348" s="624"/>
      <c r="BF348" s="731">
        <v>0</v>
      </c>
      <c r="BG348" s="688"/>
      <c r="BH348" s="696"/>
      <c r="BI348" s="624"/>
      <c r="BJ348" s="731">
        <v>0</v>
      </c>
      <c r="BK348" s="688"/>
      <c r="BL348" s="696"/>
      <c r="BM348" s="624"/>
      <c r="BN348" s="731">
        <v>0</v>
      </c>
      <c r="BO348" s="688"/>
      <c r="BP348" s="696"/>
      <c r="BQ348" s="624"/>
      <c r="BR348" s="731">
        <v>0</v>
      </c>
      <c r="BS348" s="688"/>
      <c r="BT348" s="696"/>
    </row>
    <row r="349" spans="1:72" x14ac:dyDescent="0.2">
      <c r="A349" s="624"/>
      <c r="B349" s="627"/>
      <c r="C349" s="626"/>
      <c r="D349" s="627"/>
      <c r="E349" s="628"/>
      <c r="F349" s="627"/>
      <c r="G349" s="690"/>
      <c r="H349" s="688"/>
      <c r="I349" s="695"/>
      <c r="J349" s="624"/>
      <c r="K349" s="693"/>
      <c r="L349" s="696"/>
      <c r="M349" s="624"/>
      <c r="N349" s="693"/>
      <c r="O349" s="688"/>
      <c r="P349" s="696"/>
      <c r="Q349" s="624"/>
      <c r="R349" s="731"/>
      <c r="S349" s="688"/>
      <c r="T349" s="696"/>
      <c r="U349" s="624"/>
      <c r="V349" s="731"/>
      <c r="W349" s="688"/>
      <c r="X349" s="696"/>
      <c r="Y349" s="624"/>
      <c r="Z349" s="731"/>
      <c r="AA349" s="688"/>
      <c r="AB349" s="696"/>
      <c r="AC349" s="624"/>
      <c r="AD349" s="731"/>
      <c r="AE349" s="688"/>
      <c r="AF349" s="696"/>
      <c r="AG349" s="624"/>
      <c r="AH349" s="731"/>
      <c r="AI349" s="688"/>
      <c r="AJ349" s="696"/>
      <c r="AK349" s="624"/>
      <c r="AL349" s="731"/>
      <c r="AM349" s="688"/>
      <c r="AN349" s="696"/>
      <c r="AO349" s="630"/>
      <c r="AP349" s="731"/>
      <c r="AQ349" s="688"/>
      <c r="AR349" s="696"/>
      <c r="AS349" s="624"/>
      <c r="AT349" s="731"/>
      <c r="AU349" s="688"/>
      <c r="AV349" s="696"/>
      <c r="AW349" s="624"/>
      <c r="AX349" s="731"/>
      <c r="AY349" s="688"/>
      <c r="AZ349" s="696"/>
      <c r="BA349" s="624"/>
      <c r="BB349" s="731"/>
      <c r="BC349" s="688"/>
      <c r="BD349" s="696"/>
      <c r="BE349" s="624"/>
      <c r="BF349" s="731"/>
      <c r="BG349" s="688"/>
      <c r="BH349" s="696"/>
      <c r="BI349" s="624"/>
      <c r="BJ349" s="731"/>
      <c r="BK349" s="688"/>
      <c r="BL349" s="696"/>
      <c r="BM349" s="624"/>
      <c r="BN349" s="731"/>
      <c r="BO349" s="688"/>
      <c r="BP349" s="696"/>
      <c r="BQ349" s="624"/>
      <c r="BR349" s="731"/>
      <c r="BS349" s="688"/>
      <c r="BT349" s="696"/>
    </row>
    <row r="350" spans="1:72" x14ac:dyDescent="0.2">
      <c r="A350" s="652"/>
      <c r="B350" s="794" t="s">
        <v>353</v>
      </c>
      <c r="C350" s="794"/>
      <c r="D350" s="795"/>
      <c r="E350" s="678"/>
      <c r="F350" s="679"/>
      <c r="G350" s="680"/>
      <c r="H350" s="681"/>
      <c r="I350" s="682"/>
      <c r="J350" s="683"/>
      <c r="K350" s="684"/>
      <c r="L350" s="685"/>
      <c r="M350" s="683"/>
      <c r="N350" s="684"/>
      <c r="O350" s="681"/>
      <c r="P350" s="685"/>
      <c r="Q350" s="683"/>
      <c r="R350" s="684"/>
      <c r="S350" s="681"/>
      <c r="T350" s="685"/>
      <c r="U350" s="683"/>
      <c r="V350" s="684"/>
      <c r="W350" s="681"/>
      <c r="X350" s="685"/>
      <c r="Y350" s="683"/>
      <c r="Z350" s="684"/>
      <c r="AA350" s="681"/>
      <c r="AB350" s="685"/>
      <c r="AC350" s="683"/>
      <c r="AD350" s="684"/>
      <c r="AE350" s="681"/>
      <c r="AF350" s="685"/>
      <c r="AG350" s="683"/>
      <c r="AH350" s="684"/>
      <c r="AI350" s="681"/>
      <c r="AJ350" s="685"/>
      <c r="AK350" s="683"/>
      <c r="AL350" s="684"/>
      <c r="AM350" s="681"/>
      <c r="AN350" s="685"/>
      <c r="AO350" s="630"/>
      <c r="AP350" s="684"/>
      <c r="AQ350" s="681"/>
      <c r="AR350" s="685"/>
      <c r="AS350" s="683"/>
      <c r="AT350" s="684"/>
      <c r="AU350" s="681"/>
      <c r="AV350" s="685"/>
      <c r="AW350" s="683"/>
      <c r="AX350" s="684"/>
      <c r="AY350" s="681"/>
      <c r="AZ350" s="685"/>
      <c r="BA350" s="683"/>
      <c r="BB350" s="684"/>
      <c r="BC350" s="681"/>
      <c r="BD350" s="685"/>
      <c r="BE350" s="683"/>
      <c r="BF350" s="684"/>
      <c r="BG350" s="681"/>
      <c r="BH350" s="685"/>
      <c r="BI350" s="683"/>
      <c r="BJ350" s="684"/>
      <c r="BK350" s="681"/>
      <c r="BL350" s="685"/>
      <c r="BM350" s="683"/>
      <c r="BN350" s="684"/>
      <c r="BO350" s="681"/>
      <c r="BP350" s="685"/>
      <c r="BQ350" s="683"/>
      <c r="BR350" s="684"/>
      <c r="BS350" s="681"/>
      <c r="BT350" s="685"/>
    </row>
    <row r="351" spans="1:72" x14ac:dyDescent="0.2">
      <c r="A351" s="624"/>
      <c r="B351" s="627" t="s">
        <v>354</v>
      </c>
      <c r="C351" s="633"/>
      <c r="D351" s="627" t="s">
        <v>355</v>
      </c>
      <c r="E351" s="671"/>
      <c r="F351" s="672"/>
      <c r="G351" s="690">
        <v>18767191.919999998</v>
      </c>
      <c r="H351" s="674"/>
      <c r="I351" s="729">
        <v>8204081.2606996158</v>
      </c>
      <c r="J351" s="624"/>
      <c r="K351" s="693"/>
      <c r="L351" s="730">
        <v>1213260.5204851339</v>
      </c>
      <c r="M351" s="624"/>
      <c r="N351" s="693">
        <v>18767191.919999998</v>
      </c>
      <c r="O351" s="674"/>
      <c r="P351" s="730">
        <v>6990820.7402144819</v>
      </c>
      <c r="Q351" s="624"/>
      <c r="R351" s="693">
        <v>19556602.710000001</v>
      </c>
      <c r="S351" s="674"/>
      <c r="T351" s="730">
        <v>7601212.5880757272</v>
      </c>
      <c r="U351" s="624"/>
      <c r="V351" s="693">
        <v>0</v>
      </c>
      <c r="W351" s="674"/>
      <c r="X351" s="730">
        <v>0</v>
      </c>
      <c r="Y351" s="624"/>
      <c r="Z351" s="693">
        <v>0</v>
      </c>
      <c r="AA351" s="674"/>
      <c r="AB351" s="730">
        <v>0</v>
      </c>
      <c r="AC351" s="624"/>
      <c r="AD351" s="693">
        <v>0</v>
      </c>
      <c r="AE351" s="674"/>
      <c r="AF351" s="730">
        <v>0</v>
      </c>
      <c r="AG351" s="624"/>
      <c r="AH351" s="693">
        <v>0</v>
      </c>
      <c r="AI351" s="674"/>
      <c r="AJ351" s="730">
        <v>0</v>
      </c>
      <c r="AK351" s="624"/>
      <c r="AL351" s="693">
        <v>-788774.28</v>
      </c>
      <c r="AM351" s="674"/>
      <c r="AN351" s="730">
        <v>-610567.94653644541</v>
      </c>
      <c r="AO351" s="630"/>
      <c r="AP351" s="693">
        <v>0</v>
      </c>
      <c r="AQ351" s="674"/>
      <c r="AR351" s="730">
        <v>0</v>
      </c>
      <c r="AS351" s="624"/>
      <c r="AT351" s="693">
        <v>0</v>
      </c>
      <c r="AU351" s="674"/>
      <c r="AV351" s="730">
        <v>0</v>
      </c>
      <c r="AW351" s="624"/>
      <c r="AX351" s="693">
        <v>0</v>
      </c>
      <c r="AY351" s="674"/>
      <c r="AZ351" s="730">
        <v>0</v>
      </c>
      <c r="BA351" s="624"/>
      <c r="BB351" s="693">
        <v>0</v>
      </c>
      <c r="BC351" s="674"/>
      <c r="BD351" s="730">
        <v>0</v>
      </c>
      <c r="BE351" s="624"/>
      <c r="BF351" s="693">
        <v>0</v>
      </c>
      <c r="BG351" s="674"/>
      <c r="BH351" s="730">
        <v>0</v>
      </c>
      <c r="BI351" s="624"/>
      <c r="BJ351" s="693">
        <v>0</v>
      </c>
      <c r="BK351" s="674"/>
      <c r="BL351" s="730">
        <v>0</v>
      </c>
      <c r="BM351" s="624"/>
      <c r="BN351" s="693">
        <v>90.93</v>
      </c>
      <c r="BO351" s="674"/>
      <c r="BP351" s="730">
        <v>90.93</v>
      </c>
      <c r="BQ351" s="624"/>
      <c r="BR351" s="693">
        <v>-727.44</v>
      </c>
      <c r="BS351" s="674"/>
      <c r="BT351" s="730">
        <v>85.16867520000001</v>
      </c>
    </row>
    <row r="352" spans="1:72" x14ac:dyDescent="0.2">
      <c r="A352" s="624"/>
      <c r="B352" s="627"/>
      <c r="C352" s="633"/>
      <c r="D352" s="627"/>
      <c r="E352" s="671"/>
      <c r="F352" s="672"/>
      <c r="G352" s="673"/>
      <c r="H352" s="674"/>
      <c r="I352" s="675"/>
      <c r="J352" s="624"/>
      <c r="K352" s="676"/>
      <c r="L352" s="677"/>
      <c r="M352" s="624"/>
      <c r="N352" s="676"/>
      <c r="O352" s="674"/>
      <c r="P352" s="677"/>
      <c r="Q352" s="624"/>
      <c r="R352" s="676"/>
      <c r="S352" s="674"/>
      <c r="T352" s="677"/>
      <c r="U352" s="624"/>
      <c r="V352" s="676"/>
      <c r="W352" s="674"/>
      <c r="X352" s="677"/>
      <c r="Y352" s="624"/>
      <c r="Z352" s="676"/>
      <c r="AA352" s="674"/>
      <c r="AB352" s="677"/>
      <c r="AC352" s="624"/>
      <c r="AD352" s="676"/>
      <c r="AE352" s="674"/>
      <c r="AF352" s="677"/>
      <c r="AG352" s="624"/>
      <c r="AH352" s="676"/>
      <c r="AI352" s="674"/>
      <c r="AJ352" s="677"/>
      <c r="AK352" s="624"/>
      <c r="AL352" s="676"/>
      <c r="AM352" s="674"/>
      <c r="AN352" s="677"/>
      <c r="AO352" s="630"/>
      <c r="AP352" s="676"/>
      <c r="AQ352" s="674"/>
      <c r="AR352" s="677"/>
      <c r="AS352" s="624"/>
      <c r="AT352" s="676"/>
      <c r="AU352" s="674"/>
      <c r="AV352" s="677"/>
      <c r="AW352" s="624"/>
      <c r="AX352" s="676"/>
      <c r="AY352" s="674"/>
      <c r="AZ352" s="677"/>
      <c r="BA352" s="624"/>
      <c r="BB352" s="676"/>
      <c r="BC352" s="674"/>
      <c r="BD352" s="677"/>
      <c r="BE352" s="624"/>
      <c r="BF352" s="676"/>
      <c r="BG352" s="674"/>
      <c r="BH352" s="677"/>
      <c r="BI352" s="624"/>
      <c r="BJ352" s="676"/>
      <c r="BK352" s="674"/>
      <c r="BL352" s="677"/>
      <c r="BM352" s="624"/>
      <c r="BN352" s="676"/>
      <c r="BO352" s="674"/>
      <c r="BP352" s="677"/>
      <c r="BQ352" s="624"/>
      <c r="BR352" s="676"/>
      <c r="BS352" s="674"/>
      <c r="BT352" s="677"/>
    </row>
    <row r="353" spans="1:72" x14ac:dyDescent="0.2">
      <c r="A353" s="624"/>
      <c r="B353" s="627" t="s">
        <v>356</v>
      </c>
      <c r="C353" s="633"/>
      <c r="D353" s="627" t="s">
        <v>357</v>
      </c>
      <c r="E353" s="671"/>
      <c r="F353" s="672"/>
      <c r="G353" s="690">
        <v>212814.0200000004</v>
      </c>
      <c r="H353" s="674"/>
      <c r="I353" s="729">
        <v>93031.686409916379</v>
      </c>
      <c r="J353" s="624"/>
      <c r="K353" s="693"/>
      <c r="L353" s="730">
        <v>80291.989616192863</v>
      </c>
      <c r="M353" s="624"/>
      <c r="N353" s="693">
        <v>212814.0200000004</v>
      </c>
      <c r="O353" s="674"/>
      <c r="P353" s="730">
        <v>12739.696793723513</v>
      </c>
      <c r="Q353" s="624"/>
      <c r="R353" s="693">
        <v>-803280.24</v>
      </c>
      <c r="S353" s="674"/>
      <c r="T353" s="730">
        <v>-312217.00223619724</v>
      </c>
      <c r="U353" s="624"/>
      <c r="V353" s="693">
        <v>0</v>
      </c>
      <c r="W353" s="674"/>
      <c r="X353" s="730">
        <v>0</v>
      </c>
      <c r="Y353" s="624"/>
      <c r="Z353" s="693">
        <v>139496.28</v>
      </c>
      <c r="AA353" s="674"/>
      <c r="AB353" s="730">
        <v>-351628.51712603786</v>
      </c>
      <c r="AC353" s="624"/>
      <c r="AD353" s="693">
        <v>0</v>
      </c>
      <c r="AE353" s="674"/>
      <c r="AF353" s="730">
        <v>0</v>
      </c>
      <c r="AG353" s="624"/>
      <c r="AH353" s="693">
        <v>2518568.2200000002</v>
      </c>
      <c r="AI353" s="674"/>
      <c r="AJ353" s="730">
        <v>2042207.9410362225</v>
      </c>
      <c r="AK353" s="624"/>
      <c r="AL353" s="693">
        <v>0</v>
      </c>
      <c r="AM353" s="674"/>
      <c r="AN353" s="730">
        <v>0</v>
      </c>
      <c r="AO353" s="630"/>
      <c r="AP353" s="693">
        <v>0</v>
      </c>
      <c r="AQ353" s="674"/>
      <c r="AR353" s="730">
        <v>0</v>
      </c>
      <c r="AS353" s="624"/>
      <c r="AT353" s="693">
        <v>-33025.440000000002</v>
      </c>
      <c r="AU353" s="674"/>
      <c r="AV353" s="730">
        <v>-28015.862197882787</v>
      </c>
      <c r="AW353" s="624"/>
      <c r="AX353" s="693">
        <v>-1692087.39</v>
      </c>
      <c r="AY353" s="674"/>
      <c r="AZ353" s="730">
        <v>-1438020.6635918</v>
      </c>
      <c r="BA353" s="624"/>
      <c r="BB353" s="693">
        <v>-1253.9100000000001</v>
      </c>
      <c r="BC353" s="674"/>
      <c r="BD353" s="730">
        <v>0</v>
      </c>
      <c r="BE353" s="624"/>
      <c r="BF353" s="693">
        <v>52768</v>
      </c>
      <c r="BG353" s="674"/>
      <c r="BH353" s="730">
        <v>74827.628185146794</v>
      </c>
      <c r="BI353" s="624"/>
      <c r="BJ353" s="693">
        <v>22441</v>
      </c>
      <c r="BK353" s="674"/>
      <c r="BL353" s="730">
        <v>28128.012724271946</v>
      </c>
      <c r="BM353" s="624"/>
      <c r="BN353" s="693">
        <v>-1312.5</v>
      </c>
      <c r="BO353" s="674"/>
      <c r="BP353" s="730">
        <v>-1312.5</v>
      </c>
      <c r="BQ353" s="624"/>
      <c r="BR353" s="693">
        <v>10500</v>
      </c>
      <c r="BS353" s="674"/>
      <c r="BT353" s="730">
        <v>-1229.3400000000001</v>
      </c>
    </row>
    <row r="354" spans="1:72" x14ac:dyDescent="0.2">
      <c r="A354" s="624"/>
      <c r="B354" s="627"/>
      <c r="C354" s="633"/>
      <c r="D354" s="627"/>
      <c r="E354" s="671"/>
      <c r="F354" s="672"/>
      <c r="G354" s="673"/>
      <c r="H354" s="674"/>
      <c r="I354" s="675"/>
      <c r="J354" s="624"/>
      <c r="K354" s="676"/>
      <c r="L354" s="677"/>
      <c r="M354" s="624"/>
      <c r="N354" s="676"/>
      <c r="O354" s="674"/>
      <c r="P354" s="677"/>
      <c r="Q354" s="624"/>
      <c r="R354" s="676"/>
      <c r="S354" s="674"/>
      <c r="T354" s="677"/>
      <c r="U354" s="624"/>
      <c r="V354" s="676"/>
      <c r="W354" s="674"/>
      <c r="X354" s="677"/>
      <c r="Y354" s="624"/>
      <c r="Z354" s="676"/>
      <c r="AA354" s="674"/>
      <c r="AB354" s="677"/>
      <c r="AC354" s="624"/>
      <c r="AD354" s="676"/>
      <c r="AE354" s="674"/>
      <c r="AF354" s="677"/>
      <c r="AG354" s="624"/>
      <c r="AH354" s="676"/>
      <c r="AI354" s="674"/>
      <c r="AJ354" s="677"/>
      <c r="AK354" s="624"/>
      <c r="AL354" s="676"/>
      <c r="AM354" s="674"/>
      <c r="AN354" s="677"/>
      <c r="AO354" s="630"/>
      <c r="AP354" s="676"/>
      <c r="AQ354" s="674"/>
      <c r="AR354" s="677"/>
      <c r="AS354" s="624"/>
      <c r="AT354" s="676"/>
      <c r="AU354" s="674"/>
      <c r="AV354" s="677"/>
      <c r="AW354" s="624"/>
      <c r="AX354" s="676"/>
      <c r="AY354" s="674"/>
      <c r="AZ354" s="677"/>
      <c r="BA354" s="624"/>
      <c r="BB354" s="676"/>
      <c r="BC354" s="674"/>
      <c r="BD354" s="677"/>
      <c r="BE354" s="624"/>
      <c r="BF354" s="676"/>
      <c r="BG354" s="674"/>
      <c r="BH354" s="677"/>
      <c r="BI354" s="624"/>
      <c r="BJ354" s="676"/>
      <c r="BK354" s="674"/>
      <c r="BL354" s="677"/>
      <c r="BM354" s="624"/>
      <c r="BN354" s="676"/>
      <c r="BO354" s="674"/>
      <c r="BP354" s="677"/>
      <c r="BQ354" s="624"/>
      <c r="BR354" s="676"/>
      <c r="BS354" s="674"/>
      <c r="BT354" s="677"/>
    </row>
    <row r="355" spans="1:72" x14ac:dyDescent="0.2">
      <c r="A355" s="624"/>
      <c r="B355" s="627" t="s">
        <v>358</v>
      </c>
      <c r="C355" s="633"/>
      <c r="D355" s="627" t="s">
        <v>359</v>
      </c>
      <c r="E355" s="671"/>
      <c r="F355" s="672"/>
      <c r="G355" s="690">
        <v>6235722</v>
      </c>
      <c r="H355" s="674"/>
      <c r="I355" s="729">
        <v>2725946.9730585208</v>
      </c>
      <c r="J355" s="624"/>
      <c r="K355" s="693"/>
      <c r="L355" s="730">
        <v>390812.92098728428</v>
      </c>
      <c r="M355" s="624"/>
      <c r="N355" s="693">
        <v>6235722</v>
      </c>
      <c r="O355" s="674"/>
      <c r="P355" s="730">
        <v>2335134.0520712365</v>
      </c>
      <c r="Q355" s="624"/>
      <c r="R355" s="693">
        <v>6457226</v>
      </c>
      <c r="S355" s="674"/>
      <c r="T355" s="730">
        <v>2509778.8344471552</v>
      </c>
      <c r="U355" s="624"/>
      <c r="V355" s="693">
        <v>0</v>
      </c>
      <c r="W355" s="674"/>
      <c r="X355" s="730">
        <v>0</v>
      </c>
      <c r="Y355" s="624"/>
      <c r="Z355" s="693">
        <v>0</v>
      </c>
      <c r="AA355" s="674"/>
      <c r="AB355" s="730">
        <v>0</v>
      </c>
      <c r="AC355" s="624"/>
      <c r="AD355" s="693">
        <v>0</v>
      </c>
      <c r="AE355" s="674"/>
      <c r="AF355" s="730">
        <v>0</v>
      </c>
      <c r="AG355" s="624"/>
      <c r="AH355" s="693">
        <v>0</v>
      </c>
      <c r="AI355" s="674"/>
      <c r="AJ355" s="730">
        <v>0</v>
      </c>
      <c r="AK355" s="624"/>
      <c r="AL355" s="693">
        <v>-224535</v>
      </c>
      <c r="AM355" s="674"/>
      <c r="AN355" s="730">
        <v>-173806.2172559186</v>
      </c>
      <c r="AO355" s="630"/>
      <c r="AP355" s="693">
        <v>0</v>
      </c>
      <c r="AQ355" s="674"/>
      <c r="AR355" s="730">
        <v>0</v>
      </c>
      <c r="AS355" s="624"/>
      <c r="AT355" s="693">
        <v>0</v>
      </c>
      <c r="AU355" s="674"/>
      <c r="AV355" s="730">
        <v>0</v>
      </c>
      <c r="AW355" s="624"/>
      <c r="AX355" s="693">
        <v>0</v>
      </c>
      <c r="AY355" s="674"/>
      <c r="AZ355" s="677"/>
      <c r="BA355" s="624"/>
      <c r="BB355" s="693">
        <v>0</v>
      </c>
      <c r="BC355" s="674"/>
      <c r="BD355" s="730">
        <v>0</v>
      </c>
      <c r="BE355" s="624"/>
      <c r="BF355" s="693">
        <v>0</v>
      </c>
      <c r="BG355" s="674"/>
      <c r="BH355" s="730">
        <v>0</v>
      </c>
      <c r="BI355" s="624"/>
      <c r="BJ355" s="693">
        <v>0</v>
      </c>
      <c r="BK355" s="674"/>
      <c r="BL355" s="730">
        <v>0</v>
      </c>
      <c r="BM355" s="624"/>
      <c r="BN355" s="693">
        <v>-433</v>
      </c>
      <c r="BO355" s="674"/>
      <c r="BP355" s="730">
        <v>-433</v>
      </c>
      <c r="BQ355" s="624"/>
      <c r="BR355" s="693">
        <v>3464</v>
      </c>
      <c r="BS355" s="674"/>
      <c r="BT355" s="730">
        <v>-405.56512000000004</v>
      </c>
    </row>
    <row r="356" spans="1:72" x14ac:dyDescent="0.2">
      <c r="A356" s="624"/>
      <c r="B356" s="627"/>
      <c r="C356" s="633"/>
      <c r="D356" s="627"/>
      <c r="E356" s="671"/>
      <c r="F356" s="672"/>
      <c r="G356" s="673"/>
      <c r="H356" s="674"/>
      <c r="I356" s="675"/>
      <c r="J356" s="624"/>
      <c r="K356" s="676"/>
      <c r="L356" s="677"/>
      <c r="M356" s="624"/>
      <c r="N356" s="676"/>
      <c r="O356" s="674"/>
      <c r="P356" s="677"/>
      <c r="Q356" s="624"/>
      <c r="R356" s="676"/>
      <c r="S356" s="674"/>
      <c r="T356" s="677"/>
      <c r="U356" s="624"/>
      <c r="V356" s="676"/>
      <c r="W356" s="674"/>
      <c r="X356" s="677"/>
      <c r="Y356" s="624"/>
      <c r="Z356" s="676"/>
      <c r="AA356" s="674"/>
      <c r="AB356" s="677"/>
      <c r="AC356" s="624"/>
      <c r="AD356" s="676"/>
      <c r="AE356" s="674"/>
      <c r="AF356" s="677"/>
      <c r="AG356" s="624"/>
      <c r="AH356" s="676"/>
      <c r="AI356" s="674"/>
      <c r="AJ356" s="677"/>
      <c r="AK356" s="624"/>
      <c r="AL356" s="676"/>
      <c r="AM356" s="674"/>
      <c r="AN356" s="677"/>
      <c r="AO356" s="630"/>
      <c r="AP356" s="676"/>
      <c r="AQ356" s="674"/>
      <c r="AR356" s="677"/>
      <c r="AS356" s="624"/>
      <c r="AT356" s="676"/>
      <c r="AU356" s="674"/>
      <c r="AV356" s="677"/>
      <c r="AW356" s="624"/>
      <c r="AX356" s="676"/>
      <c r="AY356" s="674"/>
      <c r="AZ356" s="677"/>
      <c r="BA356" s="624"/>
      <c r="BB356" s="676"/>
      <c r="BC356" s="674"/>
      <c r="BD356" s="677"/>
      <c r="BE356" s="624"/>
      <c r="BF356" s="676"/>
      <c r="BG356" s="674"/>
      <c r="BH356" s="677"/>
      <c r="BI356" s="624"/>
      <c r="BJ356" s="676"/>
      <c r="BK356" s="674"/>
      <c r="BL356" s="677"/>
      <c r="BM356" s="624"/>
      <c r="BN356" s="676"/>
      <c r="BO356" s="674"/>
      <c r="BP356" s="677"/>
      <c r="BQ356" s="624"/>
      <c r="BR356" s="676"/>
      <c r="BS356" s="674"/>
      <c r="BT356" s="677"/>
    </row>
    <row r="357" spans="1:72" x14ac:dyDescent="0.2">
      <c r="A357" s="624"/>
      <c r="B357" s="627" t="s">
        <v>360</v>
      </c>
      <c r="C357" s="633"/>
      <c r="D357" s="627" t="s">
        <v>361</v>
      </c>
      <c r="E357" s="671"/>
      <c r="F357" s="672"/>
      <c r="G357" s="690">
        <v>-91507</v>
      </c>
      <c r="H357" s="674"/>
      <c r="I357" s="729">
        <v>-40002.30120323936</v>
      </c>
      <c r="J357" s="624"/>
      <c r="K357" s="693"/>
      <c r="L357" s="730">
        <v>222664.00014189014</v>
      </c>
      <c r="M357" s="624"/>
      <c r="N357" s="693">
        <v>-91507</v>
      </c>
      <c r="O357" s="674"/>
      <c r="P357" s="730">
        <v>-262666.3013451295</v>
      </c>
      <c r="Q357" s="624"/>
      <c r="R357" s="693">
        <v>0</v>
      </c>
      <c r="S357" s="674"/>
      <c r="T357" s="730">
        <v>0</v>
      </c>
      <c r="U357" s="624"/>
      <c r="V357" s="693">
        <v>0</v>
      </c>
      <c r="W357" s="674"/>
      <c r="X357" s="730">
        <v>0</v>
      </c>
      <c r="Y357" s="624"/>
      <c r="Z357" s="693">
        <v>48779</v>
      </c>
      <c r="AA357" s="674"/>
      <c r="AB357" s="730">
        <v>-122957.31066728804</v>
      </c>
      <c r="AC357" s="624"/>
      <c r="AD357" s="693">
        <v>0</v>
      </c>
      <c r="AE357" s="674"/>
      <c r="AF357" s="730">
        <v>0</v>
      </c>
      <c r="AG357" s="624"/>
      <c r="AH357" s="693">
        <v>890570</v>
      </c>
      <c r="AI357" s="674"/>
      <c r="AJ357" s="730">
        <v>722128.1963323704</v>
      </c>
      <c r="AK357" s="624"/>
      <c r="AL357" s="693">
        <v>0</v>
      </c>
      <c r="AM357" s="674"/>
      <c r="AN357" s="730">
        <v>0</v>
      </c>
      <c r="AO357" s="630"/>
      <c r="AP357" s="693">
        <v>0</v>
      </c>
      <c r="AQ357" s="674"/>
      <c r="AR357" s="730">
        <v>0</v>
      </c>
      <c r="AS357" s="624"/>
      <c r="AT357" s="693">
        <v>-11708</v>
      </c>
      <c r="AU357" s="674"/>
      <c r="AV357" s="730">
        <v>-9932.0316281270334</v>
      </c>
      <c r="AW357" s="624"/>
      <c r="AX357" s="693">
        <v>-1045365</v>
      </c>
      <c r="AY357" s="674"/>
      <c r="AZ357" s="730">
        <v>-888403.56584398518</v>
      </c>
      <c r="BA357" s="624"/>
      <c r="BB357" s="693">
        <v>-445</v>
      </c>
      <c r="BC357" s="674"/>
      <c r="BD357" s="730">
        <v>0</v>
      </c>
      <c r="BE357" s="624"/>
      <c r="BF357" s="693">
        <v>18707</v>
      </c>
      <c r="BG357" s="674"/>
      <c r="BH357" s="730">
        <v>26527.449220352129</v>
      </c>
      <c r="BI357" s="624"/>
      <c r="BJ357" s="693">
        <v>7955</v>
      </c>
      <c r="BK357" s="674"/>
      <c r="BL357" s="730">
        <v>9970.9612415482079</v>
      </c>
      <c r="BM357" s="624"/>
      <c r="BN357" s="693">
        <v>0</v>
      </c>
      <c r="BO357" s="674"/>
      <c r="BP357" s="730">
        <v>0</v>
      </c>
      <c r="BQ357" s="624"/>
      <c r="BR357" s="693">
        <v>0</v>
      </c>
      <c r="BS357" s="674"/>
      <c r="BT357" s="730">
        <v>0</v>
      </c>
    </row>
    <row r="358" spans="1:72" x14ac:dyDescent="0.2">
      <c r="A358" s="624"/>
      <c r="B358" s="627"/>
      <c r="C358" s="626"/>
      <c r="D358" s="627"/>
      <c r="E358" s="628"/>
      <c r="F358" s="627"/>
      <c r="G358" s="687"/>
      <c r="H358" s="688"/>
      <c r="I358" s="675"/>
      <c r="J358" s="624"/>
      <c r="K358" s="689"/>
      <c r="L358" s="677"/>
      <c r="M358" s="624"/>
      <c r="N358" s="689"/>
      <c r="O358" s="688"/>
      <c r="P358" s="677"/>
      <c r="Q358" s="624"/>
      <c r="R358" s="689"/>
      <c r="S358" s="688"/>
      <c r="T358" s="677"/>
      <c r="U358" s="624"/>
      <c r="V358" s="689"/>
      <c r="W358" s="688"/>
      <c r="X358" s="677"/>
      <c r="Y358" s="624"/>
      <c r="Z358" s="689"/>
      <c r="AA358" s="688"/>
      <c r="AB358" s="677"/>
      <c r="AC358" s="624"/>
      <c r="AD358" s="689"/>
      <c r="AE358" s="688"/>
      <c r="AF358" s="677"/>
      <c r="AG358" s="624"/>
      <c r="AH358" s="689"/>
      <c r="AI358" s="688"/>
      <c r="AJ358" s="677"/>
      <c r="AK358" s="624"/>
      <c r="AL358" s="689"/>
      <c r="AM358" s="688"/>
      <c r="AN358" s="677"/>
      <c r="AO358" s="630"/>
      <c r="AP358" s="689"/>
      <c r="AQ358" s="688"/>
      <c r="AR358" s="677"/>
      <c r="AS358" s="624"/>
      <c r="AT358" s="689"/>
      <c r="AU358" s="688"/>
      <c r="AV358" s="677"/>
      <c r="AW358" s="624"/>
      <c r="AX358" s="689"/>
      <c r="AY358" s="688"/>
      <c r="AZ358" s="677"/>
      <c r="BA358" s="624"/>
      <c r="BB358" s="689"/>
      <c r="BC358" s="688"/>
      <c r="BD358" s="677"/>
      <c r="BE358" s="624"/>
      <c r="BF358" s="689"/>
      <c r="BG358" s="688"/>
      <c r="BH358" s="677"/>
      <c r="BI358" s="624"/>
      <c r="BJ358" s="689"/>
      <c r="BK358" s="688"/>
      <c r="BL358" s="677"/>
      <c r="BM358" s="624"/>
      <c r="BN358" s="689"/>
      <c r="BO358" s="688"/>
      <c r="BP358" s="677"/>
      <c r="BQ358" s="624"/>
      <c r="BR358" s="689"/>
      <c r="BS358" s="688"/>
      <c r="BT358" s="677"/>
    </row>
    <row r="359" spans="1:72" x14ac:dyDescent="0.2">
      <c r="A359" s="624"/>
      <c r="B359" s="627"/>
      <c r="C359" s="626"/>
      <c r="D359" s="627"/>
      <c r="E359" s="628"/>
      <c r="F359" s="627"/>
      <c r="G359" s="687"/>
      <c r="H359" s="688"/>
      <c r="I359" s="675"/>
      <c r="J359" s="624"/>
      <c r="K359" s="689"/>
      <c r="L359" s="677"/>
      <c r="M359" s="624"/>
      <c r="N359" s="689"/>
      <c r="O359" s="688"/>
      <c r="P359" s="677"/>
      <c r="Q359" s="624"/>
      <c r="R359" s="689"/>
      <c r="S359" s="688"/>
      <c r="T359" s="677"/>
      <c r="U359" s="624"/>
      <c r="V359" s="689"/>
      <c r="W359" s="688"/>
      <c r="X359" s="677"/>
      <c r="Y359" s="624"/>
      <c r="Z359" s="689"/>
      <c r="AA359" s="688"/>
      <c r="AB359" s="677"/>
      <c r="AC359" s="624"/>
      <c r="AD359" s="689"/>
      <c r="AE359" s="688"/>
      <c r="AF359" s="677"/>
      <c r="AG359" s="624"/>
      <c r="AH359" s="689"/>
      <c r="AI359" s="688"/>
      <c r="AJ359" s="677"/>
      <c r="AK359" s="624"/>
      <c r="AL359" s="689"/>
      <c r="AM359" s="688"/>
      <c r="AN359" s="677"/>
      <c r="AO359" s="630"/>
      <c r="AP359" s="689"/>
      <c r="AQ359" s="688"/>
      <c r="AR359" s="677"/>
      <c r="AS359" s="624"/>
      <c r="AT359" s="689"/>
      <c r="AU359" s="688"/>
      <c r="AV359" s="677"/>
      <c r="AW359" s="624"/>
      <c r="AX359" s="689"/>
      <c r="AY359" s="688"/>
      <c r="AZ359" s="677"/>
      <c r="BA359" s="624"/>
      <c r="BB359" s="689"/>
      <c r="BC359" s="688"/>
      <c r="BD359" s="677"/>
      <c r="BE359" s="624"/>
      <c r="BF359" s="689"/>
      <c r="BG359" s="688"/>
      <c r="BH359" s="677"/>
      <c r="BI359" s="624"/>
      <c r="BJ359" s="689"/>
      <c r="BK359" s="688"/>
      <c r="BL359" s="677"/>
      <c r="BM359" s="624"/>
      <c r="BN359" s="689"/>
      <c r="BO359" s="688"/>
      <c r="BP359" s="677"/>
      <c r="BQ359" s="624"/>
      <c r="BR359" s="689"/>
      <c r="BS359" s="688"/>
      <c r="BT359" s="677"/>
    </row>
    <row r="360" spans="1:72" x14ac:dyDescent="0.2">
      <c r="A360" s="624"/>
      <c r="B360" s="733" t="s">
        <v>362</v>
      </c>
      <c r="C360" s="734"/>
      <c r="D360" s="733"/>
      <c r="E360" s="735"/>
      <c r="F360" s="733"/>
      <c r="G360" s="736">
        <v>24233077.818273999</v>
      </c>
      <c r="H360" s="737"/>
      <c r="I360" s="738">
        <v>10551497.769264791</v>
      </c>
      <c r="J360" s="624"/>
      <c r="K360" s="739">
        <v>0</v>
      </c>
      <c r="L360" s="740">
        <v>550812.8790301705</v>
      </c>
      <c r="M360" s="624"/>
      <c r="N360" s="736">
        <v>24233077.818273999</v>
      </c>
      <c r="O360" s="737"/>
      <c r="P360" s="738">
        <v>10000684.890234623</v>
      </c>
      <c r="Q360" s="624"/>
      <c r="R360" s="736">
        <v>21236383.810645998</v>
      </c>
      <c r="S360" s="737"/>
      <c r="T360" s="738">
        <v>8208492.5919187274</v>
      </c>
      <c r="U360" s="624"/>
      <c r="V360" s="736">
        <v>0</v>
      </c>
      <c r="W360" s="737"/>
      <c r="X360" s="738">
        <v>0</v>
      </c>
      <c r="Y360" s="624"/>
      <c r="Z360" s="736">
        <v>187781.288222</v>
      </c>
      <c r="AA360" s="737"/>
      <c r="AB360" s="738">
        <v>-473340.62185399479</v>
      </c>
      <c r="AC360" s="624"/>
      <c r="AD360" s="736">
        <v>0</v>
      </c>
      <c r="AE360" s="737"/>
      <c r="AF360" s="738">
        <v>0</v>
      </c>
      <c r="AG360" s="624"/>
      <c r="AH360" s="736">
        <v>3709830.7473720005</v>
      </c>
      <c r="AI360" s="737"/>
      <c r="AJ360" s="738">
        <v>3008155.8847683081</v>
      </c>
      <c r="AK360" s="624"/>
      <c r="AL360" s="736">
        <v>-3554789.4540800005</v>
      </c>
      <c r="AM360" s="737"/>
      <c r="AN360" s="738">
        <v>-2751662.3606781871</v>
      </c>
      <c r="AO360" s="630"/>
      <c r="AP360" s="736">
        <v>3399388.4934569998</v>
      </c>
      <c r="AQ360" s="737"/>
      <c r="AR360" s="738">
        <v>2631370.8554615411</v>
      </c>
      <c r="AS360" s="624"/>
      <c r="AT360" s="736">
        <v>-44764.395976</v>
      </c>
      <c r="AU360" s="737"/>
      <c r="AV360" s="738">
        <v>-37974.154137994068</v>
      </c>
      <c r="AW360" s="624"/>
      <c r="AX360" s="736">
        <v>-752169.56242000009</v>
      </c>
      <c r="AY360" s="737"/>
      <c r="AZ360" s="738">
        <v>-639231.38939340622</v>
      </c>
      <c r="BA360" s="624"/>
      <c r="BB360" s="736">
        <v>-1698.91</v>
      </c>
      <c r="BC360" s="737"/>
      <c r="BD360" s="738">
        <v>0</v>
      </c>
      <c r="BE360" s="624"/>
      <c r="BF360" s="736">
        <v>36561.390008000002</v>
      </c>
      <c r="BG360" s="737"/>
      <c r="BH360" s="738">
        <v>51845.855394382299</v>
      </c>
      <c r="BI360" s="624"/>
      <c r="BJ360" s="736">
        <v>4972.4210449999991</v>
      </c>
      <c r="BK360" s="737"/>
      <c r="BL360" s="738">
        <v>6232.5352000444545</v>
      </c>
      <c r="BM360" s="624"/>
      <c r="BN360" s="736">
        <v>-1654.57</v>
      </c>
      <c r="BO360" s="737"/>
      <c r="BP360" s="738">
        <v>-1654.57</v>
      </c>
      <c r="BQ360" s="624"/>
      <c r="BR360" s="736">
        <v>13236.56</v>
      </c>
      <c r="BS360" s="737"/>
      <c r="BT360" s="738">
        <v>-1549.7364448000001</v>
      </c>
    </row>
    <row r="361" spans="1:72" x14ac:dyDescent="0.2">
      <c r="A361" s="624"/>
      <c r="B361" s="733" t="s">
        <v>363</v>
      </c>
      <c r="C361" s="734"/>
      <c r="D361" s="733"/>
      <c r="E361" s="735"/>
      <c r="F361" s="733"/>
      <c r="G361" s="736">
        <v>-74614</v>
      </c>
      <c r="H361" s="737"/>
      <c r="I361" s="738">
        <v>-74614</v>
      </c>
      <c r="J361" s="624"/>
      <c r="K361" s="739">
        <v>0</v>
      </c>
      <c r="L361" s="740">
        <v>0</v>
      </c>
      <c r="M361" s="624"/>
      <c r="N361" s="739">
        <v>-74614</v>
      </c>
      <c r="O361" s="737"/>
      <c r="P361" s="740">
        <v>-74614</v>
      </c>
      <c r="Q361" s="624"/>
      <c r="R361" s="739">
        <v>-74614</v>
      </c>
      <c r="S361" s="737"/>
      <c r="T361" s="740">
        <v>-74614</v>
      </c>
      <c r="U361" s="624"/>
      <c r="V361" s="739">
        <v>0</v>
      </c>
      <c r="W361" s="737"/>
      <c r="X361" s="740">
        <v>0</v>
      </c>
      <c r="Y361" s="624"/>
      <c r="Z361" s="739">
        <v>0</v>
      </c>
      <c r="AA361" s="737"/>
      <c r="AB361" s="740">
        <v>0</v>
      </c>
      <c r="AC361" s="624"/>
      <c r="AD361" s="739">
        <v>0</v>
      </c>
      <c r="AE361" s="737"/>
      <c r="AF361" s="740">
        <v>0</v>
      </c>
      <c r="AG361" s="624"/>
      <c r="AH361" s="739">
        <v>0</v>
      </c>
      <c r="AI361" s="737"/>
      <c r="AJ361" s="740">
        <v>0</v>
      </c>
      <c r="AK361" s="624"/>
      <c r="AL361" s="739">
        <v>0</v>
      </c>
      <c r="AM361" s="737"/>
      <c r="AN361" s="740">
        <v>0</v>
      </c>
      <c r="AO361" s="630"/>
      <c r="AP361" s="739">
        <v>0</v>
      </c>
      <c r="AQ361" s="737"/>
      <c r="AR361" s="740">
        <v>0</v>
      </c>
      <c r="AS361" s="624"/>
      <c r="AT361" s="739">
        <v>0</v>
      </c>
      <c r="AU361" s="737"/>
      <c r="AV361" s="740">
        <v>0</v>
      </c>
      <c r="AW361" s="624"/>
      <c r="AX361" s="739">
        <v>0</v>
      </c>
      <c r="AY361" s="737"/>
      <c r="AZ361" s="740">
        <v>0</v>
      </c>
      <c r="BA361" s="624"/>
      <c r="BB361" s="739">
        <v>0</v>
      </c>
      <c r="BC361" s="737"/>
      <c r="BD361" s="740">
        <v>0</v>
      </c>
      <c r="BE361" s="624"/>
      <c r="BF361" s="739">
        <v>0</v>
      </c>
      <c r="BG361" s="737"/>
      <c r="BH361" s="740">
        <v>0</v>
      </c>
      <c r="BI361" s="624"/>
      <c r="BJ361" s="739">
        <v>0</v>
      </c>
      <c r="BK361" s="737"/>
      <c r="BL361" s="740">
        <v>0</v>
      </c>
      <c r="BM361" s="624"/>
      <c r="BN361" s="739">
        <v>0</v>
      </c>
      <c r="BO361" s="737"/>
      <c r="BP361" s="740">
        <v>0</v>
      </c>
      <c r="BQ361" s="624"/>
      <c r="BR361" s="739">
        <v>0</v>
      </c>
      <c r="BS361" s="737"/>
      <c r="BT361" s="740">
        <v>0</v>
      </c>
    </row>
    <row r="362" spans="1:72" ht="13.5" thickBot="1" x14ac:dyDescent="0.25">
      <c r="A362" s="624"/>
      <c r="B362" s="733" t="s">
        <v>364</v>
      </c>
      <c r="C362" s="734"/>
      <c r="D362" s="733"/>
      <c r="E362" s="735"/>
      <c r="F362" s="733"/>
      <c r="G362" s="741">
        <v>24307691.818273999</v>
      </c>
      <c r="H362" s="742"/>
      <c r="I362" s="743">
        <v>10626111.769264791</v>
      </c>
      <c r="J362" s="624"/>
      <c r="K362" s="744">
        <v>0</v>
      </c>
      <c r="L362" s="745">
        <v>550812.8790301705</v>
      </c>
      <c r="M362" s="624"/>
      <c r="N362" s="744">
        <v>24307691.818273999</v>
      </c>
      <c r="O362" s="742"/>
      <c r="P362" s="745">
        <v>10075298.890234623</v>
      </c>
      <c r="Q362" s="624"/>
      <c r="R362" s="744">
        <v>21310997.810645998</v>
      </c>
      <c r="S362" s="742"/>
      <c r="T362" s="745">
        <v>8283106.5919187274</v>
      </c>
      <c r="U362" s="624"/>
      <c r="V362" s="744">
        <v>0</v>
      </c>
      <c r="W362" s="742"/>
      <c r="X362" s="745">
        <v>0</v>
      </c>
      <c r="Y362" s="624"/>
      <c r="Z362" s="744">
        <v>187781.288222</v>
      </c>
      <c r="AA362" s="742"/>
      <c r="AB362" s="745">
        <v>-473340.62185399479</v>
      </c>
      <c r="AC362" s="624"/>
      <c r="AD362" s="744">
        <v>0</v>
      </c>
      <c r="AE362" s="742"/>
      <c r="AF362" s="745">
        <v>0</v>
      </c>
      <c r="AG362" s="624"/>
      <c r="AH362" s="744">
        <v>3709830.7473720005</v>
      </c>
      <c r="AI362" s="742"/>
      <c r="AJ362" s="745">
        <v>3008155.8847683081</v>
      </c>
      <c r="AK362" s="624"/>
      <c r="AL362" s="744">
        <v>-3554789.4540800005</v>
      </c>
      <c r="AM362" s="742"/>
      <c r="AN362" s="745">
        <v>-2751662.3606781871</v>
      </c>
      <c r="AO362" s="630"/>
      <c r="AP362" s="744">
        <v>3399388.4934569998</v>
      </c>
      <c r="AQ362" s="742"/>
      <c r="AR362" s="745">
        <v>2631370.8554615411</v>
      </c>
      <c r="AS362" s="624"/>
      <c r="AT362" s="744">
        <v>-44764.395976</v>
      </c>
      <c r="AU362" s="742"/>
      <c r="AV362" s="745">
        <v>-37974.154137994068</v>
      </c>
      <c r="AW362" s="624"/>
      <c r="AX362" s="744">
        <v>-752169.56242000009</v>
      </c>
      <c r="AY362" s="742"/>
      <c r="AZ362" s="745">
        <v>-639231.38939340622</v>
      </c>
      <c r="BA362" s="624"/>
      <c r="BB362" s="744">
        <v>-1698.91</v>
      </c>
      <c r="BC362" s="742"/>
      <c r="BD362" s="745">
        <v>0</v>
      </c>
      <c r="BE362" s="624"/>
      <c r="BF362" s="744">
        <v>36561.390008000002</v>
      </c>
      <c r="BG362" s="742"/>
      <c r="BH362" s="745">
        <v>51845.855394382299</v>
      </c>
      <c r="BI362" s="624"/>
      <c r="BJ362" s="744">
        <v>4972.4210449999991</v>
      </c>
      <c r="BK362" s="742"/>
      <c r="BL362" s="745">
        <v>6232.5352000444545</v>
      </c>
      <c r="BM362" s="624"/>
      <c r="BN362" s="744">
        <v>-1654.57</v>
      </c>
      <c r="BO362" s="742"/>
      <c r="BP362" s="745">
        <v>-1654.57</v>
      </c>
      <c r="BQ362" s="624"/>
      <c r="BR362" s="744">
        <v>13236.56</v>
      </c>
      <c r="BS362" s="742"/>
      <c r="BT362" s="745">
        <v>-1549.7364448000001</v>
      </c>
    </row>
    <row r="363" spans="1:72" ht="13.5" thickTop="1" x14ac:dyDescent="0.2">
      <c r="A363" s="624"/>
      <c r="B363" s="627"/>
      <c r="C363" s="626"/>
      <c r="D363" s="627"/>
      <c r="E363" s="628"/>
      <c r="F363" s="746" t="s">
        <v>365</v>
      </c>
      <c r="G363" s="747">
        <v>0.2704074357767412</v>
      </c>
      <c r="H363" s="629"/>
      <c r="I363" s="747">
        <v>0.27040743577674115</v>
      </c>
      <c r="J363" s="624"/>
      <c r="K363" s="627"/>
      <c r="L363" s="627"/>
      <c r="M363" s="624"/>
      <c r="N363" s="747">
        <v>0.2704074357767412</v>
      </c>
      <c r="O363" s="629"/>
      <c r="P363" s="747">
        <v>0.25639065320890098</v>
      </c>
      <c r="Q363" s="624"/>
      <c r="R363" s="747">
        <v>0.27820358207671636</v>
      </c>
      <c r="S363" s="629"/>
      <c r="T363" s="747">
        <v>0.27820358207671642</v>
      </c>
      <c r="U363" s="624"/>
      <c r="V363" s="747" t="e">
        <v>#DIV/0!</v>
      </c>
      <c r="W363" s="629"/>
      <c r="X363" s="747" t="e">
        <v>#DIV/0!</v>
      </c>
      <c r="Y363" s="624"/>
      <c r="Z363" s="747">
        <v>0.57574071371368307</v>
      </c>
      <c r="AA363" s="629"/>
      <c r="AB363" s="747">
        <v>0.57574071371368307</v>
      </c>
      <c r="AC363" s="624"/>
      <c r="AD363" s="747">
        <v>0</v>
      </c>
      <c r="AE363" s="629"/>
      <c r="AF363" s="747">
        <v>0</v>
      </c>
      <c r="AG363" s="624"/>
      <c r="AH363" s="747">
        <v>0.26473741220517988</v>
      </c>
      <c r="AI363" s="629"/>
      <c r="AJ363" s="747">
        <v>0.26473741220517988</v>
      </c>
      <c r="AK363" s="624"/>
      <c r="AL363" s="747">
        <v>0.27683976010160899</v>
      </c>
      <c r="AM363" s="629"/>
      <c r="AN363" s="747">
        <v>0.27683976010160893</v>
      </c>
      <c r="AO363" s="630"/>
      <c r="AP363" s="747">
        <v>0.26473744990457221</v>
      </c>
      <c r="AQ363" s="629"/>
      <c r="AR363" s="747">
        <v>0.26473744990457226</v>
      </c>
      <c r="AS363" s="624"/>
      <c r="AT363" s="747">
        <v>0.26473709844461529</v>
      </c>
      <c r="AU363" s="629"/>
      <c r="AV363" s="747">
        <v>0.26473709844461535</v>
      </c>
      <c r="AW363" s="624"/>
      <c r="AX363" s="747">
        <v>0.2639013660904248</v>
      </c>
      <c r="AY363" s="629"/>
      <c r="AZ363" s="747">
        <v>0.2639013660904248</v>
      </c>
      <c r="BA363" s="624"/>
      <c r="BB363" s="747">
        <v>0.26479270573566088</v>
      </c>
      <c r="BC363" s="629"/>
      <c r="BD363" s="747" t="e">
        <v>#DIV/0!</v>
      </c>
      <c r="BE363" s="624"/>
      <c r="BF363" s="747">
        <v>0.272644762511279</v>
      </c>
      <c r="BG363" s="629"/>
      <c r="BH363" s="747">
        <v>0.272644762511279</v>
      </c>
      <c r="BI363" s="624"/>
      <c r="BJ363" s="747">
        <v>0.26472986450513758</v>
      </c>
      <c r="BK363" s="629"/>
      <c r="BL363" s="747">
        <v>0.26472986450513758</v>
      </c>
      <c r="BM363" s="624"/>
      <c r="BN363" s="747">
        <v>0.2647312</v>
      </c>
      <c r="BO363" s="629"/>
      <c r="BP363" s="747">
        <v>0.2647312</v>
      </c>
      <c r="BQ363" s="624"/>
      <c r="BR363" s="747">
        <v>0.2647312</v>
      </c>
      <c r="BS363" s="629"/>
      <c r="BT363" s="747">
        <v>0.2647312</v>
      </c>
    </row>
    <row r="364" spans="1:72" x14ac:dyDescent="0.2">
      <c r="A364" s="624"/>
      <c r="B364" s="627"/>
      <c r="C364" s="626"/>
      <c r="D364" s="627"/>
      <c r="E364" s="628"/>
      <c r="F364" s="746" t="s">
        <v>366</v>
      </c>
      <c r="G364" s="747">
        <v>0.26957740302151767</v>
      </c>
      <c r="H364" s="629"/>
      <c r="I364" s="747">
        <v>0.26850869982786812</v>
      </c>
      <c r="J364" s="624"/>
      <c r="K364" s="627"/>
      <c r="L364" s="748"/>
      <c r="M364" s="624"/>
      <c r="N364" s="747">
        <v>0.26957740302151767</v>
      </c>
      <c r="O364" s="629"/>
      <c r="P364" s="747">
        <v>0.25449191726002796</v>
      </c>
      <c r="Q364" s="624"/>
      <c r="R364" s="747">
        <v>0.27722953655066868</v>
      </c>
      <c r="S364" s="629"/>
      <c r="T364" s="747">
        <v>0.27569753173887285</v>
      </c>
      <c r="U364" s="624"/>
      <c r="V364" s="747" t="e">
        <v>#DIV/0!</v>
      </c>
      <c r="W364" s="629"/>
      <c r="X364" s="747" t="e">
        <v>#DIV/0!</v>
      </c>
      <c r="Y364" s="624"/>
      <c r="Z364" s="747">
        <v>0.57574071371368307</v>
      </c>
      <c r="AA364" s="629"/>
      <c r="AB364" s="747">
        <v>0.57574071371368307</v>
      </c>
      <c r="AC364" s="624"/>
      <c r="AD364" s="747">
        <v>0</v>
      </c>
      <c r="AE364" s="629"/>
      <c r="AF364" s="747">
        <v>0</v>
      </c>
      <c r="AG364" s="624"/>
      <c r="AH364" s="747">
        <v>0.26473741220517988</v>
      </c>
      <c r="AI364" s="629"/>
      <c r="AJ364" s="747">
        <v>0.26473741220517988</v>
      </c>
      <c r="AK364" s="624"/>
      <c r="AL364" s="747">
        <v>0.27683976010160899</v>
      </c>
      <c r="AM364" s="629"/>
      <c r="AN364" s="747">
        <v>0.27683976010160893</v>
      </c>
      <c r="AO364" s="630"/>
      <c r="AP364" s="747">
        <v>0.26473744990457221</v>
      </c>
      <c r="AQ364" s="629"/>
      <c r="AR364" s="747">
        <v>0.26473744990457226</v>
      </c>
      <c r="AS364" s="624"/>
      <c r="AT364" s="747">
        <v>0.26473709844461529</v>
      </c>
      <c r="AU364" s="629"/>
      <c r="AV364" s="747">
        <v>0.26473709844461535</v>
      </c>
      <c r="AW364" s="624"/>
      <c r="AX364" s="747">
        <v>0.2639013660904248</v>
      </c>
      <c r="AY364" s="629"/>
      <c r="AZ364" s="747">
        <v>0.2639013660904248</v>
      </c>
      <c r="BA364" s="624"/>
      <c r="BB364" s="747">
        <v>0.26479270573566088</v>
      </c>
      <c r="BC364" s="629"/>
      <c r="BD364" s="747" t="e">
        <v>#DIV/0!</v>
      </c>
      <c r="BE364" s="624"/>
      <c r="BF364" s="747">
        <v>0.272644762511279</v>
      </c>
      <c r="BG364" s="629"/>
      <c r="BH364" s="747">
        <v>0.272644762511279</v>
      </c>
      <c r="BI364" s="624"/>
      <c r="BJ364" s="747">
        <v>0.26472986450513758</v>
      </c>
      <c r="BK364" s="629"/>
      <c r="BL364" s="747">
        <v>0.26472986450513758</v>
      </c>
      <c r="BM364" s="624"/>
      <c r="BN364" s="747">
        <v>0.2647312</v>
      </c>
      <c r="BO364" s="629"/>
      <c r="BP364" s="747">
        <v>0.2647312</v>
      </c>
      <c r="BQ364" s="624"/>
      <c r="BR364" s="747">
        <v>0.2647312</v>
      </c>
      <c r="BS364" s="629"/>
      <c r="BT364" s="747">
        <v>0.2647312</v>
      </c>
    </row>
    <row r="365" spans="1:72" x14ac:dyDescent="0.2">
      <c r="A365" s="624"/>
      <c r="B365" s="627"/>
      <c r="C365" s="626"/>
      <c r="D365" s="627"/>
      <c r="E365" s="628"/>
      <c r="F365" s="627"/>
      <c r="G365" s="627"/>
      <c r="H365" s="629"/>
      <c r="I365" s="629"/>
      <c r="J365" s="624"/>
      <c r="K365" s="627"/>
      <c r="L365" s="629"/>
      <c r="M365" s="624"/>
      <c r="N365" s="627"/>
      <c r="O365" s="629"/>
      <c r="P365" s="629"/>
      <c r="Q365" s="624"/>
      <c r="R365" s="627"/>
      <c r="S365" s="629"/>
      <c r="T365" s="627"/>
      <c r="U365" s="624"/>
      <c r="V365" s="627"/>
      <c r="W365" s="629"/>
      <c r="X365" s="627"/>
      <c r="Y365" s="624"/>
      <c r="Z365" s="627"/>
      <c r="AA365" s="627"/>
      <c r="AB365" s="627"/>
      <c r="AC365" s="624"/>
      <c r="AD365" s="627"/>
      <c r="AE365" s="629"/>
      <c r="AF365" s="627"/>
      <c r="AG365" s="624"/>
      <c r="AH365" s="627"/>
      <c r="AI365" s="629"/>
      <c r="AJ365" s="627"/>
      <c r="AK365" s="624"/>
      <c r="AL365" s="627"/>
      <c r="AM365" s="629"/>
      <c r="AN365" s="627"/>
      <c r="AO365" s="630"/>
      <c r="AP365" s="627"/>
      <c r="AQ365" s="629"/>
      <c r="AR365" s="627"/>
      <c r="AS365" s="624"/>
      <c r="AT365" s="627"/>
      <c r="AU365" s="629"/>
      <c r="AV365" s="627"/>
      <c r="AW365" s="624"/>
      <c r="AX365" s="627"/>
      <c r="AY365" s="629"/>
      <c r="AZ365" s="627"/>
      <c r="BA365" s="624"/>
      <c r="BB365" s="627"/>
      <c r="BC365" s="629"/>
      <c r="BD365" s="627"/>
      <c r="BE365" s="624"/>
      <c r="BF365" s="627"/>
      <c r="BG365" s="629"/>
      <c r="BH365" s="627"/>
      <c r="BI365" s="624"/>
      <c r="BJ365" s="627"/>
      <c r="BK365" s="629"/>
      <c r="BL365" s="627"/>
      <c r="BM365" s="624"/>
      <c r="BN365" s="627"/>
      <c r="BO365" s="629"/>
      <c r="BP365" s="627"/>
      <c r="BQ365" s="624"/>
      <c r="BR365" s="627"/>
      <c r="BS365" s="629"/>
      <c r="BT365" s="627"/>
    </row>
    <row r="366" spans="1:72" x14ac:dyDescent="0.2">
      <c r="A366" s="624"/>
      <c r="B366" s="627"/>
      <c r="C366" s="626"/>
      <c r="D366" s="627"/>
      <c r="E366" s="628"/>
      <c r="F366" s="746" t="s">
        <v>367</v>
      </c>
      <c r="G366" s="629">
        <v>24233079.642767776</v>
      </c>
      <c r="H366" s="629"/>
      <c r="I366" s="629">
        <v>10551498.351915602</v>
      </c>
      <c r="J366" s="624"/>
      <c r="K366" s="627"/>
      <c r="L366" s="629"/>
      <c r="M366" s="624"/>
      <c r="N366" s="627"/>
      <c r="O366" s="629"/>
      <c r="P366" s="629"/>
      <c r="Q366" s="624"/>
      <c r="R366" s="749">
        <v>21236385.407131039</v>
      </c>
      <c r="S366" s="629"/>
      <c r="T366" s="749">
        <v>8208493.1164236842</v>
      </c>
      <c r="U366" s="624"/>
      <c r="V366" s="749"/>
      <c r="W366" s="629"/>
      <c r="X366" s="749"/>
      <c r="Y366" s="624"/>
      <c r="Z366" s="749">
        <v>187780.77349974186</v>
      </c>
      <c r="AA366" s="629"/>
      <c r="AB366" s="749">
        <v>-473339.34374190861</v>
      </c>
      <c r="AC366" s="624"/>
      <c r="AD366" s="749">
        <v>0</v>
      </c>
      <c r="AE366" s="629"/>
      <c r="AF366" s="749">
        <v>0</v>
      </c>
      <c r="AG366" s="624"/>
      <c r="AH366" s="749">
        <v>3709831.5617199037</v>
      </c>
      <c r="AI366" s="629"/>
      <c r="AJ366" s="749">
        <v>3008156.8557118862</v>
      </c>
      <c r="AK366" s="624"/>
      <c r="AL366" s="749">
        <v>-3554788.6663651476</v>
      </c>
      <c r="AM366" s="629"/>
      <c r="AN366" s="749">
        <v>-2200849.3839608352</v>
      </c>
      <c r="AO366" s="630"/>
      <c r="AP366" s="749">
        <v>3399388.6663651476</v>
      </c>
      <c r="AQ366" s="629"/>
      <c r="AR366" s="749">
        <v>2631371.0134764994</v>
      </c>
      <c r="AS366" s="624"/>
      <c r="AT366" s="749">
        <v>-44764.554892390617</v>
      </c>
      <c r="AU366" s="629"/>
      <c r="AV366" s="749">
        <v>-37974.455608936187</v>
      </c>
      <c r="AW366" s="624"/>
      <c r="AX366" s="749">
        <v>-752169.89193442895</v>
      </c>
      <c r="AY366" s="629"/>
      <c r="AZ366" s="749">
        <v>-639231.57588970847</v>
      </c>
      <c r="BA366" s="624"/>
      <c r="BB366" s="749">
        <v>-1698.5329216871019</v>
      </c>
      <c r="BC366" s="629"/>
      <c r="BD366" s="749">
        <v>0</v>
      </c>
      <c r="BE366" s="624"/>
      <c r="BF366" s="749">
        <v>36559.959112852455</v>
      </c>
      <c r="BG366" s="629"/>
      <c r="BH366" s="749">
        <v>51843.72480796231</v>
      </c>
      <c r="BI366" s="624"/>
      <c r="BJ366" s="749">
        <v>4972.6569472083866</v>
      </c>
      <c r="BK366" s="629"/>
      <c r="BL366" s="749">
        <v>6232.7829765802326</v>
      </c>
      <c r="BM366" s="624"/>
      <c r="BN366" s="749">
        <v>-1654.6091579342221</v>
      </c>
      <c r="BO366" s="629"/>
      <c r="BP366" s="749">
        <v>-1654.6091579342221</v>
      </c>
      <c r="BQ366" s="624"/>
      <c r="BR366" s="749">
        <v>13236.873263473777</v>
      </c>
      <c r="BS366" s="629"/>
      <c r="BT366" s="749">
        <v>-1549.7731216875097</v>
      </c>
    </row>
    <row r="367" spans="1:72" ht="13.5" thickBot="1" x14ac:dyDescent="0.25">
      <c r="A367" s="624"/>
      <c r="B367" s="627"/>
      <c r="C367" s="626"/>
      <c r="D367" s="627"/>
      <c r="E367" s="628"/>
      <c r="F367" s="746" t="s">
        <v>368</v>
      </c>
      <c r="G367" s="750">
        <v>-1.8244937770068645</v>
      </c>
      <c r="H367" s="629"/>
      <c r="I367" s="750">
        <v>-0.5826508104801178</v>
      </c>
      <c r="J367" s="624"/>
      <c r="K367" s="627"/>
      <c r="L367" s="627"/>
      <c r="M367" s="624"/>
      <c r="N367" s="627"/>
      <c r="O367" s="629"/>
      <c r="P367" s="627"/>
      <c r="Q367" s="624"/>
      <c r="R367" s="750">
        <v>-1.5964850410819054</v>
      </c>
      <c r="S367" s="629"/>
      <c r="T367" s="750">
        <v>-0.52450495678931475</v>
      </c>
      <c r="U367" s="624"/>
      <c r="V367" s="750">
        <v>0</v>
      </c>
      <c r="W367" s="629"/>
      <c r="X367" s="750">
        <v>0</v>
      </c>
      <c r="Y367" s="624"/>
      <c r="Z367" s="750">
        <v>0.51472225814359263</v>
      </c>
      <c r="AA367" s="629"/>
      <c r="AB367" s="750">
        <v>-1.2781120861764066</v>
      </c>
      <c r="AC367" s="624"/>
      <c r="AD367" s="750">
        <v>0</v>
      </c>
      <c r="AE367" s="629"/>
      <c r="AF367" s="750">
        <v>0</v>
      </c>
      <c r="AG367" s="624"/>
      <c r="AH367" s="750">
        <v>-0.81434790324419737</v>
      </c>
      <c r="AI367" s="629"/>
      <c r="AJ367" s="750">
        <v>-0.97094357805326581</v>
      </c>
      <c r="AK367" s="624"/>
      <c r="AL367" s="750">
        <v>-0.78771485295146704</v>
      </c>
      <c r="AM367" s="629"/>
      <c r="AN367" s="750">
        <v>-9.7687181551009417E-2</v>
      </c>
      <c r="AO367" s="630"/>
      <c r="AP367" s="750">
        <v>-0.17290814779698849</v>
      </c>
      <c r="AQ367" s="629"/>
      <c r="AR367" s="750">
        <v>-0.15801495825871825</v>
      </c>
      <c r="AS367" s="624"/>
      <c r="AT367" s="750">
        <v>0.15891639061737806</v>
      </c>
      <c r="AU367" s="629"/>
      <c r="AV367" s="750">
        <v>0.30147094211861258</v>
      </c>
      <c r="AW367" s="624"/>
      <c r="AX367" s="750">
        <v>0.32951442885678262</v>
      </c>
      <c r="AY367" s="629"/>
      <c r="AZ367" s="750">
        <v>0.18649630225263536</v>
      </c>
      <c r="BA367" s="624"/>
      <c r="BB367" s="750">
        <v>-0.37707831289822025</v>
      </c>
      <c r="BC367" s="629"/>
      <c r="BD367" s="750">
        <v>0</v>
      </c>
      <c r="BE367" s="624"/>
      <c r="BF367" s="750">
        <v>1.4308951475468348</v>
      </c>
      <c r="BG367" s="629"/>
      <c r="BH367" s="750">
        <v>2.1305864199894131</v>
      </c>
      <c r="BI367" s="624"/>
      <c r="BJ367" s="750">
        <v>-0.23590220838741516</v>
      </c>
      <c r="BK367" s="629"/>
      <c r="BL367" s="750">
        <v>-0.24777653577802994</v>
      </c>
      <c r="BM367" s="624"/>
      <c r="BN367" s="750">
        <v>3.9157934222203039E-2</v>
      </c>
      <c r="BO367" s="629"/>
      <c r="BP367" s="750">
        <v>3.9157934222203039E-2</v>
      </c>
      <c r="BQ367" s="624"/>
      <c r="BR367" s="750">
        <v>-0.31326347377762431</v>
      </c>
      <c r="BS367" s="629"/>
      <c r="BT367" s="750">
        <v>3.6676887509656808E-2</v>
      </c>
    </row>
    <row r="368" spans="1:72" ht="13.5" thickTop="1" x14ac:dyDescent="0.2">
      <c r="A368" s="624"/>
      <c r="B368" s="627"/>
      <c r="C368" s="626"/>
      <c r="D368" s="627"/>
      <c r="E368" s="628"/>
      <c r="F368" s="627"/>
      <c r="G368" s="627"/>
      <c r="H368" s="629"/>
      <c r="I368" s="627"/>
      <c r="J368" s="624"/>
      <c r="K368" s="627"/>
      <c r="L368" s="627"/>
      <c r="M368" s="624"/>
      <c r="N368" s="627"/>
      <c r="O368" s="629"/>
      <c r="P368" s="627"/>
      <c r="Q368" s="624"/>
      <c r="R368" s="627"/>
      <c r="S368" s="629"/>
      <c r="T368" s="627"/>
      <c r="U368" s="624"/>
      <c r="V368" s="627"/>
      <c r="W368" s="629"/>
      <c r="X368" s="627"/>
      <c r="Y368" s="624"/>
      <c r="Z368" s="627"/>
      <c r="AA368" s="629"/>
      <c r="AB368" s="627"/>
      <c r="AC368" s="624"/>
      <c r="AD368" s="627"/>
      <c r="AE368" s="629"/>
      <c r="AF368" s="627"/>
      <c r="AG368" s="624"/>
      <c r="AH368" s="627"/>
      <c r="AI368" s="629"/>
      <c r="AJ368" s="627"/>
      <c r="AK368" s="624"/>
      <c r="AL368" s="627"/>
      <c r="AM368" s="629"/>
      <c r="AN368" s="627"/>
      <c r="AO368" s="630"/>
      <c r="AP368" s="627"/>
      <c r="AQ368" s="629"/>
      <c r="AR368" s="627"/>
      <c r="AS368" s="624"/>
      <c r="AT368" s="627"/>
      <c r="AU368" s="629"/>
      <c r="AV368" s="627"/>
      <c r="AW368" s="624"/>
      <c r="AX368" s="627"/>
      <c r="AY368" s="629"/>
      <c r="AZ368" s="627"/>
      <c r="BA368" s="624"/>
      <c r="BB368" s="627"/>
      <c r="BC368" s="629"/>
      <c r="BD368" s="627"/>
      <c r="BE368" s="624"/>
      <c r="BF368" s="627"/>
      <c r="BG368" s="629"/>
      <c r="BH368" s="627"/>
      <c r="BI368" s="624"/>
      <c r="BJ368" s="627"/>
      <c r="BK368" s="629"/>
      <c r="BL368" s="627"/>
      <c r="BM368" s="624"/>
      <c r="BN368" s="627"/>
      <c r="BO368" s="629"/>
      <c r="BP368" s="627"/>
      <c r="BQ368" s="624"/>
      <c r="BR368" s="627"/>
      <c r="BS368" s="629"/>
      <c r="BT368" s="627"/>
    </row>
    <row r="369" spans="1:72" x14ac:dyDescent="0.2">
      <c r="A369" s="624"/>
      <c r="B369" s="627"/>
      <c r="C369" s="626"/>
      <c r="D369" s="627"/>
      <c r="E369" s="628"/>
      <c r="F369" s="627"/>
      <c r="G369" s="627"/>
      <c r="H369" s="629"/>
      <c r="I369" s="627"/>
      <c r="J369" s="624"/>
      <c r="K369" s="627"/>
      <c r="L369" s="627"/>
      <c r="M369" s="624"/>
      <c r="N369" s="627"/>
      <c r="O369" s="629"/>
      <c r="P369" s="627"/>
      <c r="Q369" s="624"/>
      <c r="R369" s="627"/>
      <c r="S369" s="629"/>
      <c r="T369" s="627"/>
      <c r="U369" s="624"/>
      <c r="V369" s="627"/>
      <c r="W369" s="629"/>
      <c r="X369" s="627"/>
      <c r="Y369" s="624"/>
      <c r="Z369" s="627"/>
      <c r="AA369" s="629"/>
      <c r="AB369" s="627"/>
      <c r="AC369" s="624"/>
      <c r="AD369" s="627"/>
      <c r="AE369" s="629"/>
      <c r="AF369" s="627"/>
      <c r="AG369" s="624"/>
      <c r="AH369" s="627"/>
      <c r="AI369" s="629"/>
      <c r="AJ369" s="627"/>
      <c r="AK369" s="624"/>
      <c r="AL369" s="627"/>
      <c r="AM369" s="629"/>
      <c r="AN369" s="627"/>
      <c r="AO369" s="630"/>
      <c r="AP369" s="627"/>
      <c r="AQ369" s="629"/>
      <c r="AR369" s="627"/>
      <c r="AS369" s="624"/>
      <c r="AT369" s="627"/>
      <c r="AU369" s="629"/>
      <c r="AV369" s="627"/>
      <c r="AW369" s="624"/>
      <c r="AX369" s="627"/>
      <c r="AY369" s="629"/>
      <c r="AZ369" s="627"/>
      <c r="BA369" s="624"/>
      <c r="BB369" s="627"/>
      <c r="BC369" s="629"/>
      <c r="BD369" s="627"/>
      <c r="BE369" s="624"/>
      <c r="BF369" s="627"/>
      <c r="BG369" s="629"/>
      <c r="BH369" s="627"/>
      <c r="BI369" s="624"/>
      <c r="BJ369" s="627"/>
      <c r="BK369" s="629"/>
      <c r="BL369" s="627"/>
      <c r="BM369" s="624"/>
      <c r="BN369" s="627"/>
      <c r="BO369" s="629"/>
      <c r="BP369" s="627"/>
      <c r="BQ369" s="624"/>
      <c r="BR369" s="627"/>
      <c r="BS369" s="629"/>
      <c r="BT369" s="627"/>
    </row>
    <row r="370" spans="1:72" x14ac:dyDescent="0.2">
      <c r="A370" s="624"/>
      <c r="B370" s="627"/>
      <c r="C370" s="626"/>
      <c r="D370" s="627"/>
      <c r="E370" s="628"/>
      <c r="F370" s="746" t="s">
        <v>369</v>
      </c>
      <c r="G370" s="629">
        <v>17826052.599999998</v>
      </c>
      <c r="H370" s="629"/>
      <c r="I370" s="629">
        <v>7761656.8954513818</v>
      </c>
      <c r="J370" s="624"/>
      <c r="K370" s="627"/>
      <c r="L370" s="627"/>
      <c r="M370" s="624"/>
      <c r="N370" s="627"/>
      <c r="O370" s="629"/>
      <c r="P370" s="627"/>
      <c r="Q370" s="624"/>
      <c r="R370" s="629">
        <v>15654333.950000001</v>
      </c>
      <c r="S370" s="629"/>
      <c r="T370" s="629">
        <v>6050812.9869569205</v>
      </c>
      <c r="U370" s="624"/>
      <c r="V370" s="629">
        <v>0</v>
      </c>
      <c r="W370" s="629"/>
      <c r="X370" s="629">
        <v>0</v>
      </c>
      <c r="Y370" s="624"/>
      <c r="Z370" s="629">
        <v>138634.29999999999</v>
      </c>
      <c r="AA370" s="629"/>
      <c r="AB370" s="629">
        <v>-349455.7226315015</v>
      </c>
      <c r="AC370" s="624"/>
      <c r="AD370" s="629">
        <v>0</v>
      </c>
      <c r="AE370" s="629"/>
      <c r="AF370" s="629">
        <v>0</v>
      </c>
      <c r="AG370" s="624"/>
      <c r="AH370" s="629">
        <v>2738882.1700000004</v>
      </c>
      <c r="AI370" s="629"/>
      <c r="AJ370" s="629">
        <v>2220851.8604814769</v>
      </c>
      <c r="AK370" s="624"/>
      <c r="AL370" s="629">
        <v>-2665090.2800000003</v>
      </c>
      <c r="AM370" s="629"/>
      <c r="AN370" s="629">
        <v>-1643779.5033397959</v>
      </c>
      <c r="AO370" s="630"/>
      <c r="AP370" s="629">
        <v>2509689.63</v>
      </c>
      <c r="AQ370" s="629"/>
      <c r="AR370" s="629">
        <v>1942680.0324078917</v>
      </c>
      <c r="AS370" s="624"/>
      <c r="AT370" s="629">
        <v>-33048.22</v>
      </c>
      <c r="AU370" s="629"/>
      <c r="AV370" s="629">
        <v>-28035.1867349932</v>
      </c>
      <c r="AW370" s="624"/>
      <c r="AX370" s="629">
        <v>-555309.66999999993</v>
      </c>
      <c r="AY370" s="629"/>
      <c r="AZ370" s="629">
        <v>-471929.98711038427</v>
      </c>
      <c r="BA370" s="624"/>
      <c r="BB370" s="629">
        <v>-1253.9100000000001</v>
      </c>
      <c r="BC370" s="629"/>
      <c r="BD370" s="629">
        <v>0</v>
      </c>
      <c r="BE370" s="624"/>
      <c r="BF370" s="629">
        <v>26992.36</v>
      </c>
      <c r="BG370" s="629"/>
      <c r="BH370" s="629">
        <v>38276.498596111829</v>
      </c>
      <c r="BI370" s="624"/>
      <c r="BJ370" s="629">
        <v>3671.2799999999988</v>
      </c>
      <c r="BK370" s="629"/>
      <c r="BL370" s="629">
        <v>4601.6581504551978</v>
      </c>
      <c r="BM370" s="624"/>
      <c r="BN370" s="629">
        <v>-1221.57</v>
      </c>
      <c r="BO370" s="629"/>
      <c r="BP370" s="629">
        <v>-1221.57</v>
      </c>
      <c r="BQ370" s="624"/>
      <c r="BR370" s="629">
        <v>9772.56</v>
      </c>
      <c r="BS370" s="629"/>
      <c r="BT370" s="629">
        <v>-1144.1713248000001</v>
      </c>
    </row>
    <row r="371" spans="1:72" x14ac:dyDescent="0.2">
      <c r="A371" s="624"/>
      <c r="B371" s="627"/>
      <c r="C371" s="626"/>
      <c r="D371" s="627"/>
      <c r="E371" s="628"/>
      <c r="F371" s="746" t="s">
        <v>370</v>
      </c>
      <c r="G371" s="629">
        <v>17826054.26259391</v>
      </c>
      <c r="H371" s="629"/>
      <c r="I371" s="629">
        <v>7893277.717026094</v>
      </c>
      <c r="J371" s="624"/>
      <c r="K371" s="627"/>
      <c r="L371" s="627"/>
      <c r="M371" s="624"/>
      <c r="N371" s="627"/>
      <c r="O371" s="629"/>
      <c r="P371" s="627"/>
      <c r="Q371" s="624"/>
      <c r="R371" s="749">
        <v>15654336.147364212</v>
      </c>
      <c r="S371" s="629"/>
      <c r="T371" s="749">
        <v>6050813.7685815915</v>
      </c>
      <c r="U371" s="624"/>
      <c r="V371" s="749"/>
      <c r="W371" s="629"/>
      <c r="X371" s="749"/>
      <c r="Y371" s="624"/>
      <c r="Z371" s="749">
        <v>138634.1927099209</v>
      </c>
      <c r="AA371" s="629"/>
      <c r="AB371" s="749">
        <v>-349455.46647028514</v>
      </c>
      <c r="AC371" s="624"/>
      <c r="AD371" s="749">
        <v>0</v>
      </c>
      <c r="AE371" s="629"/>
      <c r="AF371" s="749">
        <v>0</v>
      </c>
      <c r="AG371" s="624"/>
      <c r="AH371" s="749">
        <v>2738882.6558941132</v>
      </c>
      <c r="AI371" s="629"/>
      <c r="AJ371" s="749">
        <v>2220852.4837981062</v>
      </c>
      <c r="AK371" s="624"/>
      <c r="AL371" s="749">
        <v>-2665089.8616696489</v>
      </c>
      <c r="AM371" s="629"/>
      <c r="AN371" s="749">
        <v>-1512158.6000665319</v>
      </c>
      <c r="AO371" s="630"/>
      <c r="AP371" s="749">
        <v>2509689.8616696489</v>
      </c>
      <c r="AQ371" s="629"/>
      <c r="AR371" s="749">
        <v>1942680.2295821959</v>
      </c>
      <c r="AS371" s="624"/>
      <c r="AT371" s="749">
        <v>-33048.633328449061</v>
      </c>
      <c r="AU371" s="629"/>
      <c r="AV371" s="749">
        <v>-28035.660407751133</v>
      </c>
      <c r="AW371" s="624"/>
      <c r="AX371" s="749">
        <v>-555309.59749285178</v>
      </c>
      <c r="AY371" s="629"/>
      <c r="AZ371" s="749">
        <v>-471929.8564306004</v>
      </c>
      <c r="BA371" s="624"/>
      <c r="BB371" s="749">
        <v>-1253.9874876468029</v>
      </c>
      <c r="BC371" s="629"/>
      <c r="BD371" s="749">
        <v>0</v>
      </c>
      <c r="BE371" s="624"/>
      <c r="BF371" s="749">
        <v>26991.370429757993</v>
      </c>
      <c r="BG371" s="629"/>
      <c r="BH371" s="749">
        <v>38275.020396787499</v>
      </c>
      <c r="BI371" s="624"/>
      <c r="BJ371" s="749">
        <v>3671.1973683533797</v>
      </c>
      <c r="BK371" s="629"/>
      <c r="BL371" s="749">
        <v>4601.5192087571522</v>
      </c>
      <c r="BM371" s="624"/>
      <c r="BN371" s="749">
        <v>-1221.5595909288777</v>
      </c>
      <c r="BO371" s="629"/>
      <c r="BP371" s="749">
        <v>-1221.5595909288777</v>
      </c>
      <c r="BQ371" s="624"/>
      <c r="BR371" s="749">
        <v>9772.4767274310216</v>
      </c>
      <c r="BS371" s="629"/>
      <c r="BT371" s="749">
        <v>-1144.1615752476239</v>
      </c>
    </row>
    <row r="372" spans="1:72" ht="13.5" thickBot="1" x14ac:dyDescent="0.25">
      <c r="A372" s="624"/>
      <c r="B372" s="624"/>
      <c r="C372" s="624"/>
      <c r="D372" s="624"/>
      <c r="E372" s="624"/>
      <c r="F372" s="746"/>
      <c r="G372" s="750">
        <v>-1.66259391233325</v>
      </c>
      <c r="H372" s="629"/>
      <c r="I372" s="750">
        <v>-131620.82157471217</v>
      </c>
      <c r="J372" s="624"/>
      <c r="K372" s="627"/>
      <c r="L372" s="627"/>
      <c r="M372" s="624"/>
      <c r="N372" s="627"/>
      <c r="O372" s="629"/>
      <c r="P372" s="627"/>
      <c r="Q372" s="624"/>
      <c r="R372" s="750">
        <v>-2.1973642110824585</v>
      </c>
      <c r="S372" s="629"/>
      <c r="T372" s="750">
        <v>-0.78162467107176781</v>
      </c>
      <c r="U372" s="624"/>
      <c r="V372" s="750">
        <v>0</v>
      </c>
      <c r="W372" s="629"/>
      <c r="X372" s="750">
        <v>0</v>
      </c>
      <c r="Y372" s="624"/>
      <c r="Z372" s="750">
        <v>0.1072900790895801</v>
      </c>
      <c r="AA372" s="629"/>
      <c r="AB372" s="750">
        <v>-0.25616121635539457</v>
      </c>
      <c r="AC372" s="624"/>
      <c r="AD372" s="750">
        <v>0</v>
      </c>
      <c r="AE372" s="629"/>
      <c r="AF372" s="750">
        <v>0</v>
      </c>
      <c r="AG372" s="624"/>
      <c r="AH372" s="750">
        <v>-0.48589411284774542</v>
      </c>
      <c r="AI372" s="629"/>
      <c r="AJ372" s="750">
        <v>-0.62331662932410836</v>
      </c>
      <c r="AK372" s="624"/>
      <c r="AL372" s="750">
        <v>-0.41833035135641694</v>
      </c>
      <c r="AM372" s="629"/>
      <c r="AN372" s="750">
        <v>-131620.90327326395</v>
      </c>
      <c r="AO372" s="630"/>
      <c r="AP372" s="750">
        <v>-0.23166964901611209</v>
      </c>
      <c r="AQ372" s="629"/>
      <c r="AR372" s="750">
        <v>-0.19717430416494608</v>
      </c>
      <c r="AS372" s="624"/>
      <c r="AT372" s="750">
        <v>0.41332844905991806</v>
      </c>
      <c r="AU372" s="629"/>
      <c r="AV372" s="750">
        <v>0.47367275793294539</v>
      </c>
      <c r="AW372" s="624"/>
      <c r="AX372" s="750">
        <v>-7.2507148142904043E-2</v>
      </c>
      <c r="AY372" s="629"/>
      <c r="AZ372" s="750">
        <v>-0.13067978387698531</v>
      </c>
      <c r="BA372" s="624"/>
      <c r="BB372" s="750">
        <v>7.7487646802865129E-2</v>
      </c>
      <c r="BC372" s="629"/>
      <c r="BD372" s="750">
        <v>0</v>
      </c>
      <c r="BE372" s="624"/>
      <c r="BF372" s="750">
        <v>0.98957024200717569</v>
      </c>
      <c r="BG372" s="629"/>
      <c r="BH372" s="750">
        <v>1.4781993243304896</v>
      </c>
      <c r="BI372" s="624"/>
      <c r="BJ372" s="750">
        <v>8.2631646619120147E-2</v>
      </c>
      <c r="BK372" s="629"/>
      <c r="BL372" s="750">
        <v>0.13894169804552803</v>
      </c>
      <c r="BM372" s="624"/>
      <c r="BN372" s="750">
        <v>-1.0409071122239766E-2</v>
      </c>
      <c r="BO372" s="629"/>
      <c r="BP372" s="750">
        <v>-1.0409071122239766E-2</v>
      </c>
      <c r="BQ372" s="624"/>
      <c r="BR372" s="750">
        <v>8.3272568977918127E-2</v>
      </c>
      <c r="BS372" s="629"/>
      <c r="BT372" s="750">
        <v>-9.7495523762063385E-3</v>
      </c>
    </row>
    <row r="373" spans="1:72" ht="13.5" thickTop="1" x14ac:dyDescent="0.2">
      <c r="A373" s="624"/>
      <c r="B373" s="624"/>
      <c r="C373" s="624"/>
      <c r="D373" s="624"/>
      <c r="E373" s="624"/>
      <c r="F373" s="746"/>
      <c r="G373" s="629"/>
      <c r="H373" s="629"/>
      <c r="I373" s="748"/>
      <c r="J373" s="624"/>
      <c r="K373" s="627"/>
      <c r="L373" s="627"/>
      <c r="M373" s="624"/>
      <c r="N373" s="627"/>
      <c r="O373" s="629"/>
      <c r="P373" s="627"/>
      <c r="Q373" s="624"/>
      <c r="R373" s="629"/>
      <c r="S373" s="629"/>
      <c r="T373" s="748"/>
      <c r="U373" s="624"/>
      <c r="V373" s="629"/>
      <c r="W373" s="629"/>
      <c r="X373" s="748"/>
      <c r="Y373" s="624"/>
      <c r="Z373" s="629"/>
      <c r="AA373" s="629"/>
      <c r="AB373" s="748"/>
      <c r="AC373" s="624"/>
      <c r="AD373" s="629"/>
      <c r="AE373" s="629"/>
      <c r="AF373" s="748"/>
      <c r="AG373" s="624"/>
      <c r="AH373" s="629"/>
      <c r="AI373" s="629"/>
      <c r="AJ373" s="748"/>
      <c r="AK373" s="624"/>
      <c r="AL373" s="629"/>
      <c r="AM373" s="629"/>
      <c r="AN373" s="748"/>
      <c r="AO373" s="630"/>
      <c r="AP373" s="629"/>
      <c r="AQ373" s="629"/>
      <c r="AR373" s="748"/>
      <c r="AS373" s="624"/>
      <c r="AT373" s="629"/>
      <c r="AU373" s="629"/>
      <c r="AV373" s="748"/>
      <c r="AW373" s="624"/>
      <c r="AX373" s="629"/>
      <c r="AY373" s="629"/>
      <c r="AZ373" s="748"/>
      <c r="BA373" s="624"/>
      <c r="BB373" s="629"/>
      <c r="BC373" s="629"/>
      <c r="BD373" s="748"/>
      <c r="BE373" s="624"/>
      <c r="BF373" s="629"/>
      <c r="BG373" s="629"/>
      <c r="BH373" s="748"/>
      <c r="BI373" s="624"/>
      <c r="BJ373" s="629"/>
      <c r="BK373" s="629"/>
      <c r="BL373" s="748"/>
      <c r="BM373" s="624"/>
      <c r="BN373" s="629"/>
      <c r="BO373" s="629"/>
      <c r="BP373" s="748"/>
      <c r="BQ373" s="624"/>
      <c r="BR373" s="629"/>
      <c r="BS373" s="629"/>
      <c r="BT373" s="748"/>
    </row>
    <row r="374" spans="1:72" x14ac:dyDescent="0.2">
      <c r="A374" s="624"/>
      <c r="B374" s="624"/>
      <c r="C374" s="624"/>
      <c r="D374" s="624"/>
      <c r="E374" s="624"/>
      <c r="F374" s="746" t="s">
        <v>371</v>
      </c>
      <c r="G374" s="629">
        <v>6407025.2182740001</v>
      </c>
      <c r="H374" s="629"/>
      <c r="I374" s="629">
        <v>2789840.8738134103</v>
      </c>
      <c r="J374" s="624"/>
      <c r="K374" s="627"/>
      <c r="L374" s="627"/>
      <c r="M374" s="624"/>
      <c r="N374" s="627"/>
      <c r="O374" s="629"/>
      <c r="P374" s="627"/>
      <c r="Q374" s="624"/>
      <c r="R374" s="629">
        <v>5582049.8606460001</v>
      </c>
      <c r="S374" s="629"/>
      <c r="T374" s="629">
        <v>2157679.6049618069</v>
      </c>
      <c r="U374" s="624"/>
      <c r="V374" s="629">
        <v>0</v>
      </c>
      <c r="W374" s="629"/>
      <c r="X374" s="629">
        <v>0</v>
      </c>
      <c r="Y374" s="624"/>
      <c r="Z374" s="629">
        <v>49146.988222</v>
      </c>
      <c r="AA374" s="629"/>
      <c r="AB374" s="629">
        <v>-123884.89922249329</v>
      </c>
      <c r="AC374" s="624"/>
      <c r="AD374" s="629">
        <v>0</v>
      </c>
      <c r="AE374" s="629"/>
      <c r="AF374" s="629">
        <v>0</v>
      </c>
      <c r="AG374" s="624"/>
      <c r="AH374" s="629">
        <v>970948.57737199997</v>
      </c>
      <c r="AI374" s="629"/>
      <c r="AJ374" s="629">
        <v>787304.02428683126</v>
      </c>
      <c r="AK374" s="624"/>
      <c r="AL374" s="629">
        <v>-889699.17408000003</v>
      </c>
      <c r="AM374" s="629"/>
      <c r="AN374" s="629">
        <v>-557069.97830822063</v>
      </c>
      <c r="AO374" s="630"/>
      <c r="AP374" s="629">
        <v>889698.863457</v>
      </c>
      <c r="AQ374" s="629"/>
      <c r="AR374" s="629">
        <v>688690.82305364951</v>
      </c>
      <c r="AS374" s="624"/>
      <c r="AT374" s="629">
        <v>-11716.175976</v>
      </c>
      <c r="AU374" s="629"/>
      <c r="AV374" s="629">
        <v>-9938.9674030008646</v>
      </c>
      <c r="AW374" s="624"/>
      <c r="AX374" s="629">
        <v>-196859.89241999993</v>
      </c>
      <c r="AY374" s="629"/>
      <c r="AZ374" s="629">
        <v>-167301.40228302195</v>
      </c>
      <c r="BA374" s="624"/>
      <c r="BB374" s="629">
        <v>-445</v>
      </c>
      <c r="BC374" s="629"/>
      <c r="BD374" s="629">
        <v>0</v>
      </c>
      <c r="BE374" s="624"/>
      <c r="BF374" s="629">
        <v>9569.0300080000015</v>
      </c>
      <c r="BG374" s="629"/>
      <c r="BH374" s="629">
        <v>13569.356798270474</v>
      </c>
      <c r="BI374" s="624"/>
      <c r="BJ374" s="629">
        <v>1301.1410450000003</v>
      </c>
      <c r="BK374" s="629"/>
      <c r="BL374" s="629">
        <v>1630.8770495892568</v>
      </c>
      <c r="BM374" s="624"/>
      <c r="BN374" s="629">
        <v>-433</v>
      </c>
      <c r="BO374" s="629"/>
      <c r="BP374" s="629">
        <v>-433</v>
      </c>
      <c r="BQ374" s="624"/>
      <c r="BR374" s="629">
        <v>3464</v>
      </c>
      <c r="BS374" s="629"/>
      <c r="BT374" s="629">
        <v>-405.56512000000004</v>
      </c>
    </row>
    <row r="375" spans="1:72" x14ac:dyDescent="0.2">
      <c r="A375" s="624"/>
      <c r="B375" s="624"/>
      <c r="C375" s="624"/>
      <c r="D375" s="624"/>
      <c r="E375" s="624"/>
      <c r="F375" s="746" t="s">
        <v>372</v>
      </c>
      <c r="G375" s="629">
        <v>6407025.3801738657</v>
      </c>
      <c r="H375" s="629"/>
      <c r="I375" s="629">
        <v>2658220.6348895081</v>
      </c>
      <c r="J375" s="624"/>
      <c r="K375" s="627"/>
      <c r="L375" s="627"/>
      <c r="M375" s="624"/>
      <c r="N375" s="627"/>
      <c r="O375" s="629"/>
      <c r="P375" s="627"/>
      <c r="Q375" s="624"/>
      <c r="R375" s="749">
        <v>5582049.2597668264</v>
      </c>
      <c r="S375" s="629"/>
      <c r="T375" s="749">
        <v>2157679.3478420926</v>
      </c>
      <c r="U375" s="624"/>
      <c r="V375" s="749"/>
      <c r="W375" s="629"/>
      <c r="X375" s="749"/>
      <c r="Y375" s="624"/>
      <c r="Z375" s="749">
        <v>49146.580789820968</v>
      </c>
      <c r="AA375" s="629"/>
      <c r="AB375" s="749">
        <v>-123883.87727162348</v>
      </c>
      <c r="AC375" s="624"/>
      <c r="AD375" s="749">
        <v>0</v>
      </c>
      <c r="AE375" s="629"/>
      <c r="AF375" s="749">
        <v>0</v>
      </c>
      <c r="AG375" s="624"/>
      <c r="AH375" s="749">
        <v>970948.90582579025</v>
      </c>
      <c r="AI375" s="629"/>
      <c r="AJ375" s="749">
        <v>787304.37191377988</v>
      </c>
      <c r="AK375" s="624"/>
      <c r="AL375" s="749">
        <v>-889698.80469549843</v>
      </c>
      <c r="AM375" s="629"/>
      <c r="AN375" s="749">
        <v>-688690.78389430337</v>
      </c>
      <c r="AO375" s="630"/>
      <c r="AP375" s="749">
        <v>889698.80469549843</v>
      </c>
      <c r="AQ375" s="629"/>
      <c r="AR375" s="749">
        <v>688690.78389430337</v>
      </c>
      <c r="AS375" s="624"/>
      <c r="AT375" s="749">
        <v>-11715.921563941558</v>
      </c>
      <c r="AU375" s="629"/>
      <c r="AV375" s="749">
        <v>-9938.7952011850575</v>
      </c>
      <c r="AW375" s="624"/>
      <c r="AX375" s="749">
        <v>-196860.29444157716</v>
      </c>
      <c r="AY375" s="629"/>
      <c r="AZ375" s="749">
        <v>-167301.71945910808</v>
      </c>
      <c r="BA375" s="624"/>
      <c r="BB375" s="749">
        <v>-444.54543404029891</v>
      </c>
      <c r="BC375" s="629"/>
      <c r="BD375" s="749">
        <v>0</v>
      </c>
      <c r="BE375" s="624"/>
      <c r="BF375" s="749">
        <v>9568.5886830944601</v>
      </c>
      <c r="BG375" s="629"/>
      <c r="BH375" s="749">
        <v>13568.704411174813</v>
      </c>
      <c r="BI375" s="624"/>
      <c r="BJ375" s="749">
        <v>1301.4595788550068</v>
      </c>
      <c r="BK375" s="629"/>
      <c r="BL375" s="749">
        <v>1631.2637678230803</v>
      </c>
      <c r="BM375" s="624"/>
      <c r="BN375" s="749">
        <v>-433.0495670053445</v>
      </c>
      <c r="BO375" s="629"/>
      <c r="BP375" s="749">
        <v>-433.0495670053445</v>
      </c>
      <c r="BQ375" s="624"/>
      <c r="BR375" s="749">
        <v>3464.396536042756</v>
      </c>
      <c r="BS375" s="629"/>
      <c r="BT375" s="749">
        <v>-405.6115464398859</v>
      </c>
    </row>
    <row r="376" spans="1:72" ht="13.5" thickBot="1" x14ac:dyDescent="0.25">
      <c r="A376" s="624"/>
      <c r="B376" s="624"/>
      <c r="C376" s="624"/>
      <c r="D376" s="624"/>
      <c r="E376" s="624"/>
      <c r="F376" s="624"/>
      <c r="G376" s="750">
        <v>-0.16189986560493708</v>
      </c>
      <c r="H376" s="629"/>
      <c r="I376" s="750">
        <v>131620.23892390216</v>
      </c>
      <c r="J376" s="624"/>
      <c r="K376" s="627"/>
      <c r="L376" s="627"/>
      <c r="M376" s="624"/>
      <c r="N376" s="627"/>
      <c r="O376" s="629"/>
      <c r="P376" s="627"/>
      <c r="Q376" s="624"/>
      <c r="R376" s="750">
        <v>0.60087917372584343</v>
      </c>
      <c r="S376" s="629"/>
      <c r="T376" s="750">
        <v>0.25711971428245306</v>
      </c>
      <c r="U376" s="624"/>
      <c r="V376" s="750">
        <v>0</v>
      </c>
      <c r="W376" s="629"/>
      <c r="X376" s="750">
        <v>0</v>
      </c>
      <c r="Y376" s="624"/>
      <c r="Z376" s="750">
        <v>0.40743217903218465</v>
      </c>
      <c r="AA376" s="629"/>
      <c r="AB376" s="750">
        <v>-1.0219508698064601</v>
      </c>
      <c r="AC376" s="624"/>
      <c r="AD376" s="750">
        <v>0</v>
      </c>
      <c r="AE376" s="629"/>
      <c r="AF376" s="750">
        <v>0</v>
      </c>
      <c r="AG376" s="624"/>
      <c r="AH376" s="750">
        <v>-0.32845379028003663</v>
      </c>
      <c r="AI376" s="629"/>
      <c r="AJ376" s="750">
        <v>-0.34762694861274213</v>
      </c>
      <c r="AK376" s="624"/>
      <c r="AL376" s="750">
        <v>-0.3693845015950501</v>
      </c>
      <c r="AM376" s="629"/>
      <c r="AN376" s="750">
        <v>131620.80558608274</v>
      </c>
      <c r="AO376" s="630"/>
      <c r="AP376" s="750">
        <v>5.8761501568369567E-2</v>
      </c>
      <c r="AQ376" s="629"/>
      <c r="AR376" s="750">
        <v>3.9159346139058471E-2</v>
      </c>
      <c r="AS376" s="624"/>
      <c r="AT376" s="750">
        <v>-0.25441205844254</v>
      </c>
      <c r="AU376" s="629"/>
      <c r="AV376" s="750">
        <v>-0.17220181580705685</v>
      </c>
      <c r="AW376" s="624"/>
      <c r="AX376" s="750">
        <v>0.4020215772325173</v>
      </c>
      <c r="AY376" s="629"/>
      <c r="AZ376" s="750">
        <v>0.31717608612962067</v>
      </c>
      <c r="BA376" s="624"/>
      <c r="BB376" s="750">
        <v>-0.45456595970108538</v>
      </c>
      <c r="BC376" s="629"/>
      <c r="BD376" s="750">
        <v>0</v>
      </c>
      <c r="BE376" s="624"/>
      <c r="BF376" s="750">
        <v>0.44132490554147807</v>
      </c>
      <c r="BG376" s="629"/>
      <c r="BH376" s="750">
        <v>0.65238709566074249</v>
      </c>
      <c r="BI376" s="624"/>
      <c r="BJ376" s="750">
        <v>-0.3185338550065353</v>
      </c>
      <c r="BK376" s="629"/>
      <c r="BL376" s="750">
        <v>-0.38671823382355797</v>
      </c>
      <c r="BM376" s="624"/>
      <c r="BN376" s="750">
        <v>4.9567005344499648E-2</v>
      </c>
      <c r="BO376" s="629"/>
      <c r="BP376" s="750">
        <v>4.9567005344499648E-2</v>
      </c>
      <c r="BQ376" s="624"/>
      <c r="BR376" s="750">
        <v>-0.39653604275599719</v>
      </c>
      <c r="BS376" s="629"/>
      <c r="BT376" s="750">
        <v>4.6426439885863147E-2</v>
      </c>
    </row>
    <row r="377" spans="1:72" ht="13.5" thickTop="1" x14ac:dyDescent="0.2">
      <c r="A377" s="624"/>
      <c r="B377" s="624"/>
      <c r="C377" s="624"/>
      <c r="D377" s="624"/>
      <c r="E377" s="624"/>
      <c r="F377" s="746"/>
      <c r="G377" s="688"/>
      <c r="H377" s="629"/>
      <c r="I377" s="627"/>
      <c r="J377" s="624"/>
      <c r="K377" s="627"/>
      <c r="L377" s="627"/>
      <c r="M377" s="624"/>
      <c r="N377" s="627"/>
      <c r="O377" s="629"/>
      <c r="P377" s="627"/>
      <c r="Q377" s="624"/>
      <c r="R377" s="627"/>
      <c r="S377" s="629"/>
      <c r="T377" s="627"/>
      <c r="U377" s="624"/>
      <c r="V377" s="627"/>
      <c r="W377" s="629"/>
      <c r="X377" s="627"/>
      <c r="Y377" s="624"/>
      <c r="Z377" s="627"/>
      <c r="AA377" s="627"/>
      <c r="AB377" s="627"/>
      <c r="AC377" s="624"/>
      <c r="AD377" s="627"/>
      <c r="AE377" s="629"/>
      <c r="AF377" s="627"/>
      <c r="AG377" s="624"/>
      <c r="AH377" s="627"/>
      <c r="AI377" s="629"/>
      <c r="AJ377" s="627"/>
      <c r="AK377" s="624"/>
      <c r="AL377" s="627"/>
      <c r="AM377" s="629"/>
      <c r="AN377" s="627"/>
      <c r="AO377" s="630"/>
      <c r="AP377" s="627"/>
      <c r="AQ377" s="629"/>
      <c r="AR377" s="627"/>
      <c r="AS377" s="624"/>
      <c r="AT377" s="627"/>
      <c r="AU377" s="629"/>
      <c r="AV377" s="627"/>
      <c r="AW377" s="624"/>
      <c r="AX377" s="627"/>
      <c r="AY377" s="629"/>
      <c r="AZ377" s="627"/>
      <c r="BA377" s="624"/>
      <c r="BB377" s="627"/>
      <c r="BC377" s="629"/>
      <c r="BD377" s="627"/>
      <c r="BE377" s="624"/>
      <c r="BF377" s="627"/>
      <c r="BG377" s="629"/>
      <c r="BH377" s="627"/>
      <c r="BI377" s="624"/>
      <c r="BJ377" s="627"/>
      <c r="BK377" s="629"/>
      <c r="BL377" s="627"/>
      <c r="BM377" s="624"/>
      <c r="BN377" s="627"/>
      <c r="BO377" s="629"/>
      <c r="BP377" s="627"/>
      <c r="BQ377" s="624"/>
      <c r="BR377" s="627"/>
      <c r="BS377" s="629"/>
      <c r="BT377" s="627"/>
    </row>
    <row r="378" spans="1:72" x14ac:dyDescent="0.2">
      <c r="A378" s="624"/>
      <c r="B378" s="624"/>
      <c r="C378" s="624"/>
      <c r="D378" s="624"/>
      <c r="E378" s="624"/>
      <c r="F378" s="746" t="s">
        <v>373</v>
      </c>
      <c r="G378" s="629">
        <v>18859473.939999998</v>
      </c>
      <c r="H378" s="629"/>
      <c r="I378" s="629">
        <v>8176580.9471095316</v>
      </c>
      <c r="J378" s="624"/>
      <c r="K378" s="627"/>
      <c r="L378" s="629">
        <v>1293552.5101013267</v>
      </c>
      <c r="M378" s="624"/>
      <c r="N378" s="627"/>
      <c r="O378" s="629"/>
      <c r="P378" s="627"/>
      <c r="Q378" s="624"/>
      <c r="R378" s="629">
        <v>18632790.470000003</v>
      </c>
      <c r="S378" s="629"/>
      <c r="T378" s="629">
        <v>7168463.5858395305</v>
      </c>
      <c r="U378" s="624"/>
      <c r="V378" s="629">
        <v>0</v>
      </c>
      <c r="W378" s="629"/>
      <c r="X378" s="629">
        <v>0</v>
      </c>
      <c r="Y378" s="624"/>
      <c r="Z378" s="629">
        <v>139496.28</v>
      </c>
      <c r="AA378" s="629"/>
      <c r="AB378" s="629">
        <v>-351628.51712603786</v>
      </c>
      <c r="AC378" s="624"/>
      <c r="AD378" s="629">
        <v>0</v>
      </c>
      <c r="AE378" s="629"/>
      <c r="AF378" s="629">
        <v>0</v>
      </c>
      <c r="AG378" s="624"/>
      <c r="AH378" s="629">
        <v>2518568.2200000002</v>
      </c>
      <c r="AI378" s="629"/>
      <c r="AJ378" s="629">
        <v>2042207.9410362225</v>
      </c>
      <c r="AK378" s="624"/>
      <c r="AL378" s="629">
        <v>-788774.28</v>
      </c>
      <c r="AM378" s="629"/>
      <c r="AN378" s="629">
        <v>-610567.94653644541</v>
      </c>
      <c r="AO378" s="630"/>
      <c r="AP378" s="629">
        <v>0</v>
      </c>
      <c r="AQ378" s="629"/>
      <c r="AR378" s="629">
        <v>0</v>
      </c>
      <c r="AS378" s="624"/>
      <c r="AT378" s="629">
        <v>-33025.440000000002</v>
      </c>
      <c r="AU378" s="629"/>
      <c r="AV378" s="629">
        <v>-28015.862197882787</v>
      </c>
      <c r="AW378" s="624"/>
      <c r="AX378" s="629">
        <v>-1692087.39</v>
      </c>
      <c r="AY378" s="629"/>
      <c r="AZ378" s="629">
        <v>-1438020.6635918</v>
      </c>
      <c r="BA378" s="624"/>
      <c r="BB378" s="629">
        <v>-1253.9100000000001</v>
      </c>
      <c r="BC378" s="629"/>
      <c r="BD378" s="629">
        <v>0</v>
      </c>
      <c r="BE378" s="624"/>
      <c r="BF378" s="629">
        <v>52768</v>
      </c>
      <c r="BG378" s="629"/>
      <c r="BH378" s="629">
        <v>74827.628185146794</v>
      </c>
      <c r="BI378" s="624"/>
      <c r="BJ378" s="629">
        <v>22441</v>
      </c>
      <c r="BK378" s="629"/>
      <c r="BL378" s="629">
        <v>28128.012724271946</v>
      </c>
      <c r="BM378" s="624"/>
      <c r="BN378" s="629">
        <v>-1221.57</v>
      </c>
      <c r="BO378" s="629"/>
      <c r="BP378" s="629">
        <v>-1221.57</v>
      </c>
      <c r="BQ378" s="624"/>
      <c r="BR378" s="629">
        <v>9772.56</v>
      </c>
      <c r="BS378" s="629"/>
      <c r="BT378" s="629">
        <v>-1144.1713248000001</v>
      </c>
    </row>
    <row r="379" spans="1:72" x14ac:dyDescent="0.2">
      <c r="A379" s="624"/>
      <c r="B379" s="627"/>
      <c r="C379" s="626"/>
      <c r="D379" s="627"/>
      <c r="E379" s="628"/>
      <c r="F379" s="746" t="s">
        <v>374</v>
      </c>
      <c r="G379" s="629">
        <v>6101486</v>
      </c>
      <c r="H379" s="629"/>
      <c r="I379" s="629">
        <v>2643215.6718552811</v>
      </c>
      <c r="J379" s="624"/>
      <c r="K379" s="627"/>
      <c r="L379" s="629">
        <v>613476.92112917441</v>
      </c>
      <c r="M379" s="624"/>
      <c r="N379" s="627"/>
      <c r="O379" s="629"/>
      <c r="P379" s="627"/>
      <c r="Q379" s="624"/>
      <c r="R379" s="629">
        <v>6414497</v>
      </c>
      <c r="S379" s="629"/>
      <c r="T379" s="629">
        <v>2467049.8344471552</v>
      </c>
      <c r="U379" s="624"/>
      <c r="V379" s="629">
        <v>0</v>
      </c>
      <c r="W379" s="629"/>
      <c r="X379" s="629">
        <v>0</v>
      </c>
      <c r="Y379" s="624"/>
      <c r="Z379" s="629">
        <v>48779</v>
      </c>
      <c r="AA379" s="629"/>
      <c r="AB379" s="629">
        <v>-122957.31066728804</v>
      </c>
      <c r="AC379" s="624"/>
      <c r="AD379" s="629">
        <v>0</v>
      </c>
      <c r="AE379" s="629"/>
      <c r="AF379" s="629">
        <v>0</v>
      </c>
      <c r="AG379" s="624"/>
      <c r="AH379" s="629">
        <v>890570</v>
      </c>
      <c r="AI379" s="629"/>
      <c r="AJ379" s="629">
        <v>722128.1963323704</v>
      </c>
      <c r="AK379" s="624"/>
      <c r="AL379" s="629">
        <v>-224535</v>
      </c>
      <c r="AM379" s="629"/>
      <c r="AN379" s="629">
        <v>-173806.2172559186</v>
      </c>
      <c r="AO379" s="630"/>
      <c r="AP379" s="629">
        <v>0</v>
      </c>
      <c r="AQ379" s="629"/>
      <c r="AR379" s="629">
        <v>0</v>
      </c>
      <c r="AS379" s="624"/>
      <c r="AT379" s="629">
        <v>-11708</v>
      </c>
      <c r="AU379" s="629"/>
      <c r="AV379" s="629">
        <v>-9932.0316281270334</v>
      </c>
      <c r="AW379" s="624"/>
      <c r="AX379" s="629">
        <v>-1045365</v>
      </c>
      <c r="AY379" s="629"/>
      <c r="AZ379" s="629">
        <v>-888403.56584398518</v>
      </c>
      <c r="BA379" s="624"/>
      <c r="BB379" s="629">
        <v>-445</v>
      </c>
      <c r="BC379" s="629"/>
      <c r="BD379" s="629">
        <v>0</v>
      </c>
      <c r="BE379" s="624"/>
      <c r="BF379" s="629">
        <v>18707</v>
      </c>
      <c r="BG379" s="629"/>
      <c r="BH379" s="629">
        <v>26527.449220352129</v>
      </c>
      <c r="BI379" s="624"/>
      <c r="BJ379" s="629">
        <v>7955</v>
      </c>
      <c r="BK379" s="629"/>
      <c r="BL379" s="629">
        <v>9970.9612415482079</v>
      </c>
      <c r="BM379" s="624"/>
      <c r="BN379" s="629">
        <v>-433</v>
      </c>
      <c r="BO379" s="629"/>
      <c r="BP379" s="629">
        <v>-433</v>
      </c>
      <c r="BQ379" s="624"/>
      <c r="BR379" s="629">
        <v>3464</v>
      </c>
      <c r="BS379" s="629"/>
      <c r="BT379" s="629">
        <v>-405.56512000000004</v>
      </c>
    </row>
    <row r="380" spans="1:72" x14ac:dyDescent="0.2">
      <c r="A380" s="624"/>
      <c r="B380" s="627"/>
      <c r="C380" s="626"/>
      <c r="D380" s="627"/>
      <c r="E380" s="628"/>
      <c r="F380" s="746" t="s">
        <v>375</v>
      </c>
      <c r="G380" s="629">
        <v>-1033421.3399999997</v>
      </c>
      <c r="H380" s="629"/>
      <c r="I380" s="629">
        <v>-414924.05165815109</v>
      </c>
      <c r="J380" s="624"/>
      <c r="K380" s="627"/>
      <c r="L380" s="629">
        <v>-874360.7162610977</v>
      </c>
      <c r="M380" s="624"/>
      <c r="N380" s="627"/>
      <c r="O380" s="629"/>
      <c r="P380" s="627"/>
      <c r="Q380" s="624"/>
      <c r="R380" s="629">
        <v>-2978456.52</v>
      </c>
      <c r="S380" s="629"/>
      <c r="T380" s="629">
        <v>-1117650.5988826097</v>
      </c>
      <c r="U380" s="624"/>
      <c r="V380" s="629">
        <v>0</v>
      </c>
      <c r="W380" s="629"/>
      <c r="X380" s="629">
        <v>0</v>
      </c>
      <c r="Y380" s="624"/>
      <c r="Z380" s="629">
        <v>-861.98</v>
      </c>
      <c r="AA380" s="629"/>
      <c r="AB380" s="629">
        <v>2172.794494536357</v>
      </c>
      <c r="AC380" s="624"/>
      <c r="AD380" s="629">
        <v>0</v>
      </c>
      <c r="AE380" s="629"/>
      <c r="AF380" s="629">
        <v>0</v>
      </c>
      <c r="AG380" s="624"/>
      <c r="AH380" s="629">
        <v>220313.95</v>
      </c>
      <c r="AI380" s="629"/>
      <c r="AJ380" s="629">
        <v>178643.9194452542</v>
      </c>
      <c r="AK380" s="624"/>
      <c r="AL380" s="629">
        <v>-1876316</v>
      </c>
      <c r="AM380" s="629"/>
      <c r="AN380" s="629">
        <v>-1452403.3506435796</v>
      </c>
      <c r="AO380" s="630"/>
      <c r="AP380" s="629">
        <v>2509689.63</v>
      </c>
      <c r="AQ380" s="629"/>
      <c r="AR380" s="629">
        <v>1942680.0324078917</v>
      </c>
      <c r="AS380" s="624"/>
      <c r="AT380" s="629">
        <v>-22.78</v>
      </c>
      <c r="AU380" s="629"/>
      <c r="AV380" s="629">
        <v>-19.324537110414571</v>
      </c>
      <c r="AW380" s="624"/>
      <c r="AX380" s="629">
        <v>1136777.72</v>
      </c>
      <c r="AY380" s="629"/>
      <c r="AZ380" s="629">
        <v>966090.67648141575</v>
      </c>
      <c r="BA380" s="624"/>
      <c r="BB380" s="629">
        <v>0</v>
      </c>
      <c r="BC380" s="629"/>
      <c r="BD380" s="629">
        <v>0</v>
      </c>
      <c r="BE380" s="624"/>
      <c r="BF380" s="629">
        <v>-25775.64</v>
      </c>
      <c r="BG380" s="629"/>
      <c r="BH380" s="629">
        <v>-36551.129589034965</v>
      </c>
      <c r="BI380" s="624"/>
      <c r="BJ380" s="629">
        <v>-18769.72</v>
      </c>
      <c r="BK380" s="629"/>
      <c r="BL380" s="629">
        <v>-23526.354573816749</v>
      </c>
      <c r="BM380" s="624"/>
      <c r="BN380" s="629">
        <v>0</v>
      </c>
      <c r="BO380" s="629"/>
      <c r="BP380" s="629">
        <v>0</v>
      </c>
      <c r="BQ380" s="624"/>
      <c r="BR380" s="629">
        <v>0</v>
      </c>
      <c r="BS380" s="629"/>
      <c r="BT380" s="629">
        <v>0</v>
      </c>
    </row>
    <row r="381" spans="1:72" x14ac:dyDescent="0.2">
      <c r="A381" s="624"/>
      <c r="B381" s="627"/>
      <c r="C381" s="626"/>
      <c r="D381" s="627"/>
      <c r="E381" s="628"/>
      <c r="F381" s="746" t="s">
        <v>376</v>
      </c>
      <c r="G381" s="629">
        <v>305539.21827399969</v>
      </c>
      <c r="H381" s="629"/>
      <c r="I381" s="629">
        <v>146625.20195812895</v>
      </c>
      <c r="J381" s="624"/>
      <c r="K381" s="627"/>
      <c r="L381" s="629">
        <v>-481855.83593923296</v>
      </c>
      <c r="M381" s="624"/>
      <c r="N381" s="627"/>
      <c r="O381" s="629"/>
      <c r="P381" s="627"/>
      <c r="Q381" s="624"/>
      <c r="R381" s="629">
        <v>-832447.13935400022</v>
      </c>
      <c r="S381" s="629"/>
      <c r="T381" s="629">
        <v>-309370.22948534857</v>
      </c>
      <c r="U381" s="624"/>
      <c r="V381" s="629">
        <v>0</v>
      </c>
      <c r="W381" s="629"/>
      <c r="X381" s="629">
        <v>0</v>
      </c>
      <c r="Y381" s="624"/>
      <c r="Z381" s="629">
        <v>367.98822200000001</v>
      </c>
      <c r="AA381" s="629"/>
      <c r="AB381" s="629">
        <v>-927.58855520525151</v>
      </c>
      <c r="AC381" s="624"/>
      <c r="AD381" s="629">
        <v>0</v>
      </c>
      <c r="AE381" s="629"/>
      <c r="AF381" s="629">
        <v>0</v>
      </c>
      <c r="AG381" s="624"/>
      <c r="AH381" s="629">
        <v>80378.577372</v>
      </c>
      <c r="AI381" s="629"/>
      <c r="AJ381" s="629">
        <v>65175.827954460896</v>
      </c>
      <c r="AK381" s="624"/>
      <c r="AL381" s="629">
        <v>-665164.17408000003</v>
      </c>
      <c r="AM381" s="629"/>
      <c r="AN381" s="629">
        <v>-514884.84624224348</v>
      </c>
      <c r="AO381" s="630"/>
      <c r="AP381" s="629">
        <v>889698.863457</v>
      </c>
      <c r="AQ381" s="629"/>
      <c r="AR381" s="629">
        <v>688690.82305364951</v>
      </c>
      <c r="AS381" s="624"/>
      <c r="AT381" s="629">
        <v>-8.1759760000000004</v>
      </c>
      <c r="AU381" s="629"/>
      <c r="AV381" s="629">
        <v>-6.9357748738305052</v>
      </c>
      <c r="AW381" s="624"/>
      <c r="AX381" s="629">
        <v>848505.10758000007</v>
      </c>
      <c r="AY381" s="629"/>
      <c r="AZ381" s="629">
        <v>721102.16356096324</v>
      </c>
      <c r="BA381" s="624"/>
      <c r="BB381" s="629">
        <v>0</v>
      </c>
      <c r="BC381" s="629"/>
      <c r="BD381" s="629">
        <v>0</v>
      </c>
      <c r="BE381" s="624"/>
      <c r="BF381" s="629">
        <v>-9137.9699919999985</v>
      </c>
      <c r="BG381" s="629"/>
      <c r="BH381" s="629">
        <v>-12958.092422081656</v>
      </c>
      <c r="BI381" s="624"/>
      <c r="BJ381" s="629">
        <v>-6653.8589549999997</v>
      </c>
      <c r="BK381" s="629"/>
      <c r="BL381" s="629">
        <v>-8340.0841919589511</v>
      </c>
      <c r="BM381" s="624"/>
      <c r="BN381" s="629">
        <v>0</v>
      </c>
      <c r="BO381" s="629"/>
      <c r="BP381" s="629">
        <v>0</v>
      </c>
      <c r="BQ381" s="624"/>
      <c r="BR381" s="629">
        <v>0</v>
      </c>
      <c r="BS381" s="629"/>
      <c r="BT381" s="629">
        <v>0</v>
      </c>
    </row>
    <row r="382" spans="1:72" ht="13.5" thickBot="1" x14ac:dyDescent="0.25">
      <c r="A382" s="624"/>
      <c r="B382" s="627"/>
      <c r="C382" s="626"/>
      <c r="D382" s="627"/>
      <c r="E382" s="628"/>
      <c r="F382" s="627"/>
      <c r="G382" s="750">
        <v>24233077.818273999</v>
      </c>
      <c r="H382" s="629"/>
      <c r="I382" s="750">
        <v>10551497.769264791</v>
      </c>
      <c r="J382" s="624"/>
      <c r="K382" s="627"/>
      <c r="L382" s="750">
        <v>550812.87903017062</v>
      </c>
      <c r="M382" s="624"/>
      <c r="N382" s="627"/>
      <c r="O382" s="629"/>
      <c r="P382" s="627"/>
      <c r="Q382" s="624"/>
      <c r="R382" s="750">
        <v>21236383.810646001</v>
      </c>
      <c r="S382" s="629"/>
      <c r="T382" s="750">
        <v>8208492.5919187265</v>
      </c>
      <c r="U382" s="624"/>
      <c r="V382" s="750">
        <v>0</v>
      </c>
      <c r="W382" s="629"/>
      <c r="X382" s="750">
        <v>0</v>
      </c>
      <c r="Y382" s="624"/>
      <c r="Z382" s="750">
        <v>187781.288222</v>
      </c>
      <c r="AA382" s="627"/>
      <c r="AB382" s="750">
        <v>-473340.62185399479</v>
      </c>
      <c r="AC382" s="624"/>
      <c r="AD382" s="750">
        <v>0</v>
      </c>
      <c r="AE382" s="629"/>
      <c r="AF382" s="750">
        <v>0</v>
      </c>
      <c r="AG382" s="624"/>
      <c r="AH382" s="750">
        <v>3709830.7473720005</v>
      </c>
      <c r="AI382" s="629"/>
      <c r="AJ382" s="750">
        <v>3008155.8847683081</v>
      </c>
      <c r="AK382" s="624"/>
      <c r="AL382" s="750">
        <v>-3554789.4540800005</v>
      </c>
      <c r="AM382" s="629"/>
      <c r="AN382" s="750">
        <v>-2751662.3606781871</v>
      </c>
      <c r="AO382" s="630"/>
      <c r="AP382" s="750">
        <v>3399388.4934569998</v>
      </c>
      <c r="AQ382" s="629"/>
      <c r="AR382" s="750">
        <v>2631370.8554615411</v>
      </c>
      <c r="AS382" s="624"/>
      <c r="AT382" s="750">
        <v>-44764.395976</v>
      </c>
      <c r="AU382" s="629"/>
      <c r="AV382" s="750">
        <v>-37974.154137994068</v>
      </c>
      <c r="AW382" s="624"/>
      <c r="AX382" s="750">
        <v>-752169.56241999962</v>
      </c>
      <c r="AY382" s="629"/>
      <c r="AZ382" s="750">
        <v>-639231.38939340622</v>
      </c>
      <c r="BA382" s="624"/>
      <c r="BB382" s="750">
        <v>-1698.91</v>
      </c>
      <c r="BC382" s="629"/>
      <c r="BD382" s="750">
        <v>0</v>
      </c>
      <c r="BE382" s="624"/>
      <c r="BF382" s="750">
        <v>36561.390008000002</v>
      </c>
      <c r="BG382" s="629"/>
      <c r="BH382" s="750">
        <v>51845.855394382292</v>
      </c>
      <c r="BI382" s="624"/>
      <c r="BJ382" s="750">
        <v>4972.4210449999991</v>
      </c>
      <c r="BK382" s="629"/>
      <c r="BL382" s="750">
        <v>6232.5352000444582</v>
      </c>
      <c r="BM382" s="624"/>
      <c r="BN382" s="750">
        <v>-1654.57</v>
      </c>
      <c r="BO382" s="629"/>
      <c r="BP382" s="750">
        <v>-1654.57</v>
      </c>
      <c r="BQ382" s="624"/>
      <c r="BR382" s="750">
        <v>13236.56</v>
      </c>
      <c r="BS382" s="629"/>
      <c r="BT382" s="750">
        <v>-1549.7364448000001</v>
      </c>
    </row>
    <row r="383" spans="1:72" ht="13.5" thickTop="1" x14ac:dyDescent="0.2">
      <c r="A383" s="624"/>
      <c r="B383" s="624"/>
      <c r="C383" s="624"/>
      <c r="D383" s="624"/>
      <c r="E383" s="624"/>
      <c r="F383" s="751"/>
      <c r="G383" s="629">
        <v>0</v>
      </c>
      <c r="H383" s="629"/>
      <c r="I383" s="629">
        <v>0</v>
      </c>
      <c r="J383" s="624"/>
      <c r="K383" s="627"/>
      <c r="L383" s="629">
        <v>0</v>
      </c>
      <c r="M383" s="624"/>
      <c r="N383" s="627"/>
      <c r="O383" s="629"/>
      <c r="P383" s="627"/>
      <c r="Q383" s="624"/>
      <c r="R383" s="629">
        <v>0</v>
      </c>
      <c r="S383" s="629"/>
      <c r="T383" s="629">
        <v>0</v>
      </c>
      <c r="U383" s="624"/>
      <c r="V383" s="629">
        <v>0</v>
      </c>
      <c r="W383" s="629"/>
      <c r="X383" s="629">
        <v>0</v>
      </c>
      <c r="Y383" s="624"/>
      <c r="Z383" s="629">
        <v>0</v>
      </c>
      <c r="AA383" s="627"/>
      <c r="AB383" s="629">
        <v>0</v>
      </c>
      <c r="AC383" s="624"/>
      <c r="AD383" s="629">
        <v>0</v>
      </c>
      <c r="AE383" s="629"/>
      <c r="AF383" s="629">
        <v>0</v>
      </c>
      <c r="AG383" s="624"/>
      <c r="AH383" s="629">
        <v>0</v>
      </c>
      <c r="AI383" s="629"/>
      <c r="AJ383" s="629">
        <v>0</v>
      </c>
      <c r="AK383" s="624"/>
      <c r="AL383" s="629">
        <v>0</v>
      </c>
      <c r="AM383" s="629"/>
      <c r="AN383" s="629">
        <v>0</v>
      </c>
      <c r="AO383" s="630"/>
      <c r="AP383" s="629">
        <v>0</v>
      </c>
      <c r="AQ383" s="629"/>
      <c r="AR383" s="629">
        <v>0</v>
      </c>
      <c r="AS383" s="624"/>
      <c r="AT383" s="629">
        <v>0</v>
      </c>
      <c r="AU383" s="629"/>
      <c r="AV383" s="629">
        <v>0</v>
      </c>
      <c r="AW383" s="624"/>
      <c r="AX383" s="629">
        <v>0</v>
      </c>
      <c r="AY383" s="629"/>
      <c r="AZ383" s="629">
        <v>0</v>
      </c>
      <c r="BA383" s="624"/>
      <c r="BB383" s="629">
        <v>0</v>
      </c>
      <c r="BC383" s="629"/>
      <c r="BD383" s="629">
        <v>0</v>
      </c>
      <c r="BE383" s="624"/>
      <c r="BF383" s="629">
        <v>0</v>
      </c>
      <c r="BG383" s="629"/>
      <c r="BH383" s="629">
        <v>0</v>
      </c>
      <c r="BI383" s="624"/>
      <c r="BJ383" s="629">
        <v>0</v>
      </c>
      <c r="BK383" s="629"/>
      <c r="BL383" s="629">
        <v>0</v>
      </c>
      <c r="BM383" s="624"/>
      <c r="BN383" s="629">
        <v>0</v>
      </c>
      <c r="BO383" s="629"/>
      <c r="BP383" s="629">
        <v>0</v>
      </c>
      <c r="BQ383" s="624"/>
      <c r="BR383" s="629">
        <v>0</v>
      </c>
      <c r="BS383" s="629"/>
      <c r="BT383" s="629">
        <v>0</v>
      </c>
    </row>
  </sheetData>
  <mergeCells count="26">
    <mergeCell ref="AT8:AV8"/>
    <mergeCell ref="AX8:AZ8"/>
    <mergeCell ref="G8:I8"/>
    <mergeCell ref="K8:L8"/>
    <mergeCell ref="N8:P8"/>
    <mergeCell ref="R8:T8"/>
    <mergeCell ref="V8:X8"/>
    <mergeCell ref="Z8:AB8"/>
    <mergeCell ref="B14:D14"/>
    <mergeCell ref="AD8:AF8"/>
    <mergeCell ref="AH8:AJ8"/>
    <mergeCell ref="AL8:AN8"/>
    <mergeCell ref="AP8:AR8"/>
    <mergeCell ref="BB8:BD8"/>
    <mergeCell ref="BF8:BH8"/>
    <mergeCell ref="BJ8:BL8"/>
    <mergeCell ref="BN8:BP8"/>
    <mergeCell ref="BR8:BT8"/>
    <mergeCell ref="B317:D317"/>
    <mergeCell ref="B350:D350"/>
    <mergeCell ref="B21:D21"/>
    <mergeCell ref="B83:D83"/>
    <mergeCell ref="B125:D125"/>
    <mergeCell ref="B299:D299"/>
    <mergeCell ref="B305:D305"/>
    <mergeCell ref="B311:D31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outlinePr summaryBelow="0"/>
  </sheetPr>
  <dimension ref="A1:JD79"/>
  <sheetViews>
    <sheetView showGridLines="0" topLeftCell="A4" workbookViewId="0">
      <pane xSplit="3" ySplit="11" topLeftCell="R33" activePane="bottomRight" state="frozen"/>
      <selection activeCell="L29" sqref="L29"/>
      <selection pane="topRight" activeCell="L29" sqref="L29"/>
      <selection pane="bottomLeft" activeCell="L29" sqref="L29"/>
      <selection pane="bottomRight" activeCell="V50" sqref="V50"/>
    </sheetView>
  </sheetViews>
  <sheetFormatPr defaultRowHeight="15" x14ac:dyDescent="0.25"/>
  <cols>
    <col min="1" max="1" width="43.7109375" customWidth="1"/>
    <col min="2" max="2" width="14.5703125" customWidth="1"/>
    <col min="3" max="3" width="0.140625" customWidth="1"/>
    <col min="4" max="4" width="14.28515625" customWidth="1"/>
    <col min="5" max="6" width="0.28515625" customWidth="1"/>
    <col min="7" max="7" width="14.85546875" customWidth="1"/>
    <col min="8" max="8" width="13.7109375" customWidth="1"/>
    <col min="9" max="12" width="0.28515625" customWidth="1"/>
    <col min="13" max="14" width="14.85546875" customWidth="1"/>
    <col min="15" max="15" width="14.7109375" customWidth="1"/>
    <col min="16" max="16" width="1.85546875" customWidth="1"/>
    <col min="17" max="17" width="14.85546875" customWidth="1"/>
    <col min="18" max="18" width="14.7109375" customWidth="1"/>
    <col min="19" max="22" width="14.85546875" customWidth="1"/>
    <col min="23" max="23" width="1.7109375" customWidth="1"/>
    <col min="24" max="26" width="14.85546875" customWidth="1"/>
    <col min="27" max="27" width="14.7109375" customWidth="1"/>
    <col min="28" max="28" width="14.85546875" customWidth="1"/>
    <col min="29" max="29" width="13.28515625" customWidth="1"/>
    <col min="30" max="30" width="0.140625" customWidth="1"/>
    <col min="31" max="35" width="0.28515625" customWidth="1"/>
    <col min="36" max="36" width="1.85546875" customWidth="1"/>
    <col min="37" max="37" width="14.7109375" customWidth="1"/>
    <col min="38" max="38" width="13.28515625" customWidth="1"/>
    <col min="39" max="39" width="0.28515625" customWidth="1"/>
    <col min="40" max="40" width="0.140625" customWidth="1"/>
    <col min="41" max="44" width="0.28515625" customWidth="1"/>
    <col min="45" max="47" width="14.85546875" customWidth="1"/>
    <col min="48" max="48" width="13.140625" customWidth="1"/>
    <col min="49" max="52" width="0.28515625" customWidth="1"/>
    <col min="53" max="53" width="0.140625" customWidth="1"/>
    <col min="54" max="54" width="0.28515625" customWidth="1"/>
    <col min="55" max="55" width="1.85546875" customWidth="1"/>
    <col min="56" max="56" width="14.85546875" customWidth="1"/>
    <col min="57" max="57" width="13.140625" customWidth="1"/>
    <col min="58" max="63" width="0.28515625" customWidth="1"/>
    <col min="64" max="64" width="14.7109375" customWidth="1"/>
    <col min="65" max="66" width="14.85546875" customWidth="1"/>
    <col min="67" max="67" width="13.140625" customWidth="1"/>
    <col min="68" max="73" width="0.28515625" customWidth="1"/>
    <col min="74" max="74" width="1.7109375" customWidth="1"/>
    <col min="75" max="75" width="14.85546875" customWidth="1"/>
    <col min="76" max="76" width="13.140625" customWidth="1"/>
    <col min="77" max="82" width="0.28515625" customWidth="1"/>
    <col min="83" max="84" width="14.85546875" customWidth="1"/>
    <col min="85" max="85" width="14.7109375" customWidth="1"/>
    <col min="86" max="86" width="13.28515625" customWidth="1"/>
    <col min="87" max="87" width="0.28515625" customWidth="1"/>
    <col min="88" max="88" width="0.140625" customWidth="1"/>
    <col min="89" max="92" width="0.28515625" customWidth="1"/>
    <col min="93" max="93" width="1.85546875" customWidth="1"/>
    <col min="94" max="94" width="14.7109375" customWidth="1"/>
    <col min="95" max="95" width="13.28515625" customWidth="1"/>
    <col min="96" max="97" width="0.28515625" customWidth="1"/>
    <col min="98" max="98" width="0.140625" customWidth="1"/>
    <col min="99" max="101" width="0.28515625" customWidth="1"/>
    <col min="102" max="104" width="14.85546875" customWidth="1"/>
    <col min="105" max="105" width="13.140625" customWidth="1"/>
    <col min="106" max="110" width="0.28515625" customWidth="1"/>
    <col min="111" max="111" width="0.140625" customWidth="1"/>
    <col min="112" max="112" width="1.85546875" customWidth="1"/>
    <col min="113" max="113" width="14.85546875" customWidth="1"/>
    <col min="114" max="114" width="13.140625" customWidth="1"/>
    <col min="115" max="120" width="0.28515625" customWidth="1"/>
    <col min="121" max="121" width="14.7109375" customWidth="1"/>
    <col min="122" max="123" width="14.85546875" customWidth="1"/>
    <col min="124" max="124" width="13.140625" customWidth="1"/>
    <col min="125" max="130" width="0.28515625" customWidth="1"/>
    <col min="131" max="131" width="1.7109375" customWidth="1"/>
    <col min="132" max="132" width="14.85546875" customWidth="1"/>
    <col min="133" max="133" width="13.140625" customWidth="1"/>
    <col min="134" max="139" width="0.28515625" customWidth="1"/>
    <col min="140" max="141" width="14.85546875" customWidth="1"/>
    <col min="142" max="142" width="14.7109375" customWidth="1"/>
    <col min="143" max="143" width="13.28515625" customWidth="1"/>
    <col min="144" max="145" width="0.28515625" customWidth="1"/>
    <col min="146" max="146" width="0.140625" customWidth="1"/>
    <col min="147" max="149" width="0.28515625" customWidth="1"/>
    <col min="150" max="150" width="1.85546875" customWidth="1"/>
    <col min="151" max="151" width="14.85546875" customWidth="1"/>
    <col min="152" max="152" width="13.140625" customWidth="1"/>
    <col min="153" max="155" width="0.28515625" customWidth="1"/>
    <col min="156" max="156" width="0.140625" customWidth="1"/>
    <col min="157" max="158" width="0.28515625" customWidth="1"/>
    <col min="159" max="161" width="14.85546875" customWidth="1"/>
    <col min="162" max="162" width="13.140625" customWidth="1"/>
    <col min="163" max="168" width="0.28515625" customWidth="1"/>
    <col min="169" max="169" width="1.7109375" customWidth="1"/>
    <col min="170" max="170" width="14.85546875" customWidth="1"/>
    <col min="171" max="171" width="13.140625" customWidth="1"/>
    <col min="172" max="177" width="0.28515625" customWidth="1"/>
    <col min="178" max="178" width="14.7109375" customWidth="1"/>
    <col min="179" max="180" width="14.85546875" customWidth="1"/>
    <col min="181" max="181" width="13.140625" customWidth="1"/>
    <col min="182" max="187" width="0.28515625" customWidth="1"/>
    <col min="188" max="188" width="1.7109375" customWidth="1"/>
    <col min="189" max="189" width="14.85546875" customWidth="1"/>
    <col min="190" max="190" width="13.140625" customWidth="1"/>
    <col min="191" max="196" width="0.28515625" customWidth="1"/>
    <col min="197" max="198" width="14.85546875" customWidth="1"/>
    <col min="199" max="199" width="14.7109375" customWidth="1"/>
    <col min="200" max="200" width="13.28515625" customWidth="1"/>
    <col min="201" max="203" width="0.28515625" customWidth="1"/>
    <col min="204" max="204" width="0.140625" customWidth="1"/>
    <col min="205" max="206" width="0.28515625" customWidth="1"/>
    <col min="207" max="207" width="1.85546875" customWidth="1"/>
    <col min="208" max="208" width="14.85546875" customWidth="1"/>
    <col min="209" max="209" width="13.140625" customWidth="1"/>
    <col min="210" max="213" width="0.28515625" customWidth="1"/>
    <col min="214" max="214" width="0.140625" customWidth="1"/>
    <col min="215" max="215" width="0.28515625" customWidth="1"/>
    <col min="216" max="218" width="14.85546875" customWidth="1"/>
    <col min="219" max="219" width="13.140625" customWidth="1"/>
    <col min="220" max="225" width="0.28515625" customWidth="1"/>
    <col min="226" max="226" width="1.7109375" customWidth="1"/>
    <col min="227" max="227" width="14.85546875" customWidth="1"/>
    <col min="228" max="228" width="13.140625" customWidth="1"/>
    <col min="229" max="234" width="0.28515625" customWidth="1"/>
    <col min="235" max="235" width="14.85546875" customWidth="1"/>
    <col min="236" max="236" width="14.7109375" customWidth="1"/>
    <col min="237" max="237" width="14.85546875" customWidth="1"/>
    <col min="238" max="238" width="13.140625" customWidth="1"/>
    <col min="239" max="244" width="0.28515625" customWidth="1"/>
    <col min="245" max="245" width="1.7109375" customWidth="1"/>
    <col min="246" max="246" width="14.85546875" customWidth="1"/>
    <col min="247" max="247" width="13.28515625" customWidth="1"/>
    <col min="248" max="248" width="0.140625" customWidth="1"/>
    <col min="249" max="253" width="0.28515625" customWidth="1"/>
    <col min="254" max="256" width="14.85546875" customWidth="1"/>
    <col min="257" max="257" width="13.140625" customWidth="1"/>
    <col min="258" max="261" width="0.28515625" customWidth="1"/>
    <col min="262" max="262" width="0.140625" customWidth="1"/>
    <col min="263" max="263" width="0.28515625" customWidth="1"/>
    <col min="264" max="264" width="1.85546875" customWidth="1"/>
  </cols>
  <sheetData>
    <row r="1" spans="1:264" ht="14.25" customHeight="1" x14ac:dyDescent="0.25">
      <c r="A1" s="851" t="s">
        <v>0</v>
      </c>
      <c r="B1" s="851"/>
      <c r="C1" s="851"/>
      <c r="D1" s="851"/>
      <c r="E1" s="1"/>
      <c r="F1" s="1"/>
      <c r="G1" s="1"/>
      <c r="H1" s="848"/>
      <c r="I1" s="848"/>
      <c r="J1" s="848"/>
      <c r="K1" s="848"/>
      <c r="L1" s="848"/>
      <c r="M1" s="1"/>
      <c r="N1" s="1"/>
      <c r="O1" s="2"/>
      <c r="P1" s="1"/>
      <c r="Q1" s="3"/>
      <c r="R1" s="1"/>
      <c r="S1" s="1"/>
      <c r="T1" s="1"/>
      <c r="U1" s="1"/>
      <c r="V1" s="1"/>
      <c r="W1" s="3"/>
      <c r="X1" s="3"/>
      <c r="Y1" s="1"/>
      <c r="Z1" s="1"/>
      <c r="AA1" s="1"/>
      <c r="AB1" s="1"/>
      <c r="AC1" s="838"/>
      <c r="AD1" s="838"/>
      <c r="AE1" s="838"/>
      <c r="AF1" s="838"/>
      <c r="AG1" s="838"/>
      <c r="AH1" s="838"/>
      <c r="AI1" s="838"/>
      <c r="AJ1" s="3"/>
      <c r="AK1" s="3"/>
      <c r="AL1" s="838"/>
      <c r="AM1" s="838"/>
      <c r="AN1" s="838"/>
      <c r="AO1" s="838"/>
      <c r="AP1" s="838"/>
      <c r="AQ1" s="838"/>
      <c r="AR1" s="838"/>
      <c r="AS1" s="1"/>
      <c r="AT1" s="1"/>
      <c r="AU1" s="1"/>
      <c r="AV1" s="838"/>
      <c r="AW1" s="838"/>
      <c r="AX1" s="838"/>
      <c r="AY1" s="838"/>
      <c r="AZ1" s="838"/>
      <c r="BA1" s="838"/>
      <c r="BB1" s="838"/>
      <c r="BC1" s="3"/>
      <c r="BD1" s="3"/>
      <c r="BE1" s="838"/>
      <c r="BF1" s="838"/>
      <c r="BG1" s="838"/>
      <c r="BH1" s="838"/>
      <c r="BI1" s="838"/>
      <c r="BJ1" s="838"/>
      <c r="BK1" s="838"/>
      <c r="BL1" s="1"/>
      <c r="BM1" s="1"/>
      <c r="BN1" s="1"/>
      <c r="BO1" s="838"/>
      <c r="BP1" s="838"/>
      <c r="BQ1" s="838"/>
      <c r="BR1" s="838"/>
      <c r="BS1" s="838"/>
      <c r="BT1" s="838"/>
      <c r="BU1" s="838"/>
      <c r="BV1" s="3"/>
      <c r="BW1" s="3"/>
      <c r="BX1" s="838"/>
      <c r="BY1" s="838"/>
      <c r="BZ1" s="838"/>
      <c r="CA1" s="838"/>
      <c r="CB1" s="838"/>
      <c r="CC1" s="838"/>
      <c r="CD1" s="838"/>
      <c r="CE1" s="1"/>
      <c r="CF1" s="1"/>
      <c r="CG1" s="1"/>
      <c r="CH1" s="838"/>
      <c r="CI1" s="838"/>
      <c r="CJ1" s="838"/>
      <c r="CK1" s="838"/>
      <c r="CL1" s="838"/>
      <c r="CM1" s="838"/>
      <c r="CN1" s="838"/>
      <c r="CO1" s="3"/>
      <c r="CP1" s="3"/>
      <c r="CQ1" s="838"/>
      <c r="CR1" s="838"/>
      <c r="CS1" s="838"/>
      <c r="CT1" s="838"/>
      <c r="CU1" s="838"/>
      <c r="CV1" s="838"/>
      <c r="CW1" s="838"/>
      <c r="CX1" s="1"/>
      <c r="CY1" s="1"/>
      <c r="CZ1" s="1"/>
      <c r="DA1" s="838"/>
      <c r="DB1" s="838"/>
      <c r="DC1" s="838"/>
      <c r="DD1" s="838"/>
      <c r="DE1" s="838"/>
      <c r="DF1" s="838"/>
      <c r="DG1" s="838"/>
      <c r="DH1" s="3"/>
      <c r="DI1" s="3"/>
      <c r="DJ1" s="838"/>
      <c r="DK1" s="838"/>
      <c r="DL1" s="838"/>
      <c r="DM1" s="838"/>
      <c r="DN1" s="838"/>
      <c r="DO1" s="838"/>
      <c r="DP1" s="838"/>
      <c r="DQ1" s="1"/>
      <c r="DR1" s="1"/>
      <c r="DS1" s="1"/>
      <c r="DT1" s="838"/>
      <c r="DU1" s="838"/>
      <c r="DV1" s="838"/>
      <c r="DW1" s="838"/>
      <c r="DX1" s="838"/>
      <c r="DY1" s="838"/>
      <c r="DZ1" s="838"/>
      <c r="EA1" s="3"/>
      <c r="EB1" s="3"/>
      <c r="EC1" s="838"/>
      <c r="ED1" s="838"/>
      <c r="EE1" s="838"/>
      <c r="EF1" s="838"/>
      <c r="EG1" s="838"/>
      <c r="EH1" s="838"/>
      <c r="EI1" s="838"/>
      <c r="EJ1" s="1"/>
      <c r="EK1" s="1"/>
      <c r="EL1" s="1"/>
      <c r="EM1" s="838"/>
      <c r="EN1" s="838"/>
      <c r="EO1" s="838"/>
      <c r="EP1" s="838"/>
      <c r="EQ1" s="838"/>
      <c r="ER1" s="838"/>
      <c r="ES1" s="838"/>
      <c r="ET1" s="3"/>
      <c r="EU1" s="3"/>
      <c r="EV1" s="838"/>
      <c r="EW1" s="838"/>
      <c r="EX1" s="838"/>
      <c r="EY1" s="838"/>
      <c r="EZ1" s="838"/>
      <c r="FA1" s="838"/>
      <c r="FB1" s="838"/>
      <c r="FC1" s="1"/>
      <c r="FD1" s="1"/>
      <c r="FE1" s="1"/>
      <c r="FF1" s="838"/>
      <c r="FG1" s="838"/>
      <c r="FH1" s="838"/>
      <c r="FI1" s="838"/>
      <c r="FJ1" s="838"/>
      <c r="FK1" s="838"/>
      <c r="FL1" s="838"/>
      <c r="FM1" s="3"/>
      <c r="FN1" s="3"/>
      <c r="FO1" s="838"/>
      <c r="FP1" s="838"/>
      <c r="FQ1" s="838"/>
      <c r="FR1" s="838"/>
      <c r="FS1" s="838"/>
      <c r="FT1" s="838"/>
      <c r="FU1" s="838"/>
      <c r="FV1" s="1"/>
      <c r="FW1" s="1"/>
      <c r="FX1" s="1"/>
      <c r="FY1" s="838"/>
      <c r="FZ1" s="838"/>
      <c r="GA1" s="838"/>
      <c r="GB1" s="838"/>
      <c r="GC1" s="838"/>
      <c r="GD1" s="838"/>
      <c r="GE1" s="838"/>
      <c r="GF1" s="3"/>
      <c r="GG1" s="3"/>
      <c r="GH1" s="838"/>
      <c r="GI1" s="838"/>
      <c r="GJ1" s="838"/>
      <c r="GK1" s="838"/>
      <c r="GL1" s="838"/>
      <c r="GM1" s="838"/>
      <c r="GN1" s="838"/>
      <c r="GO1" s="1"/>
      <c r="GP1" s="1"/>
      <c r="GQ1" s="1"/>
      <c r="GR1" s="838"/>
      <c r="GS1" s="838"/>
      <c r="GT1" s="838"/>
      <c r="GU1" s="838"/>
      <c r="GV1" s="838"/>
      <c r="GW1" s="838"/>
      <c r="GX1" s="838"/>
      <c r="GY1" s="3"/>
      <c r="GZ1" s="3"/>
      <c r="HA1" s="838"/>
      <c r="HB1" s="838"/>
      <c r="HC1" s="838"/>
      <c r="HD1" s="838"/>
      <c r="HE1" s="838"/>
      <c r="HF1" s="838"/>
      <c r="HG1" s="838"/>
      <c r="HH1" s="1"/>
      <c r="HI1" s="1"/>
      <c r="HJ1" s="1"/>
      <c r="HK1" s="838"/>
      <c r="HL1" s="838"/>
      <c r="HM1" s="838"/>
      <c r="HN1" s="838"/>
      <c r="HO1" s="838"/>
      <c r="HP1" s="838"/>
      <c r="HQ1" s="838"/>
      <c r="HR1" s="3"/>
      <c r="HS1" s="3"/>
      <c r="HT1" s="838"/>
      <c r="HU1" s="838"/>
      <c r="HV1" s="838"/>
      <c r="HW1" s="838"/>
      <c r="HX1" s="838"/>
      <c r="HY1" s="838"/>
      <c r="HZ1" s="838"/>
      <c r="IA1" s="1"/>
      <c r="IB1" s="1"/>
      <c r="IC1" s="1"/>
      <c r="ID1" s="838"/>
      <c r="IE1" s="838"/>
      <c r="IF1" s="838"/>
      <c r="IG1" s="838"/>
      <c r="IH1" s="838"/>
      <c r="II1" s="838"/>
      <c r="IJ1" s="838"/>
      <c r="IK1" s="3"/>
      <c r="IL1" s="3"/>
      <c r="IM1" s="838"/>
      <c r="IN1" s="838"/>
      <c r="IO1" s="838"/>
      <c r="IP1" s="838"/>
      <c r="IQ1" s="838"/>
      <c r="IR1" s="838"/>
      <c r="IS1" s="838"/>
      <c r="IT1" s="1"/>
      <c r="IU1" s="1"/>
      <c r="IV1" s="1"/>
      <c r="IW1" s="838"/>
      <c r="IX1" s="838"/>
      <c r="IY1" s="838"/>
      <c r="IZ1" s="838"/>
      <c r="JA1" s="838"/>
      <c r="JB1" s="838"/>
      <c r="JC1" s="838"/>
      <c r="JD1" s="3"/>
    </row>
    <row r="2" spans="1:264" ht="12.75" customHeight="1" x14ac:dyDescent="0.25">
      <c r="A2" s="4" t="s">
        <v>585</v>
      </c>
      <c r="B2" s="838"/>
      <c r="C2" s="838"/>
      <c r="D2" s="806"/>
      <c r="E2" s="806"/>
      <c r="F2" s="806"/>
      <c r="G2" s="1"/>
      <c r="H2" s="838"/>
      <c r="I2" s="838"/>
      <c r="J2" s="838"/>
      <c r="K2" s="838"/>
      <c r="L2" s="83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838"/>
      <c r="AD2" s="838"/>
      <c r="AE2" s="838"/>
      <c r="AF2" s="838"/>
      <c r="AG2" s="838"/>
      <c r="AH2" s="838"/>
      <c r="AI2" s="838"/>
      <c r="AJ2" s="1"/>
      <c r="AK2" s="1"/>
      <c r="AL2" s="838"/>
      <c r="AM2" s="838"/>
      <c r="AN2" s="838"/>
      <c r="AO2" s="838"/>
      <c r="AP2" s="838"/>
      <c r="AQ2" s="838"/>
      <c r="AR2" s="838"/>
      <c r="AS2" s="1"/>
      <c r="AT2" s="1"/>
      <c r="AU2" s="1"/>
      <c r="AV2" s="838"/>
      <c r="AW2" s="838"/>
      <c r="AX2" s="838"/>
      <c r="AY2" s="838"/>
      <c r="AZ2" s="838"/>
      <c r="BA2" s="838"/>
      <c r="BB2" s="838"/>
      <c r="BC2" s="1"/>
      <c r="BD2" s="1"/>
      <c r="BE2" s="838"/>
      <c r="BF2" s="838"/>
      <c r="BG2" s="838"/>
      <c r="BH2" s="838"/>
      <c r="BI2" s="838"/>
      <c r="BJ2" s="838"/>
      <c r="BK2" s="838"/>
      <c r="BL2" s="1"/>
      <c r="BM2" s="1"/>
      <c r="BN2" s="1"/>
      <c r="BO2" s="838"/>
      <c r="BP2" s="838"/>
      <c r="BQ2" s="838"/>
      <c r="BR2" s="838"/>
      <c r="BS2" s="838"/>
      <c r="BT2" s="838"/>
      <c r="BU2" s="838"/>
      <c r="BV2" s="1"/>
      <c r="BW2" s="1"/>
      <c r="BX2" s="838"/>
      <c r="BY2" s="838"/>
      <c r="BZ2" s="838"/>
      <c r="CA2" s="838"/>
      <c r="CB2" s="838"/>
      <c r="CC2" s="838"/>
      <c r="CD2" s="838"/>
      <c r="CE2" s="1"/>
      <c r="CF2" s="1"/>
      <c r="CG2" s="1"/>
      <c r="CH2" s="838"/>
      <c r="CI2" s="838"/>
      <c r="CJ2" s="838"/>
      <c r="CK2" s="838"/>
      <c r="CL2" s="838"/>
      <c r="CM2" s="838"/>
      <c r="CN2" s="838"/>
      <c r="CO2" s="1"/>
      <c r="CP2" s="1"/>
      <c r="CQ2" s="838"/>
      <c r="CR2" s="838"/>
      <c r="CS2" s="838"/>
      <c r="CT2" s="838"/>
      <c r="CU2" s="838"/>
      <c r="CV2" s="838"/>
      <c r="CW2" s="838"/>
      <c r="CX2" s="1"/>
      <c r="CY2" s="1"/>
      <c r="CZ2" s="1"/>
      <c r="DA2" s="838"/>
      <c r="DB2" s="838"/>
      <c r="DC2" s="838"/>
      <c r="DD2" s="838"/>
      <c r="DE2" s="838"/>
      <c r="DF2" s="838"/>
      <c r="DG2" s="838"/>
      <c r="DH2" s="1"/>
      <c r="DI2" s="1"/>
      <c r="DJ2" s="838"/>
      <c r="DK2" s="838"/>
      <c r="DL2" s="838"/>
      <c r="DM2" s="838"/>
      <c r="DN2" s="838"/>
      <c r="DO2" s="838"/>
      <c r="DP2" s="838"/>
      <c r="DQ2" s="1"/>
      <c r="DR2" s="1"/>
      <c r="DS2" s="1"/>
      <c r="DT2" s="838"/>
      <c r="DU2" s="838"/>
      <c r="DV2" s="838"/>
      <c r="DW2" s="838"/>
      <c r="DX2" s="838"/>
      <c r="DY2" s="838"/>
      <c r="DZ2" s="838"/>
      <c r="EA2" s="1"/>
      <c r="EB2" s="1"/>
      <c r="EC2" s="838"/>
      <c r="ED2" s="838"/>
      <c r="EE2" s="838"/>
      <c r="EF2" s="838"/>
      <c r="EG2" s="838"/>
      <c r="EH2" s="838"/>
      <c r="EI2" s="838"/>
      <c r="EJ2" s="1"/>
      <c r="EK2" s="1"/>
      <c r="EL2" s="1"/>
      <c r="EM2" s="838"/>
      <c r="EN2" s="838"/>
      <c r="EO2" s="838"/>
      <c r="EP2" s="838"/>
      <c r="EQ2" s="838"/>
      <c r="ER2" s="838"/>
      <c r="ES2" s="838"/>
      <c r="ET2" s="1"/>
      <c r="EU2" s="1"/>
      <c r="EV2" s="838"/>
      <c r="EW2" s="838"/>
      <c r="EX2" s="838"/>
      <c r="EY2" s="838"/>
      <c r="EZ2" s="838"/>
      <c r="FA2" s="838"/>
      <c r="FB2" s="838"/>
      <c r="FC2" s="1"/>
      <c r="FD2" s="1"/>
      <c r="FE2" s="1"/>
      <c r="FF2" s="838"/>
      <c r="FG2" s="838"/>
      <c r="FH2" s="838"/>
      <c r="FI2" s="838"/>
      <c r="FJ2" s="838"/>
      <c r="FK2" s="838"/>
      <c r="FL2" s="838"/>
      <c r="FM2" s="1"/>
      <c r="FN2" s="1"/>
      <c r="FO2" s="838"/>
      <c r="FP2" s="838"/>
      <c r="FQ2" s="838"/>
      <c r="FR2" s="838"/>
      <c r="FS2" s="838"/>
      <c r="FT2" s="838"/>
      <c r="FU2" s="838"/>
      <c r="FV2" s="1"/>
      <c r="FW2" s="1"/>
      <c r="FX2" s="1"/>
      <c r="FY2" s="838"/>
      <c r="FZ2" s="838"/>
      <c r="GA2" s="838"/>
      <c r="GB2" s="838"/>
      <c r="GC2" s="838"/>
      <c r="GD2" s="838"/>
      <c r="GE2" s="838"/>
      <c r="GF2" s="1"/>
      <c r="GG2" s="1"/>
      <c r="GH2" s="838"/>
      <c r="GI2" s="838"/>
      <c r="GJ2" s="838"/>
      <c r="GK2" s="838"/>
      <c r="GL2" s="838"/>
      <c r="GM2" s="838"/>
      <c r="GN2" s="838"/>
      <c r="GO2" s="1"/>
      <c r="GP2" s="1"/>
      <c r="GQ2" s="1"/>
      <c r="GR2" s="838"/>
      <c r="GS2" s="838"/>
      <c r="GT2" s="838"/>
      <c r="GU2" s="838"/>
      <c r="GV2" s="838"/>
      <c r="GW2" s="838"/>
      <c r="GX2" s="838"/>
      <c r="GY2" s="1"/>
      <c r="GZ2" s="1"/>
      <c r="HA2" s="838"/>
      <c r="HB2" s="838"/>
      <c r="HC2" s="838"/>
      <c r="HD2" s="838"/>
      <c r="HE2" s="838"/>
      <c r="HF2" s="838"/>
      <c r="HG2" s="838"/>
      <c r="HH2" s="1"/>
      <c r="HI2" s="1"/>
      <c r="HJ2" s="1"/>
      <c r="HK2" s="838"/>
      <c r="HL2" s="838"/>
      <c r="HM2" s="838"/>
      <c r="HN2" s="838"/>
      <c r="HO2" s="838"/>
      <c r="HP2" s="838"/>
      <c r="HQ2" s="838"/>
      <c r="HR2" s="1"/>
      <c r="HS2" s="1"/>
      <c r="HT2" s="838"/>
      <c r="HU2" s="838"/>
      <c r="HV2" s="838"/>
      <c r="HW2" s="838"/>
      <c r="HX2" s="838"/>
      <c r="HY2" s="838"/>
      <c r="HZ2" s="838"/>
      <c r="IA2" s="1"/>
      <c r="IB2" s="1"/>
      <c r="IC2" s="1"/>
      <c r="ID2" s="838"/>
      <c r="IE2" s="838"/>
      <c r="IF2" s="838"/>
      <c r="IG2" s="838"/>
      <c r="IH2" s="838"/>
      <c r="II2" s="838"/>
      <c r="IJ2" s="838"/>
      <c r="IK2" s="1"/>
      <c r="IL2" s="1"/>
      <c r="IM2" s="838"/>
      <c r="IN2" s="838"/>
      <c r="IO2" s="838"/>
      <c r="IP2" s="838"/>
      <c r="IQ2" s="838"/>
      <c r="IR2" s="838"/>
      <c r="IS2" s="838"/>
      <c r="IT2" s="1"/>
      <c r="IU2" s="1"/>
      <c r="IV2" s="1"/>
      <c r="IW2" s="838"/>
      <c r="IX2" s="838"/>
      <c r="IY2" s="838"/>
      <c r="IZ2" s="838"/>
      <c r="JA2" s="838"/>
      <c r="JB2" s="838"/>
      <c r="JC2" s="838"/>
      <c r="JD2" s="1"/>
    </row>
    <row r="3" spans="1:264" ht="12.75" customHeight="1" x14ac:dyDescent="0.25">
      <c r="A3" s="5" t="s">
        <v>586</v>
      </c>
      <c r="B3" s="838"/>
      <c r="C3" s="838"/>
      <c r="D3" s="806"/>
      <c r="E3" s="806"/>
      <c r="F3" s="806"/>
      <c r="G3" s="3"/>
      <c r="H3" s="806"/>
      <c r="I3" s="806"/>
      <c r="J3" s="806"/>
      <c r="K3" s="806"/>
      <c r="L3" s="806"/>
      <c r="M3" s="1"/>
      <c r="N3" s="1"/>
      <c r="O3" s="3"/>
      <c r="P3" s="3"/>
      <c r="Q3" s="1"/>
      <c r="R3" s="1"/>
      <c r="S3" s="1"/>
      <c r="T3" s="1"/>
      <c r="U3" s="1"/>
      <c r="V3" s="1"/>
      <c r="W3" s="806"/>
      <c r="X3" s="806"/>
      <c r="Y3" s="806"/>
      <c r="Z3" s="806"/>
      <c r="AA3" s="806"/>
      <c r="AB3" s="806"/>
      <c r="AC3" s="806"/>
      <c r="AD3" s="1"/>
      <c r="AE3" s="1"/>
      <c r="AF3" s="1"/>
      <c r="AG3" s="1"/>
      <c r="AH3" s="1"/>
      <c r="AI3" s="1"/>
      <c r="AJ3" s="806"/>
      <c r="AK3" s="806"/>
      <c r="AL3" s="806"/>
      <c r="AM3" s="806"/>
      <c r="AN3" s="806"/>
      <c r="AO3" s="806"/>
      <c r="AP3" s="806"/>
      <c r="AQ3" s="806"/>
      <c r="AR3" s="806"/>
      <c r="AS3" s="806"/>
      <c r="AT3" s="806"/>
      <c r="AU3" s="806"/>
      <c r="AV3" s="806"/>
      <c r="AW3" s="1"/>
      <c r="AX3" s="1"/>
      <c r="AY3" s="1"/>
      <c r="AZ3" s="1"/>
      <c r="BA3" s="1"/>
      <c r="BB3" s="1"/>
      <c r="BC3" s="806"/>
      <c r="BD3" s="806"/>
      <c r="BE3" s="806"/>
      <c r="BF3" s="806"/>
      <c r="BG3" s="806"/>
      <c r="BH3" s="806"/>
      <c r="BI3" s="806"/>
      <c r="BJ3" s="806"/>
      <c r="BK3" s="806"/>
      <c r="BL3" s="806"/>
      <c r="BM3" s="806"/>
      <c r="BN3" s="806"/>
      <c r="BO3" s="806"/>
      <c r="BP3" s="1"/>
      <c r="BQ3" s="1"/>
      <c r="BR3" s="1"/>
      <c r="BS3" s="1"/>
      <c r="BT3" s="1"/>
      <c r="BU3" s="1"/>
      <c r="BV3" s="806"/>
      <c r="BW3" s="806"/>
      <c r="BX3" s="806"/>
      <c r="BY3" s="806"/>
      <c r="BZ3" s="806"/>
      <c r="CA3" s="806"/>
      <c r="CB3" s="806"/>
      <c r="CC3" s="806"/>
      <c r="CD3" s="806"/>
      <c r="CE3" s="806"/>
      <c r="CF3" s="806"/>
      <c r="CG3" s="806"/>
      <c r="CH3" s="806"/>
      <c r="CI3" s="1"/>
      <c r="CJ3" s="1"/>
      <c r="CK3" s="1"/>
      <c r="CL3" s="1"/>
      <c r="CM3" s="1"/>
      <c r="CN3" s="1"/>
      <c r="CO3" s="806"/>
      <c r="CP3" s="806"/>
      <c r="CQ3" s="806"/>
      <c r="CR3" s="806"/>
      <c r="CS3" s="806"/>
      <c r="CT3" s="806"/>
      <c r="CU3" s="806"/>
      <c r="CV3" s="806"/>
      <c r="CW3" s="806"/>
      <c r="CX3" s="806"/>
      <c r="CY3" s="806"/>
      <c r="CZ3" s="806"/>
      <c r="DA3" s="806"/>
      <c r="DB3" s="1"/>
      <c r="DC3" s="1"/>
      <c r="DD3" s="1"/>
      <c r="DE3" s="1"/>
      <c r="DF3" s="1"/>
      <c r="DG3" s="1"/>
      <c r="DH3" s="806"/>
      <c r="DI3" s="806"/>
      <c r="DJ3" s="806"/>
      <c r="DK3" s="806"/>
      <c r="DL3" s="806"/>
      <c r="DM3" s="806"/>
      <c r="DN3" s="806"/>
      <c r="DO3" s="806"/>
      <c r="DP3" s="806"/>
      <c r="DQ3" s="806"/>
      <c r="DR3" s="806"/>
      <c r="DS3" s="806"/>
      <c r="DT3" s="806"/>
      <c r="DU3" s="1"/>
      <c r="DV3" s="1"/>
      <c r="DW3" s="1"/>
      <c r="DX3" s="1"/>
      <c r="DY3" s="1"/>
      <c r="DZ3" s="1"/>
      <c r="EA3" s="806"/>
      <c r="EB3" s="806"/>
      <c r="EC3" s="806"/>
      <c r="ED3" s="806"/>
      <c r="EE3" s="806"/>
      <c r="EF3" s="806"/>
      <c r="EG3" s="806"/>
      <c r="EH3" s="806"/>
      <c r="EI3" s="806"/>
      <c r="EJ3" s="806"/>
      <c r="EK3" s="806"/>
      <c r="EL3" s="806"/>
      <c r="EM3" s="806"/>
      <c r="EN3" s="1"/>
      <c r="EO3" s="1"/>
      <c r="EP3" s="1"/>
      <c r="EQ3" s="1"/>
      <c r="ER3" s="1"/>
      <c r="ES3" s="1"/>
      <c r="ET3" s="806"/>
      <c r="EU3" s="806"/>
      <c r="EV3" s="806"/>
      <c r="EW3" s="806"/>
      <c r="EX3" s="806"/>
      <c r="EY3" s="806"/>
      <c r="EZ3" s="806"/>
      <c r="FA3" s="806"/>
      <c r="FB3" s="806"/>
      <c r="FC3" s="806"/>
      <c r="FD3" s="806"/>
      <c r="FE3" s="806"/>
      <c r="FF3" s="806"/>
      <c r="FG3" s="1"/>
      <c r="FH3" s="1"/>
      <c r="FI3" s="1"/>
      <c r="FJ3" s="1"/>
      <c r="FK3" s="1"/>
      <c r="FL3" s="1"/>
      <c r="FM3" s="806"/>
      <c r="FN3" s="806"/>
      <c r="FO3" s="806"/>
      <c r="FP3" s="806"/>
      <c r="FQ3" s="806"/>
      <c r="FR3" s="806"/>
      <c r="FS3" s="806"/>
      <c r="FT3" s="806"/>
      <c r="FU3" s="806"/>
      <c r="FV3" s="806"/>
      <c r="FW3" s="806"/>
      <c r="FX3" s="806"/>
      <c r="FY3" s="806"/>
      <c r="FZ3" s="1"/>
      <c r="GA3" s="1"/>
      <c r="GB3" s="1"/>
      <c r="GC3" s="1"/>
      <c r="GD3" s="1"/>
      <c r="GE3" s="1"/>
      <c r="GF3" s="806"/>
      <c r="GG3" s="806"/>
      <c r="GH3" s="806"/>
      <c r="GI3" s="806"/>
      <c r="GJ3" s="806"/>
      <c r="GK3" s="806"/>
      <c r="GL3" s="806"/>
      <c r="GM3" s="806"/>
      <c r="GN3" s="806"/>
      <c r="GO3" s="806"/>
      <c r="GP3" s="806"/>
      <c r="GQ3" s="806"/>
      <c r="GR3" s="806"/>
      <c r="GS3" s="1"/>
      <c r="GT3" s="1"/>
      <c r="GU3" s="1"/>
      <c r="GV3" s="1"/>
      <c r="GW3" s="1"/>
      <c r="GX3" s="1"/>
      <c r="GY3" s="806"/>
      <c r="GZ3" s="806"/>
      <c r="HA3" s="806"/>
      <c r="HB3" s="806"/>
      <c r="HC3" s="806"/>
      <c r="HD3" s="806"/>
      <c r="HE3" s="806"/>
      <c r="HF3" s="806"/>
      <c r="HG3" s="806"/>
      <c r="HH3" s="806"/>
      <c r="HI3" s="806"/>
      <c r="HJ3" s="806"/>
      <c r="HK3" s="806"/>
      <c r="HL3" s="1"/>
      <c r="HM3" s="1"/>
      <c r="HN3" s="1"/>
      <c r="HO3" s="1"/>
      <c r="HP3" s="1"/>
      <c r="HQ3" s="1"/>
      <c r="HR3" s="806"/>
      <c r="HS3" s="806"/>
      <c r="HT3" s="806"/>
      <c r="HU3" s="806"/>
      <c r="HV3" s="806"/>
      <c r="HW3" s="806"/>
      <c r="HX3" s="806"/>
      <c r="HY3" s="806"/>
      <c r="HZ3" s="806"/>
      <c r="IA3" s="806"/>
      <c r="IB3" s="806"/>
      <c r="IC3" s="806"/>
      <c r="ID3" s="806"/>
      <c r="IE3" s="1"/>
      <c r="IF3" s="1"/>
      <c r="IG3" s="1"/>
      <c r="IH3" s="1"/>
      <c r="II3" s="1"/>
      <c r="IJ3" s="1"/>
      <c r="IK3" s="806"/>
      <c r="IL3" s="806"/>
      <c r="IM3" s="806"/>
      <c r="IN3" s="806"/>
      <c r="IO3" s="806"/>
      <c r="IP3" s="806"/>
      <c r="IQ3" s="806"/>
      <c r="IR3" s="806"/>
      <c r="IS3" s="806"/>
      <c r="IT3" s="806"/>
      <c r="IU3" s="806"/>
      <c r="IV3" s="806"/>
      <c r="IW3" s="806"/>
      <c r="IX3" s="1"/>
      <c r="IY3" s="1"/>
      <c r="IZ3" s="1"/>
      <c r="JA3" s="1"/>
      <c r="JB3" s="1"/>
      <c r="JC3" s="1"/>
      <c r="JD3" s="3"/>
    </row>
    <row r="4" spans="1:264" ht="12" customHeight="1" x14ac:dyDescent="0.25">
      <c r="A4" s="5" t="s">
        <v>3</v>
      </c>
      <c r="B4" s="848"/>
      <c r="C4" s="848"/>
      <c r="D4" s="848"/>
      <c r="E4" s="848"/>
      <c r="F4" s="848"/>
      <c r="G4" s="2"/>
      <c r="H4" s="848"/>
      <c r="I4" s="848"/>
      <c r="J4" s="848"/>
      <c r="K4" s="848"/>
      <c r="L4" s="848"/>
      <c r="M4" s="1"/>
      <c r="N4" s="1"/>
      <c r="O4" s="2"/>
      <c r="P4" s="2"/>
      <c r="Q4" s="1"/>
      <c r="R4" s="1"/>
      <c r="S4" s="1"/>
      <c r="T4" s="1"/>
      <c r="U4" s="1"/>
      <c r="V4" s="1"/>
      <c r="W4" s="848"/>
      <c r="X4" s="848"/>
      <c r="Y4" s="848"/>
      <c r="Z4" s="848"/>
      <c r="AA4" s="848"/>
      <c r="AB4" s="848"/>
      <c r="AC4" s="848"/>
      <c r="AD4" s="1"/>
      <c r="AE4" s="1"/>
      <c r="AF4" s="1"/>
      <c r="AG4" s="1"/>
      <c r="AH4" s="1"/>
      <c r="AI4" s="1"/>
      <c r="AJ4" s="848"/>
      <c r="AK4" s="848"/>
      <c r="AL4" s="848"/>
      <c r="AM4" s="848"/>
      <c r="AN4" s="848"/>
      <c r="AO4" s="848"/>
      <c r="AP4" s="848"/>
      <c r="AQ4" s="848"/>
      <c r="AR4" s="848"/>
      <c r="AS4" s="848"/>
      <c r="AT4" s="848"/>
      <c r="AU4" s="848"/>
      <c r="AV4" s="848"/>
      <c r="AW4" s="1"/>
      <c r="AX4" s="1"/>
      <c r="AY4" s="1"/>
      <c r="AZ4" s="1"/>
      <c r="BA4" s="1"/>
      <c r="BB4" s="1"/>
      <c r="BC4" s="848"/>
      <c r="BD4" s="848"/>
      <c r="BE4" s="848"/>
      <c r="BF4" s="848"/>
      <c r="BG4" s="848"/>
      <c r="BH4" s="848"/>
      <c r="BI4" s="848"/>
      <c r="BJ4" s="848"/>
      <c r="BK4" s="848"/>
      <c r="BL4" s="848"/>
      <c r="BM4" s="848"/>
      <c r="BN4" s="848"/>
      <c r="BO4" s="848"/>
      <c r="BP4" s="1"/>
      <c r="BQ4" s="1"/>
      <c r="BR4" s="1"/>
      <c r="BS4" s="1"/>
      <c r="BT4" s="1"/>
      <c r="BU4" s="1"/>
      <c r="BV4" s="848"/>
      <c r="BW4" s="848"/>
      <c r="BX4" s="848"/>
      <c r="BY4" s="848"/>
      <c r="BZ4" s="848"/>
      <c r="CA4" s="848"/>
      <c r="CB4" s="848"/>
      <c r="CC4" s="848"/>
      <c r="CD4" s="848"/>
      <c r="CE4" s="848"/>
      <c r="CF4" s="848"/>
      <c r="CG4" s="848"/>
      <c r="CH4" s="848"/>
      <c r="CI4" s="1"/>
      <c r="CJ4" s="1"/>
      <c r="CK4" s="1"/>
      <c r="CL4" s="1"/>
      <c r="CM4" s="1"/>
      <c r="CN4" s="1"/>
      <c r="CO4" s="848"/>
      <c r="CP4" s="848"/>
      <c r="CQ4" s="848"/>
      <c r="CR4" s="848"/>
      <c r="CS4" s="848"/>
      <c r="CT4" s="848"/>
      <c r="CU4" s="848"/>
      <c r="CV4" s="848"/>
      <c r="CW4" s="848"/>
      <c r="CX4" s="848"/>
      <c r="CY4" s="848"/>
      <c r="CZ4" s="848"/>
      <c r="DA4" s="848"/>
      <c r="DB4" s="1"/>
      <c r="DC4" s="1"/>
      <c r="DD4" s="1"/>
      <c r="DE4" s="1"/>
      <c r="DF4" s="1"/>
      <c r="DG4" s="1"/>
      <c r="DH4" s="848"/>
      <c r="DI4" s="848"/>
      <c r="DJ4" s="848"/>
      <c r="DK4" s="848"/>
      <c r="DL4" s="848"/>
      <c r="DM4" s="848"/>
      <c r="DN4" s="848"/>
      <c r="DO4" s="848"/>
      <c r="DP4" s="848"/>
      <c r="DQ4" s="848"/>
      <c r="DR4" s="848"/>
      <c r="DS4" s="848"/>
      <c r="DT4" s="848"/>
      <c r="DU4" s="1"/>
      <c r="DV4" s="1"/>
      <c r="DW4" s="1"/>
      <c r="DX4" s="1"/>
      <c r="DY4" s="1"/>
      <c r="DZ4" s="1"/>
      <c r="EA4" s="848"/>
      <c r="EB4" s="848"/>
      <c r="EC4" s="848"/>
      <c r="ED4" s="848"/>
      <c r="EE4" s="848"/>
      <c r="EF4" s="848"/>
      <c r="EG4" s="848"/>
      <c r="EH4" s="848"/>
      <c r="EI4" s="848"/>
      <c r="EJ4" s="848"/>
      <c r="EK4" s="848"/>
      <c r="EL4" s="848"/>
      <c r="EM4" s="848"/>
      <c r="EN4" s="1"/>
      <c r="EO4" s="1"/>
      <c r="EP4" s="1"/>
      <c r="EQ4" s="1"/>
      <c r="ER4" s="1"/>
      <c r="ES4" s="1"/>
      <c r="ET4" s="848"/>
      <c r="EU4" s="848"/>
      <c r="EV4" s="848"/>
      <c r="EW4" s="848"/>
      <c r="EX4" s="848"/>
      <c r="EY4" s="848"/>
      <c r="EZ4" s="848"/>
      <c r="FA4" s="848"/>
      <c r="FB4" s="848"/>
      <c r="FC4" s="848"/>
      <c r="FD4" s="848"/>
      <c r="FE4" s="848"/>
      <c r="FF4" s="848"/>
      <c r="FG4" s="1"/>
      <c r="FH4" s="1"/>
      <c r="FI4" s="1"/>
      <c r="FJ4" s="1"/>
      <c r="FK4" s="1"/>
      <c r="FL4" s="1"/>
      <c r="FM4" s="848"/>
      <c r="FN4" s="848"/>
      <c r="FO4" s="848"/>
      <c r="FP4" s="848"/>
      <c r="FQ4" s="848"/>
      <c r="FR4" s="848"/>
      <c r="FS4" s="848"/>
      <c r="FT4" s="848"/>
      <c r="FU4" s="848"/>
      <c r="FV4" s="848"/>
      <c r="FW4" s="848"/>
      <c r="FX4" s="848"/>
      <c r="FY4" s="848"/>
      <c r="FZ4" s="1"/>
      <c r="GA4" s="1"/>
      <c r="GB4" s="1"/>
      <c r="GC4" s="1"/>
      <c r="GD4" s="1"/>
      <c r="GE4" s="1"/>
      <c r="GF4" s="848"/>
      <c r="GG4" s="848"/>
      <c r="GH4" s="848"/>
      <c r="GI4" s="848"/>
      <c r="GJ4" s="848"/>
      <c r="GK4" s="848"/>
      <c r="GL4" s="848"/>
      <c r="GM4" s="848"/>
      <c r="GN4" s="848"/>
      <c r="GO4" s="848"/>
      <c r="GP4" s="848"/>
      <c r="GQ4" s="848"/>
      <c r="GR4" s="848"/>
      <c r="GS4" s="1"/>
      <c r="GT4" s="1"/>
      <c r="GU4" s="1"/>
      <c r="GV4" s="1"/>
      <c r="GW4" s="1"/>
      <c r="GX4" s="1"/>
      <c r="GY4" s="848"/>
      <c r="GZ4" s="848"/>
      <c r="HA4" s="848"/>
      <c r="HB4" s="848"/>
      <c r="HC4" s="848"/>
      <c r="HD4" s="848"/>
      <c r="HE4" s="848"/>
      <c r="HF4" s="848"/>
      <c r="HG4" s="848"/>
      <c r="HH4" s="848"/>
      <c r="HI4" s="848"/>
      <c r="HJ4" s="848"/>
      <c r="HK4" s="848"/>
      <c r="HL4" s="1"/>
      <c r="HM4" s="1"/>
      <c r="HN4" s="1"/>
      <c r="HO4" s="1"/>
      <c r="HP4" s="1"/>
      <c r="HQ4" s="1"/>
      <c r="HR4" s="848"/>
      <c r="HS4" s="848"/>
      <c r="HT4" s="848"/>
      <c r="HU4" s="848"/>
      <c r="HV4" s="848"/>
      <c r="HW4" s="848"/>
      <c r="HX4" s="848"/>
      <c r="HY4" s="848"/>
      <c r="HZ4" s="848"/>
      <c r="IA4" s="848"/>
      <c r="IB4" s="848"/>
      <c r="IC4" s="848"/>
      <c r="ID4" s="848"/>
      <c r="IE4" s="1"/>
      <c r="IF4" s="1"/>
      <c r="IG4" s="1"/>
      <c r="IH4" s="1"/>
      <c r="II4" s="1"/>
      <c r="IJ4" s="1"/>
      <c r="IK4" s="848"/>
      <c r="IL4" s="848"/>
      <c r="IM4" s="848"/>
      <c r="IN4" s="848"/>
      <c r="IO4" s="848"/>
      <c r="IP4" s="848"/>
      <c r="IQ4" s="848"/>
      <c r="IR4" s="848"/>
      <c r="IS4" s="848"/>
      <c r="IT4" s="848"/>
      <c r="IU4" s="848"/>
      <c r="IV4" s="848"/>
      <c r="IW4" s="848"/>
      <c r="IX4" s="1"/>
      <c r="IY4" s="1"/>
      <c r="IZ4" s="1"/>
      <c r="JA4" s="1"/>
      <c r="JB4" s="1"/>
      <c r="JC4" s="1"/>
      <c r="JD4" s="2"/>
    </row>
    <row r="5" spans="1:264" ht="12.75" customHeight="1" x14ac:dyDescent="0.25">
      <c r="A5" s="4" t="s">
        <v>4</v>
      </c>
      <c r="B5" s="806"/>
      <c r="C5" s="806"/>
      <c r="D5" s="806"/>
      <c r="E5" s="806"/>
      <c r="F5" s="806"/>
      <c r="G5" s="1"/>
      <c r="H5" s="838"/>
      <c r="I5" s="838"/>
      <c r="J5" s="838"/>
      <c r="K5" s="838"/>
      <c r="L5" s="83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838"/>
      <c r="AD5" s="838"/>
      <c r="AE5" s="838"/>
      <c r="AF5" s="838"/>
      <c r="AG5" s="838"/>
      <c r="AH5" s="838"/>
      <c r="AI5" s="838"/>
      <c r="AJ5" s="1"/>
      <c r="AK5" s="1"/>
      <c r="AL5" s="838"/>
      <c r="AM5" s="838"/>
      <c r="AN5" s="838"/>
      <c r="AO5" s="838"/>
      <c r="AP5" s="838"/>
      <c r="AQ5" s="838"/>
      <c r="AR5" s="838"/>
      <c r="AS5" s="1"/>
      <c r="AT5" s="1"/>
      <c r="AU5" s="1"/>
      <c r="AV5" s="838"/>
      <c r="AW5" s="838"/>
      <c r="AX5" s="838"/>
      <c r="AY5" s="838"/>
      <c r="AZ5" s="838"/>
      <c r="BA5" s="838"/>
      <c r="BB5" s="838"/>
      <c r="BC5" s="1"/>
      <c r="BD5" s="1"/>
      <c r="BE5" s="838"/>
      <c r="BF5" s="838"/>
      <c r="BG5" s="838"/>
      <c r="BH5" s="838"/>
      <c r="BI5" s="838"/>
      <c r="BJ5" s="838"/>
      <c r="BK5" s="838"/>
      <c r="BL5" s="1"/>
      <c r="BM5" s="1"/>
      <c r="BN5" s="1"/>
      <c r="BO5" s="838"/>
      <c r="BP5" s="838"/>
      <c r="BQ5" s="838"/>
      <c r="BR5" s="838"/>
      <c r="BS5" s="838"/>
      <c r="BT5" s="838"/>
      <c r="BU5" s="838"/>
      <c r="BV5" s="1"/>
      <c r="BW5" s="1"/>
      <c r="BX5" s="838"/>
      <c r="BY5" s="838"/>
      <c r="BZ5" s="838"/>
      <c r="CA5" s="838"/>
      <c r="CB5" s="838"/>
      <c r="CC5" s="838"/>
      <c r="CD5" s="838"/>
      <c r="CE5" s="1"/>
      <c r="CF5" s="1"/>
      <c r="CG5" s="1"/>
      <c r="CH5" s="838"/>
      <c r="CI5" s="838"/>
      <c r="CJ5" s="838"/>
      <c r="CK5" s="838"/>
      <c r="CL5" s="838"/>
      <c r="CM5" s="838"/>
      <c r="CN5" s="838"/>
      <c r="CO5" s="1"/>
      <c r="CP5" s="1"/>
      <c r="CQ5" s="838"/>
      <c r="CR5" s="838"/>
      <c r="CS5" s="838"/>
      <c r="CT5" s="838"/>
      <c r="CU5" s="838"/>
      <c r="CV5" s="838"/>
      <c r="CW5" s="838"/>
      <c r="CX5" s="1"/>
      <c r="CY5" s="1"/>
      <c r="CZ5" s="1"/>
      <c r="DA5" s="838"/>
      <c r="DB5" s="838"/>
      <c r="DC5" s="838"/>
      <c r="DD5" s="838"/>
      <c r="DE5" s="838"/>
      <c r="DF5" s="838"/>
      <c r="DG5" s="838"/>
      <c r="DH5" s="1"/>
      <c r="DI5" s="1"/>
      <c r="DJ5" s="838"/>
      <c r="DK5" s="838"/>
      <c r="DL5" s="838"/>
      <c r="DM5" s="838"/>
      <c r="DN5" s="838"/>
      <c r="DO5" s="838"/>
      <c r="DP5" s="838"/>
      <c r="DQ5" s="1"/>
      <c r="DR5" s="1"/>
      <c r="DS5" s="1"/>
      <c r="DT5" s="838"/>
      <c r="DU5" s="838"/>
      <c r="DV5" s="838"/>
      <c r="DW5" s="838"/>
      <c r="DX5" s="838"/>
      <c r="DY5" s="838"/>
      <c r="DZ5" s="838"/>
      <c r="EA5" s="1"/>
      <c r="EB5" s="1"/>
      <c r="EC5" s="838"/>
      <c r="ED5" s="838"/>
      <c r="EE5" s="838"/>
      <c r="EF5" s="838"/>
      <c r="EG5" s="838"/>
      <c r="EH5" s="838"/>
      <c r="EI5" s="838"/>
      <c r="EJ5" s="1"/>
      <c r="EK5" s="1"/>
      <c r="EL5" s="1"/>
      <c r="EM5" s="838"/>
      <c r="EN5" s="838"/>
      <c r="EO5" s="838"/>
      <c r="EP5" s="838"/>
      <c r="EQ5" s="838"/>
      <c r="ER5" s="838"/>
      <c r="ES5" s="838"/>
      <c r="ET5" s="1"/>
      <c r="EU5" s="1"/>
      <c r="EV5" s="838"/>
      <c r="EW5" s="838"/>
      <c r="EX5" s="838"/>
      <c r="EY5" s="838"/>
      <c r="EZ5" s="838"/>
      <c r="FA5" s="838"/>
      <c r="FB5" s="838"/>
      <c r="FC5" s="1"/>
      <c r="FD5" s="1"/>
      <c r="FE5" s="1"/>
      <c r="FF5" s="838"/>
      <c r="FG5" s="838"/>
      <c r="FH5" s="838"/>
      <c r="FI5" s="838"/>
      <c r="FJ5" s="838"/>
      <c r="FK5" s="838"/>
      <c r="FL5" s="838"/>
      <c r="FM5" s="1"/>
      <c r="FN5" s="1"/>
      <c r="FO5" s="838"/>
      <c r="FP5" s="838"/>
      <c r="FQ5" s="838"/>
      <c r="FR5" s="838"/>
      <c r="FS5" s="838"/>
      <c r="FT5" s="838"/>
      <c r="FU5" s="838"/>
      <c r="FV5" s="1"/>
      <c r="FW5" s="1"/>
      <c r="FX5" s="1"/>
      <c r="FY5" s="838"/>
      <c r="FZ5" s="838"/>
      <c r="GA5" s="838"/>
      <c r="GB5" s="838"/>
      <c r="GC5" s="838"/>
      <c r="GD5" s="838"/>
      <c r="GE5" s="838"/>
      <c r="GF5" s="1"/>
      <c r="GG5" s="1"/>
      <c r="GH5" s="838"/>
      <c r="GI5" s="838"/>
      <c r="GJ5" s="838"/>
      <c r="GK5" s="838"/>
      <c r="GL5" s="838"/>
      <c r="GM5" s="838"/>
      <c r="GN5" s="838"/>
      <c r="GO5" s="1"/>
      <c r="GP5" s="1"/>
      <c r="GQ5" s="1"/>
      <c r="GR5" s="838"/>
      <c r="GS5" s="838"/>
      <c r="GT5" s="838"/>
      <c r="GU5" s="838"/>
      <c r="GV5" s="838"/>
      <c r="GW5" s="838"/>
      <c r="GX5" s="838"/>
      <c r="GY5" s="1"/>
      <c r="GZ5" s="1"/>
      <c r="HA5" s="838"/>
      <c r="HB5" s="838"/>
      <c r="HC5" s="838"/>
      <c r="HD5" s="838"/>
      <c r="HE5" s="838"/>
      <c r="HF5" s="838"/>
      <c r="HG5" s="838"/>
      <c r="HH5" s="1"/>
      <c r="HI5" s="1"/>
      <c r="HJ5" s="1"/>
      <c r="HK5" s="838"/>
      <c r="HL5" s="838"/>
      <c r="HM5" s="838"/>
      <c r="HN5" s="838"/>
      <c r="HO5" s="838"/>
      <c r="HP5" s="838"/>
      <c r="HQ5" s="838"/>
      <c r="HR5" s="1"/>
      <c r="HS5" s="1"/>
      <c r="HT5" s="838"/>
      <c r="HU5" s="838"/>
      <c r="HV5" s="838"/>
      <c r="HW5" s="838"/>
      <c r="HX5" s="838"/>
      <c r="HY5" s="838"/>
      <c r="HZ5" s="838"/>
      <c r="IA5" s="1"/>
      <c r="IB5" s="1"/>
      <c r="IC5" s="1"/>
      <c r="ID5" s="838"/>
      <c r="IE5" s="838"/>
      <c r="IF5" s="838"/>
      <c r="IG5" s="838"/>
      <c r="IH5" s="838"/>
      <c r="II5" s="838"/>
      <c r="IJ5" s="838"/>
      <c r="IK5" s="1"/>
      <c r="IL5" s="1"/>
      <c r="IM5" s="838"/>
      <c r="IN5" s="838"/>
      <c r="IO5" s="838"/>
      <c r="IP5" s="838"/>
      <c r="IQ5" s="838"/>
      <c r="IR5" s="838"/>
      <c r="IS5" s="838"/>
      <c r="IT5" s="1"/>
      <c r="IU5" s="1"/>
      <c r="IV5" s="1"/>
      <c r="IW5" s="838"/>
      <c r="IX5" s="838"/>
      <c r="IY5" s="838"/>
      <c r="IZ5" s="838"/>
      <c r="JA5" s="838"/>
      <c r="JB5" s="838"/>
      <c r="JC5" s="838"/>
      <c r="JD5" s="1"/>
    </row>
    <row r="6" spans="1:264" ht="13.5" customHeight="1" x14ac:dyDescent="0.25">
      <c r="A6" s="4" t="s">
        <v>5</v>
      </c>
      <c r="B6" s="806"/>
      <c r="C6" s="806"/>
      <c r="D6" s="806"/>
      <c r="E6" s="806"/>
      <c r="F6" s="806"/>
      <c r="G6" s="1"/>
      <c r="H6" s="838"/>
      <c r="I6" s="838"/>
      <c r="J6" s="838"/>
      <c r="K6" s="838"/>
      <c r="L6" s="838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838"/>
      <c r="AD6" s="838"/>
      <c r="AE6" s="838"/>
      <c r="AF6" s="838"/>
      <c r="AG6" s="838"/>
      <c r="AH6" s="838"/>
      <c r="AI6" s="838"/>
      <c r="AJ6" s="1"/>
      <c r="AK6" s="1"/>
      <c r="AL6" s="838"/>
      <c r="AM6" s="838"/>
      <c r="AN6" s="838"/>
      <c r="AO6" s="838"/>
      <c r="AP6" s="838"/>
      <c r="AQ6" s="838"/>
      <c r="AR6" s="838"/>
      <c r="AS6" s="1"/>
      <c r="AT6" s="1"/>
      <c r="AU6" s="1"/>
      <c r="AV6" s="838"/>
      <c r="AW6" s="838"/>
      <c r="AX6" s="838"/>
      <c r="AY6" s="838"/>
      <c r="AZ6" s="838"/>
      <c r="BA6" s="838"/>
      <c r="BB6" s="838"/>
      <c r="BC6" s="1"/>
      <c r="BD6" s="1"/>
      <c r="BE6" s="838"/>
      <c r="BF6" s="838"/>
      <c r="BG6" s="838"/>
      <c r="BH6" s="838"/>
      <c r="BI6" s="838"/>
      <c r="BJ6" s="838"/>
      <c r="BK6" s="838"/>
      <c r="BL6" s="1"/>
      <c r="BM6" s="1"/>
      <c r="BN6" s="1"/>
      <c r="BO6" s="838"/>
      <c r="BP6" s="838"/>
      <c r="BQ6" s="838"/>
      <c r="BR6" s="838"/>
      <c r="BS6" s="838"/>
      <c r="BT6" s="838"/>
      <c r="BU6" s="838"/>
      <c r="BV6" s="1"/>
      <c r="BW6" s="1"/>
      <c r="BX6" s="838"/>
      <c r="BY6" s="838"/>
      <c r="BZ6" s="838"/>
      <c r="CA6" s="838"/>
      <c r="CB6" s="838"/>
      <c r="CC6" s="838"/>
      <c r="CD6" s="838"/>
      <c r="CE6" s="1"/>
      <c r="CF6" s="1"/>
      <c r="CG6" s="1"/>
      <c r="CH6" s="838"/>
      <c r="CI6" s="838"/>
      <c r="CJ6" s="838"/>
      <c r="CK6" s="838"/>
      <c r="CL6" s="838"/>
      <c r="CM6" s="838"/>
      <c r="CN6" s="838"/>
      <c r="CO6" s="1"/>
      <c r="CP6" s="1"/>
      <c r="CQ6" s="838"/>
      <c r="CR6" s="838"/>
      <c r="CS6" s="838"/>
      <c r="CT6" s="838"/>
      <c r="CU6" s="838"/>
      <c r="CV6" s="838"/>
      <c r="CW6" s="838"/>
      <c r="CX6" s="1"/>
      <c r="CY6" s="1"/>
      <c r="CZ6" s="1"/>
      <c r="DA6" s="838"/>
      <c r="DB6" s="838"/>
      <c r="DC6" s="838"/>
      <c r="DD6" s="838"/>
      <c r="DE6" s="838"/>
      <c r="DF6" s="838"/>
      <c r="DG6" s="838"/>
      <c r="DH6" s="1"/>
      <c r="DI6" s="1"/>
      <c r="DJ6" s="838"/>
      <c r="DK6" s="838"/>
      <c r="DL6" s="838"/>
      <c r="DM6" s="838"/>
      <c r="DN6" s="838"/>
      <c r="DO6" s="838"/>
      <c r="DP6" s="838"/>
      <c r="DQ6" s="1"/>
      <c r="DR6" s="1"/>
      <c r="DS6" s="1"/>
      <c r="DT6" s="838"/>
      <c r="DU6" s="838"/>
      <c r="DV6" s="838"/>
      <c r="DW6" s="838"/>
      <c r="DX6" s="838"/>
      <c r="DY6" s="838"/>
      <c r="DZ6" s="838"/>
      <c r="EA6" s="1"/>
      <c r="EB6" s="1"/>
      <c r="EC6" s="838"/>
      <c r="ED6" s="838"/>
      <c r="EE6" s="838"/>
      <c r="EF6" s="838"/>
      <c r="EG6" s="838"/>
      <c r="EH6" s="838"/>
      <c r="EI6" s="838"/>
      <c r="EJ6" s="1"/>
      <c r="EK6" s="1"/>
      <c r="EL6" s="1"/>
      <c r="EM6" s="838"/>
      <c r="EN6" s="838"/>
      <c r="EO6" s="838"/>
      <c r="EP6" s="838"/>
      <c r="EQ6" s="838"/>
      <c r="ER6" s="838"/>
      <c r="ES6" s="838"/>
      <c r="ET6" s="1"/>
      <c r="EU6" s="1"/>
      <c r="EV6" s="838"/>
      <c r="EW6" s="838"/>
      <c r="EX6" s="838"/>
      <c r="EY6" s="838"/>
      <c r="EZ6" s="838"/>
      <c r="FA6" s="838"/>
      <c r="FB6" s="838"/>
      <c r="FC6" s="1"/>
      <c r="FD6" s="1"/>
      <c r="FE6" s="1"/>
      <c r="FF6" s="838"/>
      <c r="FG6" s="838"/>
      <c r="FH6" s="838"/>
      <c r="FI6" s="838"/>
      <c r="FJ6" s="838"/>
      <c r="FK6" s="838"/>
      <c r="FL6" s="838"/>
      <c r="FM6" s="1"/>
      <c r="FN6" s="1"/>
      <c r="FO6" s="838"/>
      <c r="FP6" s="838"/>
      <c r="FQ6" s="838"/>
      <c r="FR6" s="838"/>
      <c r="FS6" s="838"/>
      <c r="FT6" s="838"/>
      <c r="FU6" s="838"/>
      <c r="FV6" s="1"/>
      <c r="FW6" s="1"/>
      <c r="FX6" s="1"/>
      <c r="FY6" s="838"/>
      <c r="FZ6" s="838"/>
      <c r="GA6" s="838"/>
      <c r="GB6" s="838"/>
      <c r="GC6" s="838"/>
      <c r="GD6" s="838"/>
      <c r="GE6" s="838"/>
      <c r="GF6" s="1"/>
      <c r="GG6" s="1"/>
      <c r="GH6" s="838"/>
      <c r="GI6" s="838"/>
      <c r="GJ6" s="838"/>
      <c r="GK6" s="838"/>
      <c r="GL6" s="838"/>
      <c r="GM6" s="838"/>
      <c r="GN6" s="838"/>
      <c r="GO6" s="1"/>
      <c r="GP6" s="1"/>
      <c r="GQ6" s="1"/>
      <c r="GR6" s="838"/>
      <c r="GS6" s="838"/>
      <c r="GT6" s="838"/>
      <c r="GU6" s="838"/>
      <c r="GV6" s="838"/>
      <c r="GW6" s="838"/>
      <c r="GX6" s="838"/>
      <c r="GY6" s="1"/>
      <c r="GZ6" s="1"/>
      <c r="HA6" s="838"/>
      <c r="HB6" s="838"/>
      <c r="HC6" s="838"/>
      <c r="HD6" s="838"/>
      <c r="HE6" s="838"/>
      <c r="HF6" s="838"/>
      <c r="HG6" s="838"/>
      <c r="HH6" s="1"/>
      <c r="HI6" s="1"/>
      <c r="HJ6" s="1"/>
      <c r="HK6" s="838"/>
      <c r="HL6" s="838"/>
      <c r="HM6" s="838"/>
      <c r="HN6" s="838"/>
      <c r="HO6" s="838"/>
      <c r="HP6" s="838"/>
      <c r="HQ6" s="838"/>
      <c r="HR6" s="1"/>
      <c r="HS6" s="1"/>
      <c r="HT6" s="838"/>
      <c r="HU6" s="838"/>
      <c r="HV6" s="838"/>
      <c r="HW6" s="838"/>
      <c r="HX6" s="838"/>
      <c r="HY6" s="838"/>
      <c r="HZ6" s="838"/>
      <c r="IA6" s="1"/>
      <c r="IB6" s="1"/>
      <c r="IC6" s="1"/>
      <c r="ID6" s="838"/>
      <c r="IE6" s="838"/>
      <c r="IF6" s="838"/>
      <c r="IG6" s="838"/>
      <c r="IH6" s="838"/>
      <c r="II6" s="838"/>
      <c r="IJ6" s="838"/>
      <c r="IK6" s="1"/>
      <c r="IL6" s="1"/>
      <c r="IM6" s="838"/>
      <c r="IN6" s="838"/>
      <c r="IO6" s="838"/>
      <c r="IP6" s="838"/>
      <c r="IQ6" s="838"/>
      <c r="IR6" s="838"/>
      <c r="IS6" s="838"/>
      <c r="IT6" s="1"/>
      <c r="IU6" s="1"/>
      <c r="IV6" s="1"/>
      <c r="IW6" s="838"/>
      <c r="IX6" s="838"/>
      <c r="IY6" s="838"/>
      <c r="IZ6" s="838"/>
      <c r="JA6" s="838"/>
      <c r="JB6" s="838"/>
      <c r="JC6" s="838"/>
      <c r="JD6" s="1"/>
    </row>
    <row r="7" spans="1:264" ht="12.75" customHeight="1" x14ac:dyDescent="0.25">
      <c r="A7" s="4" t="s">
        <v>6</v>
      </c>
      <c r="B7" s="850"/>
      <c r="C7" s="850"/>
      <c r="D7" s="838"/>
      <c r="E7" s="838"/>
      <c r="F7" s="838"/>
      <c r="G7" s="1"/>
      <c r="H7" s="838"/>
      <c r="I7" s="838"/>
      <c r="J7" s="838"/>
      <c r="K7" s="838"/>
      <c r="L7" s="838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838"/>
      <c r="AD7" s="838"/>
      <c r="AE7" s="838"/>
      <c r="AF7" s="838"/>
      <c r="AG7" s="838"/>
      <c r="AH7" s="838"/>
      <c r="AI7" s="838"/>
      <c r="AJ7" s="1"/>
      <c r="AK7" s="1"/>
      <c r="AL7" s="838"/>
      <c r="AM7" s="838"/>
      <c r="AN7" s="838"/>
      <c r="AO7" s="838"/>
      <c r="AP7" s="838"/>
      <c r="AQ7" s="838"/>
      <c r="AR7" s="838"/>
      <c r="AS7" s="1"/>
      <c r="AT7" s="1"/>
      <c r="AU7" s="1"/>
      <c r="AV7" s="838"/>
      <c r="AW7" s="838"/>
      <c r="AX7" s="838"/>
      <c r="AY7" s="838"/>
      <c r="AZ7" s="838"/>
      <c r="BA7" s="838"/>
      <c r="BB7" s="838"/>
      <c r="BC7" s="1"/>
      <c r="BD7" s="1"/>
      <c r="BE7" s="838"/>
      <c r="BF7" s="838"/>
      <c r="BG7" s="838"/>
      <c r="BH7" s="838"/>
      <c r="BI7" s="838"/>
      <c r="BJ7" s="838"/>
      <c r="BK7" s="838"/>
      <c r="BL7" s="1"/>
      <c r="BM7" s="1"/>
      <c r="BN7" s="1"/>
      <c r="BO7" s="838"/>
      <c r="BP7" s="838"/>
      <c r="BQ7" s="838"/>
      <c r="BR7" s="838"/>
      <c r="BS7" s="838"/>
      <c r="BT7" s="838"/>
      <c r="BU7" s="838"/>
      <c r="BV7" s="1"/>
      <c r="BW7" s="1"/>
      <c r="BX7" s="838"/>
      <c r="BY7" s="838"/>
      <c r="BZ7" s="838"/>
      <c r="CA7" s="838"/>
      <c r="CB7" s="838"/>
      <c r="CC7" s="838"/>
      <c r="CD7" s="838"/>
      <c r="CE7" s="1"/>
      <c r="CF7" s="1"/>
      <c r="CG7" s="1"/>
      <c r="CH7" s="838"/>
      <c r="CI7" s="838"/>
      <c r="CJ7" s="838"/>
      <c r="CK7" s="838"/>
      <c r="CL7" s="838"/>
      <c r="CM7" s="838"/>
      <c r="CN7" s="838"/>
      <c r="CO7" s="1"/>
      <c r="CP7" s="1"/>
      <c r="CQ7" s="838"/>
      <c r="CR7" s="838"/>
      <c r="CS7" s="838"/>
      <c r="CT7" s="838"/>
      <c r="CU7" s="838"/>
      <c r="CV7" s="838"/>
      <c r="CW7" s="838"/>
      <c r="CX7" s="1"/>
      <c r="CY7" s="1"/>
      <c r="CZ7" s="1"/>
      <c r="DA7" s="838"/>
      <c r="DB7" s="838"/>
      <c r="DC7" s="838"/>
      <c r="DD7" s="838"/>
      <c r="DE7" s="838"/>
      <c r="DF7" s="838"/>
      <c r="DG7" s="838"/>
      <c r="DH7" s="1"/>
      <c r="DI7" s="1"/>
      <c r="DJ7" s="838"/>
      <c r="DK7" s="838"/>
      <c r="DL7" s="838"/>
      <c r="DM7" s="838"/>
      <c r="DN7" s="838"/>
      <c r="DO7" s="838"/>
      <c r="DP7" s="838"/>
      <c r="DQ7" s="1"/>
      <c r="DR7" s="1"/>
      <c r="DS7" s="1"/>
      <c r="DT7" s="838"/>
      <c r="DU7" s="838"/>
      <c r="DV7" s="838"/>
      <c r="DW7" s="838"/>
      <c r="DX7" s="838"/>
      <c r="DY7" s="838"/>
      <c r="DZ7" s="838"/>
      <c r="EA7" s="1"/>
      <c r="EB7" s="1"/>
      <c r="EC7" s="838"/>
      <c r="ED7" s="838"/>
      <c r="EE7" s="838"/>
      <c r="EF7" s="838"/>
      <c r="EG7" s="838"/>
      <c r="EH7" s="838"/>
      <c r="EI7" s="838"/>
      <c r="EJ7" s="1"/>
      <c r="EK7" s="1"/>
      <c r="EL7" s="1"/>
      <c r="EM7" s="838"/>
      <c r="EN7" s="838"/>
      <c r="EO7" s="838"/>
      <c r="EP7" s="838"/>
      <c r="EQ7" s="838"/>
      <c r="ER7" s="838"/>
      <c r="ES7" s="838"/>
      <c r="ET7" s="1"/>
      <c r="EU7" s="1"/>
      <c r="EV7" s="838"/>
      <c r="EW7" s="838"/>
      <c r="EX7" s="838"/>
      <c r="EY7" s="838"/>
      <c r="EZ7" s="838"/>
      <c r="FA7" s="838"/>
      <c r="FB7" s="838"/>
      <c r="FC7" s="1"/>
      <c r="FD7" s="1"/>
      <c r="FE7" s="1"/>
      <c r="FF7" s="838"/>
      <c r="FG7" s="838"/>
      <c r="FH7" s="838"/>
      <c r="FI7" s="838"/>
      <c r="FJ7" s="838"/>
      <c r="FK7" s="838"/>
      <c r="FL7" s="838"/>
      <c r="FM7" s="1"/>
      <c r="FN7" s="1"/>
      <c r="FO7" s="838"/>
      <c r="FP7" s="838"/>
      <c r="FQ7" s="838"/>
      <c r="FR7" s="838"/>
      <c r="FS7" s="838"/>
      <c r="FT7" s="838"/>
      <c r="FU7" s="838"/>
      <c r="FV7" s="1"/>
      <c r="FW7" s="1"/>
      <c r="FX7" s="1"/>
      <c r="FY7" s="838"/>
      <c r="FZ7" s="838"/>
      <c r="GA7" s="838"/>
      <c r="GB7" s="838"/>
      <c r="GC7" s="838"/>
      <c r="GD7" s="838"/>
      <c r="GE7" s="838"/>
      <c r="GF7" s="1"/>
      <c r="GG7" s="1"/>
      <c r="GH7" s="838"/>
      <c r="GI7" s="838"/>
      <c r="GJ7" s="838"/>
      <c r="GK7" s="838"/>
      <c r="GL7" s="838"/>
      <c r="GM7" s="838"/>
      <c r="GN7" s="838"/>
      <c r="GO7" s="1"/>
      <c r="GP7" s="1"/>
      <c r="GQ7" s="1"/>
      <c r="GR7" s="838"/>
      <c r="GS7" s="838"/>
      <c r="GT7" s="838"/>
      <c r="GU7" s="838"/>
      <c r="GV7" s="838"/>
      <c r="GW7" s="838"/>
      <c r="GX7" s="838"/>
      <c r="GY7" s="1"/>
      <c r="GZ7" s="1"/>
      <c r="HA7" s="838"/>
      <c r="HB7" s="838"/>
      <c r="HC7" s="838"/>
      <c r="HD7" s="838"/>
      <c r="HE7" s="838"/>
      <c r="HF7" s="838"/>
      <c r="HG7" s="838"/>
      <c r="HH7" s="1"/>
      <c r="HI7" s="1"/>
      <c r="HJ7" s="1"/>
      <c r="HK7" s="838"/>
      <c r="HL7" s="838"/>
      <c r="HM7" s="838"/>
      <c r="HN7" s="838"/>
      <c r="HO7" s="838"/>
      <c r="HP7" s="838"/>
      <c r="HQ7" s="838"/>
      <c r="HR7" s="1"/>
      <c r="HS7" s="1"/>
      <c r="HT7" s="838"/>
      <c r="HU7" s="838"/>
      <c r="HV7" s="838"/>
      <c r="HW7" s="838"/>
      <c r="HX7" s="838"/>
      <c r="HY7" s="838"/>
      <c r="HZ7" s="838"/>
      <c r="IA7" s="1"/>
      <c r="IB7" s="1"/>
      <c r="IC7" s="1"/>
      <c r="ID7" s="838"/>
      <c r="IE7" s="838"/>
      <c r="IF7" s="838"/>
      <c r="IG7" s="838"/>
      <c r="IH7" s="838"/>
      <c r="II7" s="838"/>
      <c r="IJ7" s="838"/>
      <c r="IK7" s="1"/>
      <c r="IL7" s="1"/>
      <c r="IM7" s="838"/>
      <c r="IN7" s="838"/>
      <c r="IO7" s="838"/>
      <c r="IP7" s="838"/>
      <c r="IQ7" s="838"/>
      <c r="IR7" s="838"/>
      <c r="IS7" s="838"/>
      <c r="IT7" s="1"/>
      <c r="IU7" s="1"/>
      <c r="IV7" s="1"/>
      <c r="IW7" s="838"/>
      <c r="IX7" s="838"/>
      <c r="IY7" s="838"/>
      <c r="IZ7" s="838"/>
      <c r="JA7" s="838"/>
      <c r="JB7" s="838"/>
      <c r="JC7" s="838"/>
      <c r="JD7" s="1"/>
    </row>
    <row r="8" spans="1:264" ht="1.5" customHeight="1" x14ac:dyDescent="0.25">
      <c r="A8" s="1"/>
      <c r="B8" s="838"/>
      <c r="C8" s="838"/>
      <c r="D8" s="838"/>
      <c r="E8" s="838"/>
      <c r="F8" s="838"/>
      <c r="G8" s="1"/>
      <c r="H8" s="838"/>
      <c r="I8" s="838"/>
      <c r="J8" s="838"/>
      <c r="K8" s="838"/>
      <c r="L8" s="838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838"/>
      <c r="AD8" s="838"/>
      <c r="AE8" s="838"/>
      <c r="AF8" s="838"/>
      <c r="AG8" s="838"/>
      <c r="AH8" s="838"/>
      <c r="AI8" s="838"/>
      <c r="AJ8" s="1"/>
      <c r="AK8" s="1"/>
      <c r="AL8" s="838"/>
      <c r="AM8" s="838"/>
      <c r="AN8" s="838"/>
      <c r="AO8" s="838"/>
      <c r="AP8" s="838"/>
      <c r="AQ8" s="838"/>
      <c r="AR8" s="838"/>
      <c r="AS8" s="1"/>
      <c r="AT8" s="1"/>
      <c r="AU8" s="1"/>
      <c r="AV8" s="838"/>
      <c r="AW8" s="838"/>
      <c r="AX8" s="838"/>
      <c r="AY8" s="838"/>
      <c r="AZ8" s="838"/>
      <c r="BA8" s="838"/>
      <c r="BB8" s="838"/>
      <c r="BC8" s="1"/>
      <c r="BD8" s="1"/>
      <c r="BE8" s="838"/>
      <c r="BF8" s="838"/>
      <c r="BG8" s="838"/>
      <c r="BH8" s="838"/>
      <c r="BI8" s="838"/>
      <c r="BJ8" s="838"/>
      <c r="BK8" s="838"/>
      <c r="BL8" s="1"/>
      <c r="BM8" s="1"/>
      <c r="BN8" s="1"/>
      <c r="BO8" s="838"/>
      <c r="BP8" s="838"/>
      <c r="BQ8" s="838"/>
      <c r="BR8" s="838"/>
      <c r="BS8" s="838"/>
      <c r="BT8" s="838"/>
      <c r="BU8" s="838"/>
      <c r="BV8" s="1"/>
      <c r="BW8" s="1"/>
      <c r="BX8" s="838"/>
      <c r="BY8" s="838"/>
      <c r="BZ8" s="838"/>
      <c r="CA8" s="838"/>
      <c r="CB8" s="838"/>
      <c r="CC8" s="838"/>
      <c r="CD8" s="838"/>
      <c r="CE8" s="1"/>
      <c r="CF8" s="1"/>
      <c r="CG8" s="1"/>
      <c r="CH8" s="838"/>
      <c r="CI8" s="838"/>
      <c r="CJ8" s="838"/>
      <c r="CK8" s="838"/>
      <c r="CL8" s="838"/>
      <c r="CM8" s="838"/>
      <c r="CN8" s="838"/>
      <c r="CO8" s="1"/>
      <c r="CP8" s="1"/>
      <c r="CQ8" s="838"/>
      <c r="CR8" s="838"/>
      <c r="CS8" s="838"/>
      <c r="CT8" s="838"/>
      <c r="CU8" s="838"/>
      <c r="CV8" s="838"/>
      <c r="CW8" s="838"/>
      <c r="CX8" s="1"/>
      <c r="CY8" s="1"/>
      <c r="CZ8" s="1"/>
      <c r="DA8" s="838"/>
      <c r="DB8" s="838"/>
      <c r="DC8" s="838"/>
      <c r="DD8" s="838"/>
      <c r="DE8" s="838"/>
      <c r="DF8" s="838"/>
      <c r="DG8" s="838"/>
      <c r="DH8" s="1"/>
      <c r="DI8" s="1"/>
      <c r="DJ8" s="838"/>
      <c r="DK8" s="838"/>
      <c r="DL8" s="838"/>
      <c r="DM8" s="838"/>
      <c r="DN8" s="838"/>
      <c r="DO8" s="838"/>
      <c r="DP8" s="838"/>
      <c r="DQ8" s="1"/>
      <c r="DR8" s="1"/>
      <c r="DS8" s="1"/>
      <c r="DT8" s="838"/>
      <c r="DU8" s="838"/>
      <c r="DV8" s="838"/>
      <c r="DW8" s="838"/>
      <c r="DX8" s="838"/>
      <c r="DY8" s="838"/>
      <c r="DZ8" s="838"/>
      <c r="EA8" s="1"/>
      <c r="EB8" s="1"/>
      <c r="EC8" s="838"/>
      <c r="ED8" s="838"/>
      <c r="EE8" s="838"/>
      <c r="EF8" s="838"/>
      <c r="EG8" s="838"/>
      <c r="EH8" s="838"/>
      <c r="EI8" s="838"/>
      <c r="EJ8" s="1"/>
      <c r="EK8" s="1"/>
      <c r="EL8" s="1"/>
      <c r="EM8" s="838"/>
      <c r="EN8" s="838"/>
      <c r="EO8" s="838"/>
      <c r="EP8" s="838"/>
      <c r="EQ8" s="838"/>
      <c r="ER8" s="838"/>
      <c r="ES8" s="838"/>
      <c r="ET8" s="1"/>
      <c r="EU8" s="1"/>
      <c r="EV8" s="838"/>
      <c r="EW8" s="838"/>
      <c r="EX8" s="838"/>
      <c r="EY8" s="838"/>
      <c r="EZ8" s="838"/>
      <c r="FA8" s="838"/>
      <c r="FB8" s="838"/>
      <c r="FC8" s="1"/>
      <c r="FD8" s="1"/>
      <c r="FE8" s="1"/>
      <c r="FF8" s="838"/>
      <c r="FG8" s="838"/>
      <c r="FH8" s="838"/>
      <c r="FI8" s="838"/>
      <c r="FJ8" s="838"/>
      <c r="FK8" s="838"/>
      <c r="FL8" s="838"/>
      <c r="FM8" s="1"/>
      <c r="FN8" s="1"/>
      <c r="FO8" s="838"/>
      <c r="FP8" s="838"/>
      <c r="FQ8" s="838"/>
      <c r="FR8" s="838"/>
      <c r="FS8" s="838"/>
      <c r="FT8" s="838"/>
      <c r="FU8" s="838"/>
      <c r="FV8" s="1"/>
      <c r="FW8" s="1"/>
      <c r="FX8" s="1"/>
      <c r="FY8" s="838"/>
      <c r="FZ8" s="838"/>
      <c r="GA8" s="838"/>
      <c r="GB8" s="838"/>
      <c r="GC8" s="838"/>
      <c r="GD8" s="838"/>
      <c r="GE8" s="838"/>
      <c r="GF8" s="1"/>
      <c r="GG8" s="1"/>
      <c r="GH8" s="838"/>
      <c r="GI8" s="838"/>
      <c r="GJ8" s="838"/>
      <c r="GK8" s="838"/>
      <c r="GL8" s="838"/>
      <c r="GM8" s="838"/>
      <c r="GN8" s="838"/>
      <c r="GO8" s="1"/>
      <c r="GP8" s="1"/>
      <c r="GQ8" s="1"/>
      <c r="GR8" s="838"/>
      <c r="GS8" s="838"/>
      <c r="GT8" s="838"/>
      <c r="GU8" s="838"/>
      <c r="GV8" s="838"/>
      <c r="GW8" s="838"/>
      <c r="GX8" s="838"/>
      <c r="GY8" s="1"/>
      <c r="GZ8" s="1"/>
      <c r="HA8" s="838"/>
      <c r="HB8" s="838"/>
      <c r="HC8" s="838"/>
      <c r="HD8" s="838"/>
      <c r="HE8" s="838"/>
      <c r="HF8" s="838"/>
      <c r="HG8" s="838"/>
      <c r="HH8" s="1"/>
      <c r="HI8" s="1"/>
      <c r="HJ8" s="1"/>
      <c r="HK8" s="838"/>
      <c r="HL8" s="838"/>
      <c r="HM8" s="838"/>
      <c r="HN8" s="838"/>
      <c r="HO8" s="838"/>
      <c r="HP8" s="838"/>
      <c r="HQ8" s="838"/>
      <c r="HR8" s="1"/>
      <c r="HS8" s="1"/>
      <c r="HT8" s="838"/>
      <c r="HU8" s="838"/>
      <c r="HV8" s="838"/>
      <c r="HW8" s="838"/>
      <c r="HX8" s="838"/>
      <c r="HY8" s="838"/>
      <c r="HZ8" s="838"/>
      <c r="IA8" s="1"/>
      <c r="IB8" s="1"/>
      <c r="IC8" s="1"/>
      <c r="ID8" s="838"/>
      <c r="IE8" s="838"/>
      <c r="IF8" s="838"/>
      <c r="IG8" s="838"/>
      <c r="IH8" s="838"/>
      <c r="II8" s="838"/>
      <c r="IJ8" s="838"/>
      <c r="IK8" s="1"/>
      <c r="IL8" s="1"/>
      <c r="IM8" s="838"/>
      <c r="IN8" s="838"/>
      <c r="IO8" s="838"/>
      <c r="IP8" s="838"/>
      <c r="IQ8" s="838"/>
      <c r="IR8" s="838"/>
      <c r="IS8" s="838"/>
      <c r="IT8" s="1"/>
      <c r="IU8" s="1"/>
      <c r="IV8" s="1"/>
      <c r="IW8" s="838"/>
      <c r="IX8" s="838"/>
      <c r="IY8" s="838"/>
      <c r="IZ8" s="838"/>
      <c r="JA8" s="838"/>
      <c r="JB8" s="838"/>
      <c r="JC8" s="838"/>
      <c r="JD8" s="1"/>
    </row>
    <row r="9" spans="1:264" ht="12" customHeight="1" x14ac:dyDescent="0.25">
      <c r="A9" s="849" t="s">
        <v>7</v>
      </c>
      <c r="B9" s="849"/>
      <c r="C9" s="849"/>
      <c r="D9" s="849"/>
      <c r="E9" s="849"/>
      <c r="F9" s="849"/>
      <c r="G9" s="849"/>
      <c r="H9" s="849"/>
      <c r="I9" s="1"/>
      <c r="J9" s="1"/>
      <c r="K9" s="1"/>
      <c r="L9" s="1"/>
      <c r="M9" s="1"/>
      <c r="N9" s="1"/>
      <c r="O9" s="2"/>
      <c r="P9" s="2"/>
      <c r="Q9" s="2"/>
      <c r="R9" s="2"/>
      <c r="S9" s="2"/>
      <c r="T9" s="1"/>
      <c r="U9" s="1"/>
      <c r="V9" s="2"/>
      <c r="W9" s="2"/>
      <c r="X9" s="2"/>
      <c r="Y9" s="2"/>
      <c r="Z9" s="848"/>
      <c r="AA9" s="848"/>
      <c r="AB9" s="848"/>
      <c r="AC9" s="848"/>
      <c r="AD9" s="848"/>
      <c r="AE9" s="848"/>
      <c r="AF9" s="848"/>
      <c r="AG9" s="848"/>
      <c r="AH9" s="848"/>
      <c r="AI9" s="848"/>
      <c r="AJ9" s="848"/>
      <c r="AK9" s="848"/>
      <c r="AL9" s="848"/>
      <c r="AM9" s="1"/>
      <c r="AN9" s="1"/>
      <c r="AO9" s="1"/>
      <c r="AP9" s="1"/>
      <c r="AQ9" s="1"/>
      <c r="AR9" s="1"/>
      <c r="AS9" s="848"/>
      <c r="AT9" s="848"/>
      <c r="AU9" s="848"/>
      <c r="AV9" s="848"/>
      <c r="AW9" s="848"/>
      <c r="AX9" s="848"/>
      <c r="AY9" s="848"/>
      <c r="AZ9" s="848"/>
      <c r="BA9" s="848"/>
      <c r="BB9" s="848"/>
      <c r="BC9" s="848"/>
      <c r="BD9" s="848"/>
      <c r="BE9" s="848"/>
      <c r="BF9" s="1"/>
      <c r="BG9" s="1"/>
      <c r="BH9" s="1"/>
      <c r="BI9" s="1"/>
      <c r="BJ9" s="1"/>
      <c r="BK9" s="1"/>
      <c r="BL9" s="848"/>
      <c r="BM9" s="848"/>
      <c r="BN9" s="848"/>
      <c r="BO9" s="848"/>
      <c r="BP9" s="848"/>
      <c r="BQ9" s="848"/>
      <c r="BR9" s="848"/>
      <c r="BS9" s="848"/>
      <c r="BT9" s="848"/>
      <c r="BU9" s="848"/>
      <c r="BV9" s="848"/>
      <c r="BW9" s="848"/>
      <c r="BX9" s="848"/>
      <c r="BY9" s="1"/>
      <c r="BZ9" s="1"/>
      <c r="CA9" s="1"/>
      <c r="CB9" s="1"/>
      <c r="CC9" s="1"/>
      <c r="CD9" s="1"/>
      <c r="CE9" s="848"/>
      <c r="CF9" s="848"/>
      <c r="CG9" s="848"/>
      <c r="CH9" s="848"/>
      <c r="CI9" s="848"/>
      <c r="CJ9" s="848"/>
      <c r="CK9" s="848"/>
      <c r="CL9" s="848"/>
      <c r="CM9" s="848"/>
      <c r="CN9" s="848"/>
      <c r="CO9" s="848"/>
      <c r="CP9" s="848"/>
      <c r="CQ9" s="848"/>
      <c r="CR9" s="1"/>
      <c r="CS9" s="1"/>
      <c r="CT9" s="1"/>
      <c r="CU9" s="1"/>
      <c r="CV9" s="1"/>
      <c r="CW9" s="1"/>
      <c r="CX9" s="848"/>
      <c r="CY9" s="848"/>
      <c r="CZ9" s="848"/>
      <c r="DA9" s="848"/>
      <c r="DB9" s="848"/>
      <c r="DC9" s="848"/>
      <c r="DD9" s="848"/>
      <c r="DE9" s="848"/>
      <c r="DF9" s="848"/>
      <c r="DG9" s="848"/>
      <c r="DH9" s="848"/>
      <c r="DI9" s="848"/>
      <c r="DJ9" s="848"/>
      <c r="DK9" s="1"/>
      <c r="DL9" s="1"/>
      <c r="DM9" s="1"/>
      <c r="DN9" s="1"/>
      <c r="DO9" s="1"/>
      <c r="DP9" s="1"/>
      <c r="DQ9" s="848"/>
      <c r="DR9" s="848"/>
      <c r="DS9" s="848"/>
      <c r="DT9" s="848"/>
      <c r="DU9" s="848"/>
      <c r="DV9" s="848"/>
      <c r="DW9" s="848"/>
      <c r="DX9" s="848"/>
      <c r="DY9" s="848"/>
      <c r="DZ9" s="848"/>
      <c r="EA9" s="848"/>
      <c r="EB9" s="848"/>
      <c r="EC9" s="848"/>
      <c r="ED9" s="1"/>
      <c r="EE9" s="1"/>
      <c r="EF9" s="1"/>
      <c r="EG9" s="1"/>
      <c r="EH9" s="1"/>
      <c r="EI9" s="1"/>
      <c r="EJ9" s="848"/>
      <c r="EK9" s="848"/>
      <c r="EL9" s="848"/>
      <c r="EM9" s="848"/>
      <c r="EN9" s="848"/>
      <c r="EO9" s="848"/>
      <c r="EP9" s="848"/>
      <c r="EQ9" s="848"/>
      <c r="ER9" s="848"/>
      <c r="ES9" s="848"/>
      <c r="ET9" s="848"/>
      <c r="EU9" s="848"/>
      <c r="EV9" s="848"/>
      <c r="EW9" s="1"/>
      <c r="EX9" s="1"/>
      <c r="EY9" s="1"/>
      <c r="EZ9" s="1"/>
      <c r="FA9" s="1"/>
      <c r="FB9" s="1"/>
      <c r="FC9" s="848"/>
      <c r="FD9" s="848"/>
      <c r="FE9" s="848"/>
      <c r="FF9" s="848"/>
      <c r="FG9" s="848"/>
      <c r="FH9" s="848"/>
      <c r="FI9" s="848"/>
      <c r="FJ9" s="848"/>
      <c r="FK9" s="848"/>
      <c r="FL9" s="848"/>
      <c r="FM9" s="848"/>
      <c r="FN9" s="848"/>
      <c r="FO9" s="848"/>
      <c r="FP9" s="1"/>
      <c r="FQ9" s="1"/>
      <c r="FR9" s="1"/>
      <c r="FS9" s="1"/>
      <c r="FT9" s="1"/>
      <c r="FU9" s="1"/>
      <c r="FV9" s="848"/>
      <c r="FW9" s="848"/>
      <c r="FX9" s="848"/>
      <c r="FY9" s="848"/>
      <c r="FZ9" s="848"/>
      <c r="GA9" s="848"/>
      <c r="GB9" s="848"/>
      <c r="GC9" s="848"/>
      <c r="GD9" s="848"/>
      <c r="GE9" s="848"/>
      <c r="GF9" s="848"/>
      <c r="GG9" s="848"/>
      <c r="GH9" s="848"/>
      <c r="GI9" s="1"/>
      <c r="GJ9" s="1"/>
      <c r="GK9" s="1"/>
      <c r="GL9" s="1"/>
      <c r="GM9" s="1"/>
      <c r="GN9" s="1"/>
      <c r="GO9" s="848"/>
      <c r="GP9" s="848"/>
      <c r="GQ9" s="848"/>
      <c r="GR9" s="848"/>
      <c r="GS9" s="848"/>
      <c r="GT9" s="848"/>
      <c r="GU9" s="848"/>
      <c r="GV9" s="848"/>
      <c r="GW9" s="848"/>
      <c r="GX9" s="848"/>
      <c r="GY9" s="848"/>
      <c r="GZ9" s="848"/>
      <c r="HA9" s="848"/>
      <c r="HB9" s="1"/>
      <c r="HC9" s="1"/>
      <c r="HD9" s="1"/>
      <c r="HE9" s="1"/>
      <c r="HF9" s="1"/>
      <c r="HG9" s="1"/>
      <c r="HH9" s="848"/>
      <c r="HI9" s="848"/>
      <c r="HJ9" s="848"/>
      <c r="HK9" s="848"/>
      <c r="HL9" s="848"/>
      <c r="HM9" s="848"/>
      <c r="HN9" s="848"/>
      <c r="HO9" s="848"/>
      <c r="HP9" s="848"/>
      <c r="HQ9" s="848"/>
      <c r="HR9" s="848"/>
      <c r="HS9" s="848"/>
      <c r="HT9" s="848"/>
      <c r="HU9" s="1"/>
      <c r="HV9" s="1"/>
      <c r="HW9" s="1"/>
      <c r="HX9" s="1"/>
      <c r="HY9" s="1"/>
      <c r="HZ9" s="1"/>
      <c r="IA9" s="848"/>
      <c r="IB9" s="848"/>
      <c r="IC9" s="848"/>
      <c r="ID9" s="848"/>
      <c r="IE9" s="848"/>
      <c r="IF9" s="848"/>
      <c r="IG9" s="848"/>
      <c r="IH9" s="848"/>
      <c r="II9" s="848"/>
      <c r="IJ9" s="848"/>
      <c r="IK9" s="848"/>
      <c r="IL9" s="848"/>
      <c r="IM9" s="848"/>
      <c r="IN9" s="1"/>
      <c r="IO9" s="1"/>
      <c r="IP9" s="1"/>
      <c r="IQ9" s="1"/>
      <c r="IR9" s="1"/>
      <c r="IS9" s="1"/>
      <c r="IT9" s="848"/>
      <c r="IU9" s="848"/>
      <c r="IV9" s="848"/>
      <c r="IW9" s="848"/>
      <c r="IX9" s="848"/>
      <c r="IY9" s="848"/>
      <c r="IZ9" s="848"/>
      <c r="JA9" s="1"/>
      <c r="JB9" s="1"/>
      <c r="JC9" s="1"/>
      <c r="JD9" s="2"/>
    </row>
    <row r="10" spans="1:264" ht="12.75" customHeight="1" x14ac:dyDescent="0.25">
      <c r="A10" s="849" t="s">
        <v>8</v>
      </c>
      <c r="B10" s="849"/>
      <c r="C10" s="1"/>
      <c r="D10" s="838"/>
      <c r="E10" s="838"/>
      <c r="F10" s="838"/>
      <c r="G10" s="1"/>
      <c r="H10" s="838"/>
      <c r="I10" s="838"/>
      <c r="J10" s="838"/>
      <c r="K10" s="838"/>
      <c r="L10" s="838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838"/>
      <c r="AD10" s="838"/>
      <c r="AE10" s="838"/>
      <c r="AF10" s="838"/>
      <c r="AG10" s="838"/>
      <c r="AH10" s="838"/>
      <c r="AI10" s="838"/>
      <c r="AJ10" s="1"/>
      <c r="AK10" s="1"/>
      <c r="AL10" s="838"/>
      <c r="AM10" s="838"/>
      <c r="AN10" s="838"/>
      <c r="AO10" s="838"/>
      <c r="AP10" s="838"/>
      <c r="AQ10" s="838"/>
      <c r="AR10" s="838"/>
      <c r="AS10" s="1"/>
      <c r="AT10" s="1"/>
      <c r="AU10" s="1"/>
      <c r="AV10" s="838"/>
      <c r="AW10" s="838"/>
      <c r="AX10" s="838"/>
      <c r="AY10" s="838"/>
      <c r="AZ10" s="838"/>
      <c r="BA10" s="838"/>
      <c r="BB10" s="838"/>
      <c r="BC10" s="1"/>
      <c r="BD10" s="1"/>
      <c r="BE10" s="838"/>
      <c r="BF10" s="838"/>
      <c r="BG10" s="838"/>
      <c r="BH10" s="838"/>
      <c r="BI10" s="838"/>
      <c r="BJ10" s="838"/>
      <c r="BK10" s="838"/>
      <c r="BL10" s="1"/>
      <c r="BM10" s="1"/>
      <c r="BN10" s="1"/>
      <c r="BO10" s="838"/>
      <c r="BP10" s="838"/>
      <c r="BQ10" s="838"/>
      <c r="BR10" s="838"/>
      <c r="BS10" s="838"/>
      <c r="BT10" s="838"/>
      <c r="BU10" s="838"/>
      <c r="BV10" s="1"/>
      <c r="BW10" s="1"/>
      <c r="BX10" s="838"/>
      <c r="BY10" s="838"/>
      <c r="BZ10" s="838"/>
      <c r="CA10" s="838"/>
      <c r="CB10" s="838"/>
      <c r="CC10" s="838"/>
      <c r="CD10" s="838"/>
      <c r="CE10" s="1"/>
      <c r="CF10" s="1"/>
      <c r="CG10" s="1"/>
      <c r="CH10" s="838"/>
      <c r="CI10" s="838"/>
      <c r="CJ10" s="838"/>
      <c r="CK10" s="838"/>
      <c r="CL10" s="838"/>
      <c r="CM10" s="838"/>
      <c r="CN10" s="838"/>
      <c r="CO10" s="1"/>
      <c r="CP10" s="1"/>
      <c r="CQ10" s="838"/>
      <c r="CR10" s="838"/>
      <c r="CS10" s="838"/>
      <c r="CT10" s="838"/>
      <c r="CU10" s="838"/>
      <c r="CV10" s="838"/>
      <c r="CW10" s="838"/>
      <c r="CX10" s="1"/>
      <c r="CY10" s="1"/>
      <c r="CZ10" s="1"/>
      <c r="DA10" s="838"/>
      <c r="DB10" s="838"/>
      <c r="DC10" s="838"/>
      <c r="DD10" s="838"/>
      <c r="DE10" s="838"/>
      <c r="DF10" s="838"/>
      <c r="DG10" s="838"/>
      <c r="DH10" s="1"/>
      <c r="DI10" s="1"/>
      <c r="DJ10" s="838"/>
      <c r="DK10" s="838"/>
      <c r="DL10" s="838"/>
      <c r="DM10" s="838"/>
      <c r="DN10" s="838"/>
      <c r="DO10" s="838"/>
      <c r="DP10" s="838"/>
      <c r="DQ10" s="1"/>
      <c r="DR10" s="1"/>
      <c r="DS10" s="1"/>
      <c r="DT10" s="838"/>
      <c r="DU10" s="838"/>
      <c r="DV10" s="838"/>
      <c r="DW10" s="838"/>
      <c r="DX10" s="838"/>
      <c r="DY10" s="838"/>
      <c r="DZ10" s="838"/>
      <c r="EA10" s="1"/>
      <c r="EB10" s="1"/>
      <c r="EC10" s="838"/>
      <c r="ED10" s="838"/>
      <c r="EE10" s="838"/>
      <c r="EF10" s="838"/>
      <c r="EG10" s="838"/>
      <c r="EH10" s="838"/>
      <c r="EI10" s="838"/>
      <c r="EJ10" s="1"/>
      <c r="EK10" s="1"/>
      <c r="EL10" s="1"/>
      <c r="EM10" s="838"/>
      <c r="EN10" s="838"/>
      <c r="EO10" s="838"/>
      <c r="EP10" s="838"/>
      <c r="EQ10" s="838"/>
      <c r="ER10" s="838"/>
      <c r="ES10" s="838"/>
      <c r="ET10" s="1"/>
      <c r="EU10" s="1"/>
      <c r="EV10" s="838"/>
      <c r="EW10" s="838"/>
      <c r="EX10" s="838"/>
      <c r="EY10" s="838"/>
      <c r="EZ10" s="838"/>
      <c r="FA10" s="838"/>
      <c r="FB10" s="838"/>
      <c r="FC10" s="1"/>
      <c r="FD10" s="1"/>
      <c r="FE10" s="1"/>
      <c r="FF10" s="838"/>
      <c r="FG10" s="838"/>
      <c r="FH10" s="838"/>
      <c r="FI10" s="838"/>
      <c r="FJ10" s="838"/>
      <c r="FK10" s="838"/>
      <c r="FL10" s="838"/>
      <c r="FM10" s="1"/>
      <c r="FN10" s="1"/>
      <c r="FO10" s="838"/>
      <c r="FP10" s="838"/>
      <c r="FQ10" s="838"/>
      <c r="FR10" s="838"/>
      <c r="FS10" s="838"/>
      <c r="FT10" s="838"/>
      <c r="FU10" s="838"/>
      <c r="FV10" s="1"/>
      <c r="FW10" s="1"/>
      <c r="FX10" s="1"/>
      <c r="FY10" s="838"/>
      <c r="FZ10" s="838"/>
      <c r="GA10" s="838"/>
      <c r="GB10" s="838"/>
      <c r="GC10" s="838"/>
      <c r="GD10" s="838"/>
      <c r="GE10" s="838"/>
      <c r="GF10" s="1"/>
      <c r="GG10" s="1"/>
      <c r="GH10" s="838"/>
      <c r="GI10" s="838"/>
      <c r="GJ10" s="838"/>
      <c r="GK10" s="838"/>
      <c r="GL10" s="838"/>
      <c r="GM10" s="838"/>
      <c r="GN10" s="838"/>
      <c r="GO10" s="1"/>
      <c r="GP10" s="1"/>
      <c r="GQ10" s="1"/>
      <c r="GR10" s="838"/>
      <c r="GS10" s="838"/>
      <c r="GT10" s="838"/>
      <c r="GU10" s="838"/>
      <c r="GV10" s="838"/>
      <c r="GW10" s="838"/>
      <c r="GX10" s="838"/>
      <c r="GY10" s="1"/>
      <c r="GZ10" s="1"/>
      <c r="HA10" s="838"/>
      <c r="HB10" s="838"/>
      <c r="HC10" s="838"/>
      <c r="HD10" s="838"/>
      <c r="HE10" s="838"/>
      <c r="HF10" s="838"/>
      <c r="HG10" s="838"/>
      <c r="HH10" s="1"/>
      <c r="HI10" s="1"/>
      <c r="HJ10" s="1"/>
      <c r="HK10" s="838"/>
      <c r="HL10" s="838"/>
      <c r="HM10" s="838"/>
      <c r="HN10" s="838"/>
      <c r="HO10" s="838"/>
      <c r="HP10" s="838"/>
      <c r="HQ10" s="838"/>
      <c r="HR10" s="1"/>
      <c r="HS10" s="1"/>
      <c r="HT10" s="838"/>
      <c r="HU10" s="838"/>
      <c r="HV10" s="838"/>
      <c r="HW10" s="838"/>
      <c r="HX10" s="838"/>
      <c r="HY10" s="838"/>
      <c r="HZ10" s="838"/>
      <c r="IA10" s="1"/>
      <c r="IB10" s="1"/>
      <c r="IC10" s="1"/>
      <c r="ID10" s="838"/>
      <c r="IE10" s="838"/>
      <c r="IF10" s="838"/>
      <c r="IG10" s="838"/>
      <c r="IH10" s="838"/>
      <c r="II10" s="838"/>
      <c r="IJ10" s="838"/>
      <c r="IK10" s="1"/>
      <c r="IL10" s="1"/>
      <c r="IM10" s="838"/>
      <c r="IN10" s="838"/>
      <c r="IO10" s="838"/>
      <c r="IP10" s="838"/>
      <c r="IQ10" s="838"/>
      <c r="IR10" s="838"/>
      <c r="IS10" s="838"/>
      <c r="IT10" s="1"/>
      <c r="IU10" s="1"/>
      <c r="IV10" s="1"/>
      <c r="IW10" s="838"/>
      <c r="IX10" s="838"/>
      <c r="IY10" s="838"/>
      <c r="IZ10" s="838"/>
      <c r="JA10" s="838"/>
      <c r="JB10" s="838"/>
      <c r="JC10" s="838"/>
      <c r="JD10" s="1"/>
    </row>
    <row r="11" spans="1:264" ht="43.5" customHeight="1" x14ac:dyDescent="0.25">
      <c r="A11" s="6"/>
      <c r="B11" s="848"/>
      <c r="C11" s="848"/>
      <c r="D11" s="848"/>
      <c r="E11" s="848"/>
      <c r="F11" s="848"/>
      <c r="G11" s="3"/>
      <c r="H11" s="838"/>
      <c r="I11" s="838"/>
      <c r="J11" s="838"/>
      <c r="K11" s="838"/>
      <c r="L11" s="838"/>
      <c r="M11" s="1"/>
      <c r="N11" s="1"/>
      <c r="O11" s="1"/>
      <c r="P11" s="1"/>
      <c r="Q11" s="403" t="s">
        <v>9</v>
      </c>
      <c r="R11" s="403" t="s">
        <v>9</v>
      </c>
      <c r="S11" s="403" t="s">
        <v>9</v>
      </c>
      <c r="T11" s="403" t="s">
        <v>9</v>
      </c>
      <c r="U11" s="403" t="s">
        <v>9</v>
      </c>
      <c r="V11" s="403" t="s">
        <v>9</v>
      </c>
      <c r="W11" s="1"/>
      <c r="X11" s="403" t="s">
        <v>587</v>
      </c>
      <c r="Y11" s="403" t="s">
        <v>587</v>
      </c>
      <c r="Z11" s="403" t="s">
        <v>587</v>
      </c>
      <c r="AA11" s="403" t="s">
        <v>587</v>
      </c>
      <c r="AB11" s="403" t="s">
        <v>587</v>
      </c>
      <c r="AC11" s="847" t="s">
        <v>587</v>
      </c>
      <c r="AD11" s="847"/>
      <c r="AE11" s="847"/>
      <c r="AF11" s="847"/>
      <c r="AG11" s="847"/>
      <c r="AH11" s="847"/>
      <c r="AI11" s="847"/>
      <c r="AJ11" s="1"/>
      <c r="AK11" s="403" t="s">
        <v>10</v>
      </c>
      <c r="AL11" s="847" t="s">
        <v>10</v>
      </c>
      <c r="AM11" s="847"/>
      <c r="AN11" s="847"/>
      <c r="AO11" s="847"/>
      <c r="AP11" s="847"/>
      <c r="AQ11" s="847"/>
      <c r="AR11" s="847"/>
      <c r="AS11" s="403" t="s">
        <v>10</v>
      </c>
      <c r="AT11" s="403" t="s">
        <v>10</v>
      </c>
      <c r="AU11" s="403" t="s">
        <v>10</v>
      </c>
      <c r="AV11" s="847" t="s">
        <v>10</v>
      </c>
      <c r="AW11" s="847"/>
      <c r="AX11" s="847"/>
      <c r="AY11" s="847"/>
      <c r="AZ11" s="847"/>
      <c r="BA11" s="847"/>
      <c r="BB11" s="847"/>
      <c r="BC11" s="1"/>
      <c r="BD11" s="403" t="s">
        <v>10</v>
      </c>
      <c r="BE11" s="847" t="s">
        <v>10</v>
      </c>
      <c r="BF11" s="847"/>
      <c r="BG11" s="847"/>
      <c r="BH11" s="847"/>
      <c r="BI11" s="847"/>
      <c r="BJ11" s="847"/>
      <c r="BK11" s="847"/>
      <c r="BL11" s="403" t="s">
        <v>10</v>
      </c>
      <c r="BM11" s="403" t="s">
        <v>10</v>
      </c>
      <c r="BN11" s="403" t="s">
        <v>10</v>
      </c>
      <c r="BO11" s="847" t="s">
        <v>10</v>
      </c>
      <c r="BP11" s="847"/>
      <c r="BQ11" s="847"/>
      <c r="BR11" s="847"/>
      <c r="BS11" s="847"/>
      <c r="BT11" s="847"/>
      <c r="BU11" s="847"/>
      <c r="BV11" s="1"/>
      <c r="BW11" s="403" t="s">
        <v>10</v>
      </c>
      <c r="BX11" s="847" t="s">
        <v>10</v>
      </c>
      <c r="BY11" s="847"/>
      <c r="BZ11" s="847"/>
      <c r="CA11" s="847"/>
      <c r="CB11" s="847"/>
      <c r="CC11" s="847"/>
      <c r="CD11" s="847"/>
      <c r="CE11" s="403" t="s">
        <v>10</v>
      </c>
      <c r="CF11" s="403" t="s">
        <v>10</v>
      </c>
      <c r="CG11" s="403" t="s">
        <v>10</v>
      </c>
      <c r="CH11" s="847" t="s">
        <v>10</v>
      </c>
      <c r="CI11" s="847"/>
      <c r="CJ11" s="847"/>
      <c r="CK11" s="847"/>
      <c r="CL11" s="847"/>
      <c r="CM11" s="847"/>
      <c r="CN11" s="847"/>
      <c r="CO11" s="1"/>
      <c r="CP11" s="403" t="s">
        <v>246</v>
      </c>
      <c r="CQ11" s="847" t="s">
        <v>246</v>
      </c>
      <c r="CR11" s="847"/>
      <c r="CS11" s="847"/>
      <c r="CT11" s="847"/>
      <c r="CU11" s="847"/>
      <c r="CV11" s="847"/>
      <c r="CW11" s="847"/>
      <c r="CX11" s="403" t="s">
        <v>246</v>
      </c>
      <c r="CY11" s="403" t="s">
        <v>246</v>
      </c>
      <c r="CZ11" s="403" t="s">
        <v>246</v>
      </c>
      <c r="DA11" s="847" t="s">
        <v>246</v>
      </c>
      <c r="DB11" s="847"/>
      <c r="DC11" s="847"/>
      <c r="DD11" s="847"/>
      <c r="DE11" s="847"/>
      <c r="DF11" s="847"/>
      <c r="DG11" s="847"/>
      <c r="DH11" s="1"/>
      <c r="DI11" s="403" t="s">
        <v>11</v>
      </c>
      <c r="DJ11" s="847" t="s">
        <v>11</v>
      </c>
      <c r="DK11" s="847"/>
      <c r="DL11" s="847"/>
      <c r="DM11" s="847"/>
      <c r="DN11" s="847"/>
      <c r="DO11" s="847"/>
      <c r="DP11" s="847"/>
      <c r="DQ11" s="403" t="s">
        <v>11</v>
      </c>
      <c r="DR11" s="403" t="s">
        <v>11</v>
      </c>
      <c r="DS11" s="403" t="s">
        <v>11</v>
      </c>
      <c r="DT11" s="847" t="s">
        <v>11</v>
      </c>
      <c r="DU11" s="847"/>
      <c r="DV11" s="847"/>
      <c r="DW11" s="847"/>
      <c r="DX11" s="847"/>
      <c r="DY11" s="847"/>
      <c r="DZ11" s="847"/>
      <c r="EA11" s="1"/>
      <c r="EB11" s="403" t="s">
        <v>12</v>
      </c>
      <c r="EC11" s="847" t="s">
        <v>12</v>
      </c>
      <c r="ED11" s="847"/>
      <c r="EE11" s="847"/>
      <c r="EF11" s="847"/>
      <c r="EG11" s="847"/>
      <c r="EH11" s="847"/>
      <c r="EI11" s="847"/>
      <c r="EJ11" s="403" t="s">
        <v>12</v>
      </c>
      <c r="EK11" s="403" t="s">
        <v>12</v>
      </c>
      <c r="EL11" s="403" t="s">
        <v>12</v>
      </c>
      <c r="EM11" s="847" t="s">
        <v>12</v>
      </c>
      <c r="EN11" s="847"/>
      <c r="EO11" s="847"/>
      <c r="EP11" s="847"/>
      <c r="EQ11" s="847"/>
      <c r="ER11" s="847"/>
      <c r="ES11" s="847"/>
      <c r="ET11" s="1"/>
      <c r="EU11" s="403" t="s">
        <v>13</v>
      </c>
      <c r="EV11" s="847" t="s">
        <v>13</v>
      </c>
      <c r="EW11" s="847"/>
      <c r="EX11" s="847"/>
      <c r="EY11" s="847"/>
      <c r="EZ11" s="847"/>
      <c r="FA11" s="847"/>
      <c r="FB11" s="847"/>
      <c r="FC11" s="403" t="s">
        <v>13</v>
      </c>
      <c r="FD11" s="403" t="s">
        <v>13</v>
      </c>
      <c r="FE11" s="403" t="s">
        <v>13</v>
      </c>
      <c r="FF11" s="847" t="s">
        <v>13</v>
      </c>
      <c r="FG11" s="847"/>
      <c r="FH11" s="847"/>
      <c r="FI11" s="847"/>
      <c r="FJ11" s="847"/>
      <c r="FK11" s="847"/>
      <c r="FL11" s="847"/>
      <c r="FM11" s="1"/>
      <c r="FN11" s="403" t="s">
        <v>14</v>
      </c>
      <c r="FO11" s="847" t="s">
        <v>14</v>
      </c>
      <c r="FP11" s="847"/>
      <c r="FQ11" s="847"/>
      <c r="FR11" s="847"/>
      <c r="FS11" s="847"/>
      <c r="FT11" s="847"/>
      <c r="FU11" s="847"/>
      <c r="FV11" s="403" t="s">
        <v>14</v>
      </c>
      <c r="FW11" s="403" t="s">
        <v>14</v>
      </c>
      <c r="FX11" s="403" t="s">
        <v>14</v>
      </c>
      <c r="FY11" s="847" t="s">
        <v>14</v>
      </c>
      <c r="FZ11" s="847"/>
      <c r="GA11" s="847"/>
      <c r="GB11" s="847"/>
      <c r="GC11" s="847"/>
      <c r="GD11" s="847"/>
      <c r="GE11" s="847"/>
      <c r="GF11" s="1"/>
      <c r="GG11" s="403" t="s">
        <v>15</v>
      </c>
      <c r="GH11" s="847" t="s">
        <v>15</v>
      </c>
      <c r="GI11" s="847"/>
      <c r="GJ11" s="847"/>
      <c r="GK11" s="847"/>
      <c r="GL11" s="847"/>
      <c r="GM11" s="847"/>
      <c r="GN11" s="847"/>
      <c r="GO11" s="403" t="s">
        <v>15</v>
      </c>
      <c r="GP11" s="403" t="s">
        <v>15</v>
      </c>
      <c r="GQ11" s="403" t="s">
        <v>15</v>
      </c>
      <c r="GR11" s="847" t="s">
        <v>15</v>
      </c>
      <c r="GS11" s="847"/>
      <c r="GT11" s="847"/>
      <c r="GU11" s="847"/>
      <c r="GV11" s="847"/>
      <c r="GW11" s="847"/>
      <c r="GX11" s="847"/>
      <c r="GY11" s="1"/>
      <c r="GZ11" s="403" t="s">
        <v>16</v>
      </c>
      <c r="HA11" s="847" t="s">
        <v>16</v>
      </c>
      <c r="HB11" s="847"/>
      <c r="HC11" s="847"/>
      <c r="HD11" s="847"/>
      <c r="HE11" s="847"/>
      <c r="HF11" s="847"/>
      <c r="HG11" s="847"/>
      <c r="HH11" s="403" t="s">
        <v>16</v>
      </c>
      <c r="HI11" s="403" t="s">
        <v>16</v>
      </c>
      <c r="HJ11" s="403" t="s">
        <v>16</v>
      </c>
      <c r="HK11" s="847" t="s">
        <v>16</v>
      </c>
      <c r="HL11" s="847"/>
      <c r="HM11" s="847"/>
      <c r="HN11" s="847"/>
      <c r="HO11" s="847"/>
      <c r="HP11" s="847"/>
      <c r="HQ11" s="847"/>
      <c r="HR11" s="1"/>
      <c r="HS11" s="403" t="s">
        <v>17</v>
      </c>
      <c r="HT11" s="847" t="s">
        <v>17</v>
      </c>
      <c r="HU11" s="847"/>
      <c r="HV11" s="847"/>
      <c r="HW11" s="847"/>
      <c r="HX11" s="847"/>
      <c r="HY11" s="847"/>
      <c r="HZ11" s="847"/>
      <c r="IA11" s="403" t="s">
        <v>17</v>
      </c>
      <c r="IB11" s="403" t="s">
        <v>17</v>
      </c>
      <c r="IC11" s="403" t="s">
        <v>17</v>
      </c>
      <c r="ID11" s="847" t="s">
        <v>17</v>
      </c>
      <c r="IE11" s="847"/>
      <c r="IF11" s="847"/>
      <c r="IG11" s="847"/>
      <c r="IH11" s="847"/>
      <c r="II11" s="847"/>
      <c r="IJ11" s="847"/>
      <c r="IK11" s="1"/>
      <c r="IL11" s="403" t="s">
        <v>18</v>
      </c>
      <c r="IM11" s="847" t="s">
        <v>18</v>
      </c>
      <c r="IN11" s="847"/>
      <c r="IO11" s="847"/>
      <c r="IP11" s="847"/>
      <c r="IQ11" s="847"/>
      <c r="IR11" s="847"/>
      <c r="IS11" s="847"/>
      <c r="IT11" s="403" t="s">
        <v>18</v>
      </c>
      <c r="IU11" s="403" t="s">
        <v>18</v>
      </c>
      <c r="IV11" s="403" t="s">
        <v>18</v>
      </c>
      <c r="IW11" s="847" t="s">
        <v>18</v>
      </c>
      <c r="IX11" s="847"/>
      <c r="IY11" s="847"/>
      <c r="IZ11" s="847"/>
      <c r="JA11" s="847"/>
      <c r="JB11" s="847"/>
      <c r="JC11" s="847"/>
      <c r="JD11" s="1"/>
    </row>
    <row r="12" spans="1:264" ht="13.5" customHeight="1" x14ac:dyDescent="0.25">
      <c r="A12" s="7" t="s">
        <v>19</v>
      </c>
      <c r="B12" s="838"/>
      <c r="C12" s="838"/>
      <c r="D12" s="847" t="s">
        <v>588</v>
      </c>
      <c r="E12" s="847"/>
      <c r="F12" s="847"/>
      <c r="G12" s="403" t="s">
        <v>588</v>
      </c>
      <c r="H12" s="847" t="s">
        <v>588</v>
      </c>
      <c r="I12" s="847"/>
      <c r="J12" s="847"/>
      <c r="K12" s="847"/>
      <c r="L12" s="847"/>
      <c r="M12" s="403" t="s">
        <v>588</v>
      </c>
      <c r="N12" s="403" t="s">
        <v>588</v>
      </c>
      <c r="O12" s="403" t="s">
        <v>588</v>
      </c>
      <c r="P12" s="1"/>
      <c r="Q12" s="404" t="s">
        <v>21</v>
      </c>
      <c r="R12" s="404" t="s">
        <v>21</v>
      </c>
      <c r="S12" s="404" t="s">
        <v>21</v>
      </c>
      <c r="T12" s="404" t="s">
        <v>21</v>
      </c>
      <c r="U12" s="404" t="s">
        <v>21</v>
      </c>
      <c r="V12" s="404" t="s">
        <v>21</v>
      </c>
      <c r="W12" s="1"/>
      <c r="X12" s="404" t="s">
        <v>589</v>
      </c>
      <c r="Y12" s="404" t="s">
        <v>589</v>
      </c>
      <c r="Z12" s="404" t="s">
        <v>589</v>
      </c>
      <c r="AA12" s="404" t="s">
        <v>589</v>
      </c>
      <c r="AB12" s="404" t="s">
        <v>589</v>
      </c>
      <c r="AC12" s="845" t="s">
        <v>589</v>
      </c>
      <c r="AD12" s="845"/>
      <c r="AE12" s="845"/>
      <c r="AF12" s="845"/>
      <c r="AG12" s="845"/>
      <c r="AH12" s="845"/>
      <c r="AI12" s="845"/>
      <c r="AJ12" s="1"/>
      <c r="AK12" s="404" t="s">
        <v>22</v>
      </c>
      <c r="AL12" s="845" t="s">
        <v>22</v>
      </c>
      <c r="AM12" s="845"/>
      <c r="AN12" s="845"/>
      <c r="AO12" s="845"/>
      <c r="AP12" s="845"/>
      <c r="AQ12" s="845"/>
      <c r="AR12" s="845"/>
      <c r="AS12" s="404" t="s">
        <v>22</v>
      </c>
      <c r="AT12" s="404" t="s">
        <v>22</v>
      </c>
      <c r="AU12" s="404" t="s">
        <v>22</v>
      </c>
      <c r="AV12" s="845" t="s">
        <v>22</v>
      </c>
      <c r="AW12" s="845"/>
      <c r="AX12" s="845"/>
      <c r="AY12" s="845"/>
      <c r="AZ12" s="845"/>
      <c r="BA12" s="845"/>
      <c r="BB12" s="845"/>
      <c r="BC12" s="1"/>
      <c r="BD12" s="404" t="s">
        <v>23</v>
      </c>
      <c r="BE12" s="845" t="s">
        <v>23</v>
      </c>
      <c r="BF12" s="845"/>
      <c r="BG12" s="845"/>
      <c r="BH12" s="845"/>
      <c r="BI12" s="845"/>
      <c r="BJ12" s="845"/>
      <c r="BK12" s="845"/>
      <c r="BL12" s="404" t="s">
        <v>23</v>
      </c>
      <c r="BM12" s="404" t="s">
        <v>23</v>
      </c>
      <c r="BN12" s="404" t="s">
        <v>23</v>
      </c>
      <c r="BO12" s="845" t="s">
        <v>23</v>
      </c>
      <c r="BP12" s="845"/>
      <c r="BQ12" s="845"/>
      <c r="BR12" s="845"/>
      <c r="BS12" s="845"/>
      <c r="BT12" s="845"/>
      <c r="BU12" s="845"/>
      <c r="BV12" s="1"/>
      <c r="BW12" s="404" t="s">
        <v>24</v>
      </c>
      <c r="BX12" s="845" t="s">
        <v>24</v>
      </c>
      <c r="BY12" s="845"/>
      <c r="BZ12" s="845"/>
      <c r="CA12" s="845"/>
      <c r="CB12" s="845"/>
      <c r="CC12" s="845"/>
      <c r="CD12" s="845"/>
      <c r="CE12" s="404" t="s">
        <v>24</v>
      </c>
      <c r="CF12" s="404" t="s">
        <v>24</v>
      </c>
      <c r="CG12" s="404" t="s">
        <v>24</v>
      </c>
      <c r="CH12" s="845" t="s">
        <v>24</v>
      </c>
      <c r="CI12" s="845"/>
      <c r="CJ12" s="845"/>
      <c r="CK12" s="845"/>
      <c r="CL12" s="845"/>
      <c r="CM12" s="845"/>
      <c r="CN12" s="845"/>
      <c r="CO12" s="1"/>
      <c r="CP12" s="404" t="s">
        <v>25</v>
      </c>
      <c r="CQ12" s="845" t="s">
        <v>25</v>
      </c>
      <c r="CR12" s="845"/>
      <c r="CS12" s="845"/>
      <c r="CT12" s="845"/>
      <c r="CU12" s="845"/>
      <c r="CV12" s="845"/>
      <c r="CW12" s="845"/>
      <c r="CX12" s="404" t="s">
        <v>25</v>
      </c>
      <c r="CY12" s="404" t="s">
        <v>25</v>
      </c>
      <c r="CZ12" s="404" t="s">
        <v>25</v>
      </c>
      <c r="DA12" s="845" t="s">
        <v>25</v>
      </c>
      <c r="DB12" s="845"/>
      <c r="DC12" s="845"/>
      <c r="DD12" s="845"/>
      <c r="DE12" s="845"/>
      <c r="DF12" s="845"/>
      <c r="DG12" s="845"/>
      <c r="DH12" s="1"/>
      <c r="DI12" s="404" t="s">
        <v>26</v>
      </c>
      <c r="DJ12" s="845" t="s">
        <v>26</v>
      </c>
      <c r="DK12" s="845"/>
      <c r="DL12" s="845"/>
      <c r="DM12" s="845"/>
      <c r="DN12" s="845"/>
      <c r="DO12" s="845"/>
      <c r="DP12" s="845"/>
      <c r="DQ12" s="404" t="s">
        <v>26</v>
      </c>
      <c r="DR12" s="404" t="s">
        <v>26</v>
      </c>
      <c r="DS12" s="404" t="s">
        <v>26</v>
      </c>
      <c r="DT12" s="845" t="s">
        <v>26</v>
      </c>
      <c r="DU12" s="845"/>
      <c r="DV12" s="845"/>
      <c r="DW12" s="845"/>
      <c r="DX12" s="845"/>
      <c r="DY12" s="845"/>
      <c r="DZ12" s="845"/>
      <c r="EA12" s="1"/>
      <c r="EB12" s="404" t="s">
        <v>27</v>
      </c>
      <c r="EC12" s="845" t="s">
        <v>27</v>
      </c>
      <c r="ED12" s="845"/>
      <c r="EE12" s="845"/>
      <c r="EF12" s="845"/>
      <c r="EG12" s="845"/>
      <c r="EH12" s="845"/>
      <c r="EI12" s="845"/>
      <c r="EJ12" s="404" t="s">
        <v>27</v>
      </c>
      <c r="EK12" s="404" t="s">
        <v>27</v>
      </c>
      <c r="EL12" s="404" t="s">
        <v>27</v>
      </c>
      <c r="EM12" s="845" t="s">
        <v>27</v>
      </c>
      <c r="EN12" s="845"/>
      <c r="EO12" s="845"/>
      <c r="EP12" s="845"/>
      <c r="EQ12" s="845"/>
      <c r="ER12" s="845"/>
      <c r="ES12" s="845"/>
      <c r="ET12" s="1"/>
      <c r="EU12" s="404" t="s">
        <v>28</v>
      </c>
      <c r="EV12" s="845" t="s">
        <v>28</v>
      </c>
      <c r="EW12" s="845"/>
      <c r="EX12" s="845"/>
      <c r="EY12" s="845"/>
      <c r="EZ12" s="845"/>
      <c r="FA12" s="845"/>
      <c r="FB12" s="845"/>
      <c r="FC12" s="404" t="s">
        <v>28</v>
      </c>
      <c r="FD12" s="404" t="s">
        <v>28</v>
      </c>
      <c r="FE12" s="404" t="s">
        <v>28</v>
      </c>
      <c r="FF12" s="845" t="s">
        <v>28</v>
      </c>
      <c r="FG12" s="845"/>
      <c r="FH12" s="845"/>
      <c r="FI12" s="845"/>
      <c r="FJ12" s="845"/>
      <c r="FK12" s="845"/>
      <c r="FL12" s="845"/>
      <c r="FM12" s="1"/>
      <c r="FN12" s="404" t="s">
        <v>29</v>
      </c>
      <c r="FO12" s="845" t="s">
        <v>29</v>
      </c>
      <c r="FP12" s="845"/>
      <c r="FQ12" s="845"/>
      <c r="FR12" s="845"/>
      <c r="FS12" s="845"/>
      <c r="FT12" s="845"/>
      <c r="FU12" s="845"/>
      <c r="FV12" s="404" t="s">
        <v>29</v>
      </c>
      <c r="FW12" s="404" t="s">
        <v>29</v>
      </c>
      <c r="FX12" s="404" t="s">
        <v>29</v>
      </c>
      <c r="FY12" s="845" t="s">
        <v>29</v>
      </c>
      <c r="FZ12" s="845"/>
      <c r="GA12" s="845"/>
      <c r="GB12" s="845"/>
      <c r="GC12" s="845"/>
      <c r="GD12" s="845"/>
      <c r="GE12" s="845"/>
      <c r="GF12" s="1"/>
      <c r="GG12" s="404" t="s">
        <v>30</v>
      </c>
      <c r="GH12" s="845" t="s">
        <v>30</v>
      </c>
      <c r="GI12" s="845"/>
      <c r="GJ12" s="845"/>
      <c r="GK12" s="845"/>
      <c r="GL12" s="845"/>
      <c r="GM12" s="845"/>
      <c r="GN12" s="845"/>
      <c r="GO12" s="404" t="s">
        <v>30</v>
      </c>
      <c r="GP12" s="404" t="s">
        <v>30</v>
      </c>
      <c r="GQ12" s="404" t="s">
        <v>30</v>
      </c>
      <c r="GR12" s="845" t="s">
        <v>30</v>
      </c>
      <c r="GS12" s="845"/>
      <c r="GT12" s="845"/>
      <c r="GU12" s="845"/>
      <c r="GV12" s="845"/>
      <c r="GW12" s="845"/>
      <c r="GX12" s="845"/>
      <c r="GY12" s="1"/>
      <c r="GZ12" s="404" t="s">
        <v>31</v>
      </c>
      <c r="HA12" s="845" t="s">
        <v>31</v>
      </c>
      <c r="HB12" s="845"/>
      <c r="HC12" s="845"/>
      <c r="HD12" s="845"/>
      <c r="HE12" s="845"/>
      <c r="HF12" s="845"/>
      <c r="HG12" s="845"/>
      <c r="HH12" s="404" t="s">
        <v>31</v>
      </c>
      <c r="HI12" s="404" t="s">
        <v>31</v>
      </c>
      <c r="HJ12" s="404" t="s">
        <v>31</v>
      </c>
      <c r="HK12" s="845" t="s">
        <v>31</v>
      </c>
      <c r="HL12" s="845"/>
      <c r="HM12" s="845"/>
      <c r="HN12" s="845"/>
      <c r="HO12" s="845"/>
      <c r="HP12" s="845"/>
      <c r="HQ12" s="845"/>
      <c r="HR12" s="1"/>
      <c r="HS12" s="404" t="s">
        <v>32</v>
      </c>
      <c r="HT12" s="845" t="s">
        <v>32</v>
      </c>
      <c r="HU12" s="845"/>
      <c r="HV12" s="845"/>
      <c r="HW12" s="845"/>
      <c r="HX12" s="845"/>
      <c r="HY12" s="845"/>
      <c r="HZ12" s="845"/>
      <c r="IA12" s="404" t="s">
        <v>32</v>
      </c>
      <c r="IB12" s="404" t="s">
        <v>32</v>
      </c>
      <c r="IC12" s="404" t="s">
        <v>32</v>
      </c>
      <c r="ID12" s="845" t="s">
        <v>32</v>
      </c>
      <c r="IE12" s="845"/>
      <c r="IF12" s="845"/>
      <c r="IG12" s="845"/>
      <c r="IH12" s="845"/>
      <c r="II12" s="845"/>
      <c r="IJ12" s="845"/>
      <c r="IK12" s="1"/>
      <c r="IL12" s="404" t="s">
        <v>33</v>
      </c>
      <c r="IM12" s="845" t="s">
        <v>33</v>
      </c>
      <c r="IN12" s="845"/>
      <c r="IO12" s="845"/>
      <c r="IP12" s="845"/>
      <c r="IQ12" s="845"/>
      <c r="IR12" s="845"/>
      <c r="IS12" s="845"/>
      <c r="IT12" s="404" t="s">
        <v>33</v>
      </c>
      <c r="IU12" s="404" t="s">
        <v>33</v>
      </c>
      <c r="IV12" s="404" t="s">
        <v>33</v>
      </c>
      <c r="IW12" s="845" t="s">
        <v>33</v>
      </c>
      <c r="IX12" s="845"/>
      <c r="IY12" s="845"/>
      <c r="IZ12" s="845"/>
      <c r="JA12" s="845"/>
      <c r="JB12" s="845"/>
      <c r="JC12" s="845"/>
      <c r="JD12" s="1"/>
    </row>
    <row r="13" spans="1:264" ht="41.25" customHeight="1" x14ac:dyDescent="0.25">
      <c r="A13" s="9" t="s">
        <v>34</v>
      </c>
      <c r="B13" s="838"/>
      <c r="C13" s="838"/>
      <c r="D13" s="846" t="s">
        <v>35</v>
      </c>
      <c r="E13" s="846"/>
      <c r="F13" s="846"/>
      <c r="G13" s="11" t="s">
        <v>36</v>
      </c>
      <c r="H13" s="844" t="s">
        <v>37</v>
      </c>
      <c r="I13" s="844"/>
      <c r="J13" s="844"/>
      <c r="K13" s="844"/>
      <c r="L13" s="844"/>
      <c r="M13" s="11" t="s">
        <v>38</v>
      </c>
      <c r="N13" s="11" t="s">
        <v>39</v>
      </c>
      <c r="O13" s="12" t="s">
        <v>40</v>
      </c>
      <c r="P13" s="1"/>
      <c r="Q13" s="10" t="s">
        <v>35</v>
      </c>
      <c r="R13" s="11" t="s">
        <v>36</v>
      </c>
      <c r="S13" s="11" t="s">
        <v>37</v>
      </c>
      <c r="T13" s="11" t="s">
        <v>38</v>
      </c>
      <c r="U13" s="11" t="s">
        <v>39</v>
      </c>
      <c r="V13" s="12" t="s">
        <v>40</v>
      </c>
      <c r="W13" s="1"/>
      <c r="X13" s="10" t="s">
        <v>35</v>
      </c>
      <c r="Y13" s="11" t="s">
        <v>36</v>
      </c>
      <c r="Z13" s="11" t="s">
        <v>37</v>
      </c>
      <c r="AA13" s="11" t="s">
        <v>38</v>
      </c>
      <c r="AB13" s="11" t="s">
        <v>39</v>
      </c>
      <c r="AC13" s="843" t="s">
        <v>40</v>
      </c>
      <c r="AD13" s="843"/>
      <c r="AE13" s="843"/>
      <c r="AF13" s="843"/>
      <c r="AG13" s="843"/>
      <c r="AH13" s="843"/>
      <c r="AI13" s="843"/>
      <c r="AJ13" s="1"/>
      <c r="AK13" s="10" t="s">
        <v>35</v>
      </c>
      <c r="AL13" s="844" t="s">
        <v>36</v>
      </c>
      <c r="AM13" s="844"/>
      <c r="AN13" s="844"/>
      <c r="AO13" s="844"/>
      <c r="AP13" s="844"/>
      <c r="AQ13" s="844"/>
      <c r="AR13" s="844"/>
      <c r="AS13" s="11" t="s">
        <v>37</v>
      </c>
      <c r="AT13" s="11" t="s">
        <v>38</v>
      </c>
      <c r="AU13" s="11" t="s">
        <v>39</v>
      </c>
      <c r="AV13" s="843" t="s">
        <v>40</v>
      </c>
      <c r="AW13" s="843"/>
      <c r="AX13" s="843"/>
      <c r="AY13" s="843"/>
      <c r="AZ13" s="843"/>
      <c r="BA13" s="843"/>
      <c r="BB13" s="843"/>
      <c r="BC13" s="1"/>
      <c r="BD13" s="10" t="s">
        <v>35</v>
      </c>
      <c r="BE13" s="844" t="s">
        <v>36</v>
      </c>
      <c r="BF13" s="844"/>
      <c r="BG13" s="844"/>
      <c r="BH13" s="844"/>
      <c r="BI13" s="844"/>
      <c r="BJ13" s="844"/>
      <c r="BK13" s="844"/>
      <c r="BL13" s="11" t="s">
        <v>37</v>
      </c>
      <c r="BM13" s="11" t="s">
        <v>38</v>
      </c>
      <c r="BN13" s="11" t="s">
        <v>39</v>
      </c>
      <c r="BO13" s="843" t="s">
        <v>40</v>
      </c>
      <c r="BP13" s="843"/>
      <c r="BQ13" s="843"/>
      <c r="BR13" s="843"/>
      <c r="BS13" s="843"/>
      <c r="BT13" s="843"/>
      <c r="BU13" s="843"/>
      <c r="BV13" s="1"/>
      <c r="BW13" s="10" t="s">
        <v>35</v>
      </c>
      <c r="BX13" s="844" t="s">
        <v>36</v>
      </c>
      <c r="BY13" s="844"/>
      <c r="BZ13" s="844"/>
      <c r="CA13" s="844"/>
      <c r="CB13" s="844"/>
      <c r="CC13" s="844"/>
      <c r="CD13" s="844"/>
      <c r="CE13" s="11" t="s">
        <v>37</v>
      </c>
      <c r="CF13" s="11" t="s">
        <v>38</v>
      </c>
      <c r="CG13" s="11" t="s">
        <v>39</v>
      </c>
      <c r="CH13" s="843" t="s">
        <v>40</v>
      </c>
      <c r="CI13" s="843"/>
      <c r="CJ13" s="843"/>
      <c r="CK13" s="843"/>
      <c r="CL13" s="843"/>
      <c r="CM13" s="843"/>
      <c r="CN13" s="843"/>
      <c r="CO13" s="1"/>
      <c r="CP13" s="10" t="s">
        <v>35</v>
      </c>
      <c r="CQ13" s="844" t="s">
        <v>36</v>
      </c>
      <c r="CR13" s="844"/>
      <c r="CS13" s="844"/>
      <c r="CT13" s="844"/>
      <c r="CU13" s="844"/>
      <c r="CV13" s="844"/>
      <c r="CW13" s="844"/>
      <c r="CX13" s="11" t="s">
        <v>37</v>
      </c>
      <c r="CY13" s="11" t="s">
        <v>38</v>
      </c>
      <c r="CZ13" s="11" t="s">
        <v>39</v>
      </c>
      <c r="DA13" s="843" t="s">
        <v>40</v>
      </c>
      <c r="DB13" s="843"/>
      <c r="DC13" s="843"/>
      <c r="DD13" s="843"/>
      <c r="DE13" s="843"/>
      <c r="DF13" s="843"/>
      <c r="DG13" s="843"/>
      <c r="DH13" s="1"/>
      <c r="DI13" s="10" t="s">
        <v>35</v>
      </c>
      <c r="DJ13" s="844" t="s">
        <v>36</v>
      </c>
      <c r="DK13" s="844"/>
      <c r="DL13" s="844"/>
      <c r="DM13" s="844"/>
      <c r="DN13" s="844"/>
      <c r="DO13" s="844"/>
      <c r="DP13" s="844"/>
      <c r="DQ13" s="11" t="s">
        <v>37</v>
      </c>
      <c r="DR13" s="11" t="s">
        <v>38</v>
      </c>
      <c r="DS13" s="11" t="s">
        <v>39</v>
      </c>
      <c r="DT13" s="843" t="s">
        <v>40</v>
      </c>
      <c r="DU13" s="843"/>
      <c r="DV13" s="843"/>
      <c r="DW13" s="843"/>
      <c r="DX13" s="843"/>
      <c r="DY13" s="843"/>
      <c r="DZ13" s="843"/>
      <c r="EA13" s="1"/>
      <c r="EB13" s="10" t="s">
        <v>35</v>
      </c>
      <c r="EC13" s="844" t="s">
        <v>36</v>
      </c>
      <c r="ED13" s="844"/>
      <c r="EE13" s="844"/>
      <c r="EF13" s="844"/>
      <c r="EG13" s="844"/>
      <c r="EH13" s="844"/>
      <c r="EI13" s="844"/>
      <c r="EJ13" s="11" t="s">
        <v>37</v>
      </c>
      <c r="EK13" s="11" t="s">
        <v>38</v>
      </c>
      <c r="EL13" s="11" t="s">
        <v>39</v>
      </c>
      <c r="EM13" s="843" t="s">
        <v>40</v>
      </c>
      <c r="EN13" s="843"/>
      <c r="EO13" s="843"/>
      <c r="EP13" s="843"/>
      <c r="EQ13" s="843"/>
      <c r="ER13" s="843"/>
      <c r="ES13" s="843"/>
      <c r="ET13" s="1"/>
      <c r="EU13" s="10" t="s">
        <v>35</v>
      </c>
      <c r="EV13" s="844" t="s">
        <v>36</v>
      </c>
      <c r="EW13" s="844"/>
      <c r="EX13" s="844"/>
      <c r="EY13" s="844"/>
      <c r="EZ13" s="844"/>
      <c r="FA13" s="844"/>
      <c r="FB13" s="844"/>
      <c r="FC13" s="11" t="s">
        <v>37</v>
      </c>
      <c r="FD13" s="11" t="s">
        <v>38</v>
      </c>
      <c r="FE13" s="11" t="s">
        <v>39</v>
      </c>
      <c r="FF13" s="843" t="s">
        <v>40</v>
      </c>
      <c r="FG13" s="843"/>
      <c r="FH13" s="843"/>
      <c r="FI13" s="843"/>
      <c r="FJ13" s="843"/>
      <c r="FK13" s="843"/>
      <c r="FL13" s="843"/>
      <c r="FM13" s="1"/>
      <c r="FN13" s="10" t="s">
        <v>35</v>
      </c>
      <c r="FO13" s="844" t="s">
        <v>36</v>
      </c>
      <c r="FP13" s="844"/>
      <c r="FQ13" s="844"/>
      <c r="FR13" s="844"/>
      <c r="FS13" s="844"/>
      <c r="FT13" s="844"/>
      <c r="FU13" s="844"/>
      <c r="FV13" s="11" t="s">
        <v>37</v>
      </c>
      <c r="FW13" s="11" t="s">
        <v>38</v>
      </c>
      <c r="FX13" s="11" t="s">
        <v>39</v>
      </c>
      <c r="FY13" s="843" t="s">
        <v>40</v>
      </c>
      <c r="FZ13" s="843"/>
      <c r="GA13" s="843"/>
      <c r="GB13" s="843"/>
      <c r="GC13" s="843"/>
      <c r="GD13" s="843"/>
      <c r="GE13" s="843"/>
      <c r="GF13" s="1"/>
      <c r="GG13" s="10" t="s">
        <v>35</v>
      </c>
      <c r="GH13" s="844" t="s">
        <v>36</v>
      </c>
      <c r="GI13" s="844"/>
      <c r="GJ13" s="844"/>
      <c r="GK13" s="844"/>
      <c r="GL13" s="844"/>
      <c r="GM13" s="844"/>
      <c r="GN13" s="844"/>
      <c r="GO13" s="11" t="s">
        <v>37</v>
      </c>
      <c r="GP13" s="11" t="s">
        <v>38</v>
      </c>
      <c r="GQ13" s="11" t="s">
        <v>39</v>
      </c>
      <c r="GR13" s="843" t="s">
        <v>40</v>
      </c>
      <c r="GS13" s="843"/>
      <c r="GT13" s="843"/>
      <c r="GU13" s="843"/>
      <c r="GV13" s="843"/>
      <c r="GW13" s="843"/>
      <c r="GX13" s="843"/>
      <c r="GY13" s="1"/>
      <c r="GZ13" s="10" t="s">
        <v>35</v>
      </c>
      <c r="HA13" s="844" t="s">
        <v>36</v>
      </c>
      <c r="HB13" s="844"/>
      <c r="HC13" s="844"/>
      <c r="HD13" s="844"/>
      <c r="HE13" s="844"/>
      <c r="HF13" s="844"/>
      <c r="HG13" s="844"/>
      <c r="HH13" s="11" t="s">
        <v>37</v>
      </c>
      <c r="HI13" s="11" t="s">
        <v>38</v>
      </c>
      <c r="HJ13" s="11" t="s">
        <v>39</v>
      </c>
      <c r="HK13" s="843" t="s">
        <v>40</v>
      </c>
      <c r="HL13" s="843"/>
      <c r="HM13" s="843"/>
      <c r="HN13" s="843"/>
      <c r="HO13" s="843"/>
      <c r="HP13" s="843"/>
      <c r="HQ13" s="843"/>
      <c r="HR13" s="1"/>
      <c r="HS13" s="10" t="s">
        <v>35</v>
      </c>
      <c r="HT13" s="844" t="s">
        <v>36</v>
      </c>
      <c r="HU13" s="844"/>
      <c r="HV13" s="844"/>
      <c r="HW13" s="844"/>
      <c r="HX13" s="844"/>
      <c r="HY13" s="844"/>
      <c r="HZ13" s="844"/>
      <c r="IA13" s="11" t="s">
        <v>37</v>
      </c>
      <c r="IB13" s="11" t="s">
        <v>38</v>
      </c>
      <c r="IC13" s="11" t="s">
        <v>39</v>
      </c>
      <c r="ID13" s="843" t="s">
        <v>40</v>
      </c>
      <c r="IE13" s="843"/>
      <c r="IF13" s="843"/>
      <c r="IG13" s="843"/>
      <c r="IH13" s="843"/>
      <c r="II13" s="843"/>
      <c r="IJ13" s="843"/>
      <c r="IK13" s="1"/>
      <c r="IL13" s="10" t="s">
        <v>35</v>
      </c>
      <c r="IM13" s="844" t="s">
        <v>36</v>
      </c>
      <c r="IN13" s="844"/>
      <c r="IO13" s="844"/>
      <c r="IP13" s="844"/>
      <c r="IQ13" s="844"/>
      <c r="IR13" s="844"/>
      <c r="IS13" s="844"/>
      <c r="IT13" s="11" t="s">
        <v>37</v>
      </c>
      <c r="IU13" s="11" t="s">
        <v>38</v>
      </c>
      <c r="IV13" s="11" t="s">
        <v>39</v>
      </c>
      <c r="IW13" s="843" t="s">
        <v>40</v>
      </c>
      <c r="IX13" s="843"/>
      <c r="IY13" s="843"/>
      <c r="IZ13" s="843"/>
      <c r="JA13" s="843"/>
      <c r="JB13" s="843"/>
      <c r="JC13" s="843"/>
      <c r="JD13" s="1"/>
    </row>
    <row r="14" spans="1:264" ht="1.5" customHeight="1" x14ac:dyDescent="0.25">
      <c r="A14" s="1"/>
      <c r="B14" s="838"/>
      <c r="C14" s="838"/>
      <c r="D14" s="838"/>
      <c r="E14" s="838"/>
      <c r="F14" s="838"/>
      <c r="G14" s="1"/>
      <c r="H14" s="838"/>
      <c r="I14" s="838"/>
      <c r="J14" s="838"/>
      <c r="K14" s="838"/>
      <c r="L14" s="838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838"/>
      <c r="AD14" s="838"/>
      <c r="AE14" s="838"/>
      <c r="AF14" s="838"/>
      <c r="AG14" s="838"/>
      <c r="AH14" s="838"/>
      <c r="AI14" s="838"/>
      <c r="AJ14" s="1"/>
      <c r="AK14" s="1"/>
      <c r="AL14" s="838"/>
      <c r="AM14" s="838"/>
      <c r="AN14" s="838"/>
      <c r="AO14" s="838"/>
      <c r="AP14" s="838"/>
      <c r="AQ14" s="838"/>
      <c r="AR14" s="838"/>
      <c r="AS14" s="1"/>
      <c r="AT14" s="1"/>
      <c r="AU14" s="1"/>
      <c r="AV14" s="838"/>
      <c r="AW14" s="838"/>
      <c r="AX14" s="838"/>
      <c r="AY14" s="838"/>
      <c r="AZ14" s="838"/>
      <c r="BA14" s="838"/>
      <c r="BB14" s="838"/>
      <c r="BC14" s="1"/>
      <c r="BD14" s="1"/>
      <c r="BE14" s="838"/>
      <c r="BF14" s="838"/>
      <c r="BG14" s="838"/>
      <c r="BH14" s="838"/>
      <c r="BI14" s="838"/>
      <c r="BJ14" s="838"/>
      <c r="BK14" s="838"/>
      <c r="BL14" s="1"/>
      <c r="BM14" s="1"/>
      <c r="BN14" s="1"/>
      <c r="BO14" s="838"/>
      <c r="BP14" s="838"/>
      <c r="BQ14" s="838"/>
      <c r="BR14" s="838"/>
      <c r="BS14" s="838"/>
      <c r="BT14" s="838"/>
      <c r="BU14" s="838"/>
      <c r="BV14" s="1"/>
      <c r="BW14" s="1"/>
      <c r="BX14" s="838"/>
      <c r="BY14" s="838"/>
      <c r="BZ14" s="838"/>
      <c r="CA14" s="838"/>
      <c r="CB14" s="838"/>
      <c r="CC14" s="838"/>
      <c r="CD14" s="838"/>
      <c r="CE14" s="1"/>
      <c r="CF14" s="1"/>
      <c r="CG14" s="1"/>
      <c r="CH14" s="838"/>
      <c r="CI14" s="838"/>
      <c r="CJ14" s="838"/>
      <c r="CK14" s="838"/>
      <c r="CL14" s="838"/>
      <c r="CM14" s="838"/>
      <c r="CN14" s="838"/>
      <c r="CO14" s="1"/>
      <c r="CP14" s="1"/>
      <c r="CQ14" s="838"/>
      <c r="CR14" s="838"/>
      <c r="CS14" s="838"/>
      <c r="CT14" s="838"/>
      <c r="CU14" s="838"/>
      <c r="CV14" s="838"/>
      <c r="CW14" s="838"/>
      <c r="CX14" s="1"/>
      <c r="CY14" s="1"/>
      <c r="CZ14" s="1"/>
      <c r="DA14" s="838"/>
      <c r="DB14" s="838"/>
      <c r="DC14" s="838"/>
      <c r="DD14" s="838"/>
      <c r="DE14" s="838"/>
      <c r="DF14" s="838"/>
      <c r="DG14" s="838"/>
      <c r="DH14" s="1"/>
      <c r="DI14" s="1"/>
      <c r="DJ14" s="838"/>
      <c r="DK14" s="838"/>
      <c r="DL14" s="838"/>
      <c r="DM14" s="838"/>
      <c r="DN14" s="838"/>
      <c r="DO14" s="838"/>
      <c r="DP14" s="838"/>
      <c r="DQ14" s="1"/>
      <c r="DR14" s="1"/>
      <c r="DS14" s="1"/>
      <c r="DT14" s="838"/>
      <c r="DU14" s="838"/>
      <c r="DV14" s="838"/>
      <c r="DW14" s="838"/>
      <c r="DX14" s="838"/>
      <c r="DY14" s="838"/>
      <c r="DZ14" s="838"/>
      <c r="EA14" s="1"/>
      <c r="EB14" s="1"/>
      <c r="EC14" s="838"/>
      <c r="ED14" s="838"/>
      <c r="EE14" s="838"/>
      <c r="EF14" s="838"/>
      <c r="EG14" s="838"/>
      <c r="EH14" s="838"/>
      <c r="EI14" s="838"/>
      <c r="EJ14" s="1"/>
      <c r="EK14" s="1"/>
      <c r="EL14" s="1"/>
      <c r="EM14" s="838"/>
      <c r="EN14" s="838"/>
      <c r="EO14" s="838"/>
      <c r="EP14" s="838"/>
      <c r="EQ14" s="838"/>
      <c r="ER14" s="838"/>
      <c r="ES14" s="838"/>
      <c r="ET14" s="1"/>
      <c r="EU14" s="1"/>
      <c r="EV14" s="838"/>
      <c r="EW14" s="838"/>
      <c r="EX14" s="838"/>
      <c r="EY14" s="838"/>
      <c r="EZ14" s="838"/>
      <c r="FA14" s="838"/>
      <c r="FB14" s="838"/>
      <c r="FC14" s="1"/>
      <c r="FD14" s="1"/>
      <c r="FE14" s="1"/>
      <c r="FF14" s="838"/>
      <c r="FG14" s="838"/>
      <c r="FH14" s="838"/>
      <c r="FI14" s="838"/>
      <c r="FJ14" s="838"/>
      <c r="FK14" s="838"/>
      <c r="FL14" s="838"/>
      <c r="FM14" s="1"/>
      <c r="FN14" s="1"/>
      <c r="FO14" s="838"/>
      <c r="FP14" s="838"/>
      <c r="FQ14" s="838"/>
      <c r="FR14" s="838"/>
      <c r="FS14" s="838"/>
      <c r="FT14" s="838"/>
      <c r="FU14" s="838"/>
      <c r="FV14" s="1"/>
      <c r="FW14" s="1"/>
      <c r="FX14" s="1"/>
      <c r="FY14" s="838"/>
      <c r="FZ14" s="838"/>
      <c r="GA14" s="838"/>
      <c r="GB14" s="838"/>
      <c r="GC14" s="838"/>
      <c r="GD14" s="838"/>
      <c r="GE14" s="838"/>
      <c r="GF14" s="1"/>
      <c r="GG14" s="1"/>
      <c r="GH14" s="838"/>
      <c r="GI14" s="838"/>
      <c r="GJ14" s="838"/>
      <c r="GK14" s="838"/>
      <c r="GL14" s="838"/>
      <c r="GM14" s="838"/>
      <c r="GN14" s="838"/>
      <c r="GO14" s="1"/>
      <c r="GP14" s="1"/>
      <c r="GQ14" s="1"/>
      <c r="GR14" s="838"/>
      <c r="GS14" s="838"/>
      <c r="GT14" s="838"/>
      <c r="GU14" s="838"/>
      <c r="GV14" s="838"/>
      <c r="GW14" s="838"/>
      <c r="GX14" s="838"/>
      <c r="GY14" s="1"/>
      <c r="GZ14" s="1"/>
      <c r="HA14" s="838"/>
      <c r="HB14" s="838"/>
      <c r="HC14" s="838"/>
      <c r="HD14" s="838"/>
      <c r="HE14" s="838"/>
      <c r="HF14" s="838"/>
      <c r="HG14" s="838"/>
      <c r="HH14" s="1"/>
      <c r="HI14" s="1"/>
      <c r="HJ14" s="1"/>
      <c r="HK14" s="838"/>
      <c r="HL14" s="838"/>
      <c r="HM14" s="838"/>
      <c r="HN14" s="838"/>
      <c r="HO14" s="838"/>
      <c r="HP14" s="838"/>
      <c r="HQ14" s="838"/>
      <c r="HR14" s="1"/>
      <c r="HS14" s="1"/>
      <c r="HT14" s="838"/>
      <c r="HU14" s="838"/>
      <c r="HV14" s="838"/>
      <c r="HW14" s="838"/>
      <c r="HX14" s="838"/>
      <c r="HY14" s="838"/>
      <c r="HZ14" s="838"/>
      <c r="IA14" s="1"/>
      <c r="IB14" s="1"/>
      <c r="IC14" s="1"/>
      <c r="ID14" s="838"/>
      <c r="IE14" s="838"/>
      <c r="IF14" s="838"/>
      <c r="IG14" s="838"/>
      <c r="IH14" s="838"/>
      <c r="II14" s="838"/>
      <c r="IJ14" s="838"/>
      <c r="IK14" s="1"/>
      <c r="IL14" s="1"/>
      <c r="IM14" s="838"/>
      <c r="IN14" s="838"/>
      <c r="IO14" s="838"/>
      <c r="IP14" s="838"/>
      <c r="IQ14" s="838"/>
      <c r="IR14" s="838"/>
      <c r="IS14" s="838"/>
      <c r="IT14" s="1"/>
      <c r="IU14" s="1"/>
      <c r="IV14" s="1"/>
      <c r="IW14" s="838"/>
      <c r="IX14" s="838"/>
      <c r="IY14" s="838"/>
      <c r="IZ14" s="838"/>
      <c r="JA14" s="838"/>
      <c r="JB14" s="838"/>
      <c r="JC14" s="838"/>
      <c r="JD14" s="1"/>
    </row>
    <row r="15" spans="1:264" ht="12" customHeight="1" x14ac:dyDescent="0.25">
      <c r="A15" s="13" t="s">
        <v>41</v>
      </c>
      <c r="B15" s="838"/>
      <c r="C15" s="838"/>
      <c r="D15" s="838"/>
      <c r="E15" s="838"/>
      <c r="F15" s="838"/>
      <c r="G15" s="1"/>
      <c r="H15" s="838"/>
      <c r="I15" s="838"/>
      <c r="J15" s="838"/>
      <c r="K15" s="838"/>
      <c r="L15" s="838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838"/>
      <c r="AD15" s="838"/>
      <c r="AE15" s="838"/>
      <c r="AF15" s="838"/>
      <c r="AG15" s="838"/>
      <c r="AH15" s="838"/>
      <c r="AI15" s="838"/>
      <c r="AJ15" s="1"/>
      <c r="AK15" s="1"/>
      <c r="AL15" s="838"/>
      <c r="AM15" s="838"/>
      <c r="AN15" s="838"/>
      <c r="AO15" s="838"/>
      <c r="AP15" s="838"/>
      <c r="AQ15" s="838"/>
      <c r="AR15" s="838"/>
      <c r="AS15" s="1"/>
      <c r="AT15" s="1"/>
      <c r="AU15" s="1"/>
      <c r="AV15" s="838"/>
      <c r="AW15" s="838"/>
      <c r="AX15" s="838"/>
      <c r="AY15" s="838"/>
      <c r="AZ15" s="838"/>
      <c r="BA15" s="838"/>
      <c r="BB15" s="838"/>
      <c r="BC15" s="1"/>
      <c r="BD15" s="1"/>
      <c r="BE15" s="838"/>
      <c r="BF15" s="838"/>
      <c r="BG15" s="838"/>
      <c r="BH15" s="838"/>
      <c r="BI15" s="838"/>
      <c r="BJ15" s="838"/>
      <c r="BK15" s="838"/>
      <c r="BL15" s="1"/>
      <c r="BM15" s="1"/>
      <c r="BN15" s="1"/>
      <c r="BO15" s="838"/>
      <c r="BP15" s="838"/>
      <c r="BQ15" s="838"/>
      <c r="BR15" s="838"/>
      <c r="BS15" s="838"/>
      <c r="BT15" s="838"/>
      <c r="BU15" s="838"/>
      <c r="BV15" s="1"/>
      <c r="BW15" s="1"/>
      <c r="BX15" s="838"/>
      <c r="BY15" s="838"/>
      <c r="BZ15" s="838"/>
      <c r="CA15" s="838"/>
      <c r="CB15" s="838"/>
      <c r="CC15" s="838"/>
      <c r="CD15" s="838"/>
      <c r="CE15" s="1"/>
      <c r="CF15" s="1"/>
      <c r="CG15" s="1"/>
      <c r="CH15" s="838"/>
      <c r="CI15" s="838"/>
      <c r="CJ15" s="838"/>
      <c r="CK15" s="838"/>
      <c r="CL15" s="838"/>
      <c r="CM15" s="838"/>
      <c r="CN15" s="838"/>
      <c r="CO15" s="1"/>
      <c r="CP15" s="1"/>
      <c r="CQ15" s="838"/>
      <c r="CR15" s="838"/>
      <c r="CS15" s="838"/>
      <c r="CT15" s="838"/>
      <c r="CU15" s="838"/>
      <c r="CV15" s="838"/>
      <c r="CW15" s="838"/>
      <c r="CX15" s="1"/>
      <c r="CY15" s="1"/>
      <c r="CZ15" s="1"/>
      <c r="DA15" s="838"/>
      <c r="DB15" s="838"/>
      <c r="DC15" s="838"/>
      <c r="DD15" s="838"/>
      <c r="DE15" s="838"/>
      <c r="DF15" s="838"/>
      <c r="DG15" s="838"/>
      <c r="DH15" s="1"/>
      <c r="DI15" s="1"/>
      <c r="DJ15" s="838"/>
      <c r="DK15" s="838"/>
      <c r="DL15" s="838"/>
      <c r="DM15" s="838"/>
      <c r="DN15" s="838"/>
      <c r="DO15" s="838"/>
      <c r="DP15" s="838"/>
      <c r="DQ15" s="1"/>
      <c r="DR15" s="1"/>
      <c r="DS15" s="1"/>
      <c r="DT15" s="838"/>
      <c r="DU15" s="838"/>
      <c r="DV15" s="838"/>
      <c r="DW15" s="838"/>
      <c r="DX15" s="838"/>
      <c r="DY15" s="838"/>
      <c r="DZ15" s="838"/>
      <c r="EA15" s="1"/>
      <c r="EB15" s="1"/>
      <c r="EC15" s="838"/>
      <c r="ED15" s="838"/>
      <c r="EE15" s="838"/>
      <c r="EF15" s="838"/>
      <c r="EG15" s="838"/>
      <c r="EH15" s="838"/>
      <c r="EI15" s="838"/>
      <c r="EJ15" s="1"/>
      <c r="EK15" s="1"/>
      <c r="EL15" s="1"/>
      <c r="EM15" s="838"/>
      <c r="EN15" s="838"/>
      <c r="EO15" s="838"/>
      <c r="EP15" s="838"/>
      <c r="EQ15" s="838"/>
      <c r="ER15" s="838"/>
      <c r="ES15" s="838"/>
      <c r="ET15" s="1"/>
      <c r="EU15" s="1"/>
      <c r="EV15" s="838"/>
      <c r="EW15" s="838"/>
      <c r="EX15" s="838"/>
      <c r="EY15" s="838"/>
      <c r="EZ15" s="838"/>
      <c r="FA15" s="838"/>
      <c r="FB15" s="838"/>
      <c r="FC15" s="1"/>
      <c r="FD15" s="1"/>
      <c r="FE15" s="1"/>
      <c r="FF15" s="838"/>
      <c r="FG15" s="838"/>
      <c r="FH15" s="838"/>
      <c r="FI15" s="838"/>
      <c r="FJ15" s="838"/>
      <c r="FK15" s="838"/>
      <c r="FL15" s="838"/>
      <c r="FM15" s="1"/>
      <c r="FN15" s="1"/>
      <c r="FO15" s="838"/>
      <c r="FP15" s="838"/>
      <c r="FQ15" s="838"/>
      <c r="FR15" s="838"/>
      <c r="FS15" s="838"/>
      <c r="FT15" s="838"/>
      <c r="FU15" s="838"/>
      <c r="FV15" s="1"/>
      <c r="FW15" s="1"/>
      <c r="FX15" s="1"/>
      <c r="FY15" s="838"/>
      <c r="FZ15" s="838"/>
      <c r="GA15" s="838"/>
      <c r="GB15" s="838"/>
      <c r="GC15" s="838"/>
      <c r="GD15" s="838"/>
      <c r="GE15" s="838"/>
      <c r="GF15" s="1"/>
      <c r="GG15" s="1"/>
      <c r="GH15" s="838"/>
      <c r="GI15" s="838"/>
      <c r="GJ15" s="838"/>
      <c r="GK15" s="838"/>
      <c r="GL15" s="838"/>
      <c r="GM15" s="838"/>
      <c r="GN15" s="838"/>
      <c r="GO15" s="1"/>
      <c r="GP15" s="1"/>
      <c r="GQ15" s="1"/>
      <c r="GR15" s="838"/>
      <c r="GS15" s="838"/>
      <c r="GT15" s="838"/>
      <c r="GU15" s="838"/>
      <c r="GV15" s="838"/>
      <c r="GW15" s="838"/>
      <c r="GX15" s="838"/>
      <c r="GY15" s="1"/>
      <c r="GZ15" s="1"/>
      <c r="HA15" s="838"/>
      <c r="HB15" s="838"/>
      <c r="HC15" s="838"/>
      <c r="HD15" s="838"/>
      <c r="HE15" s="838"/>
      <c r="HF15" s="838"/>
      <c r="HG15" s="838"/>
      <c r="HH15" s="1"/>
      <c r="HI15" s="1"/>
      <c r="HJ15" s="1"/>
      <c r="HK15" s="838"/>
      <c r="HL15" s="838"/>
      <c r="HM15" s="838"/>
      <c r="HN15" s="838"/>
      <c r="HO15" s="838"/>
      <c r="HP15" s="838"/>
      <c r="HQ15" s="838"/>
      <c r="HR15" s="1"/>
      <c r="HS15" s="1"/>
      <c r="HT15" s="838"/>
      <c r="HU15" s="838"/>
      <c r="HV15" s="838"/>
      <c r="HW15" s="838"/>
      <c r="HX15" s="838"/>
      <c r="HY15" s="838"/>
      <c r="HZ15" s="838"/>
      <c r="IA15" s="1"/>
      <c r="IB15" s="1"/>
      <c r="IC15" s="1"/>
      <c r="ID15" s="838"/>
      <c r="IE15" s="838"/>
      <c r="IF15" s="838"/>
      <c r="IG15" s="838"/>
      <c r="IH15" s="838"/>
      <c r="II15" s="838"/>
      <c r="IJ15" s="838"/>
      <c r="IK15" s="1"/>
      <c r="IL15" s="1"/>
      <c r="IM15" s="838"/>
      <c r="IN15" s="838"/>
      <c r="IO15" s="838"/>
      <c r="IP15" s="838"/>
      <c r="IQ15" s="838"/>
      <c r="IR15" s="838"/>
      <c r="IS15" s="838"/>
      <c r="IT15" s="1"/>
      <c r="IU15" s="1"/>
      <c r="IV15" s="1"/>
      <c r="IW15" s="838"/>
      <c r="IX15" s="838"/>
      <c r="IY15" s="838"/>
      <c r="IZ15" s="838"/>
      <c r="JA15" s="838"/>
      <c r="JB15" s="838"/>
      <c r="JC15" s="838"/>
      <c r="JD15" s="1"/>
    </row>
    <row r="16" spans="1:264" ht="14.25" customHeight="1" x14ac:dyDescent="0.25">
      <c r="A16" s="14" t="s">
        <v>42</v>
      </c>
      <c r="B16" s="806"/>
      <c r="C16" s="806"/>
      <c r="D16" s="839">
        <v>0</v>
      </c>
      <c r="E16" s="840"/>
      <c r="F16" s="840"/>
      <c r="G16" s="16">
        <v>0</v>
      </c>
      <c r="H16" s="841">
        <v>0</v>
      </c>
      <c r="I16" s="842"/>
      <c r="J16" s="842"/>
      <c r="K16" s="842"/>
      <c r="L16" s="842"/>
      <c r="M16" s="16">
        <v>0</v>
      </c>
      <c r="N16" s="16">
        <v>0</v>
      </c>
      <c r="O16" s="16">
        <v>0</v>
      </c>
      <c r="P16" s="1"/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"/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811">
        <v>0</v>
      </c>
      <c r="AD16" s="810"/>
      <c r="AE16" s="810"/>
      <c r="AF16" s="810"/>
      <c r="AG16" s="810"/>
      <c r="AH16" s="810"/>
      <c r="AI16" s="810"/>
      <c r="AJ16" s="1"/>
      <c r="AK16" s="17">
        <v>0</v>
      </c>
      <c r="AL16" s="811">
        <v>0</v>
      </c>
      <c r="AM16" s="810"/>
      <c r="AN16" s="810"/>
      <c r="AO16" s="810"/>
      <c r="AP16" s="810"/>
      <c r="AQ16" s="810"/>
      <c r="AR16" s="810"/>
      <c r="AS16" s="17">
        <v>0</v>
      </c>
      <c r="AT16" s="17">
        <v>0</v>
      </c>
      <c r="AU16" s="17">
        <v>0</v>
      </c>
      <c r="AV16" s="811">
        <v>0</v>
      </c>
      <c r="AW16" s="810"/>
      <c r="AX16" s="810"/>
      <c r="AY16" s="810"/>
      <c r="AZ16" s="810"/>
      <c r="BA16" s="810"/>
      <c r="BB16" s="810"/>
      <c r="BC16" s="1"/>
      <c r="BD16" s="17">
        <v>0</v>
      </c>
      <c r="BE16" s="811">
        <v>0</v>
      </c>
      <c r="BF16" s="810"/>
      <c r="BG16" s="810"/>
      <c r="BH16" s="810"/>
      <c r="BI16" s="810"/>
      <c r="BJ16" s="810"/>
      <c r="BK16" s="810"/>
      <c r="BL16" s="17">
        <v>0</v>
      </c>
      <c r="BM16" s="17">
        <v>0</v>
      </c>
      <c r="BN16" s="17">
        <v>0</v>
      </c>
      <c r="BO16" s="811">
        <v>0</v>
      </c>
      <c r="BP16" s="810"/>
      <c r="BQ16" s="810"/>
      <c r="BR16" s="810"/>
      <c r="BS16" s="810"/>
      <c r="BT16" s="810"/>
      <c r="BU16" s="810"/>
      <c r="BV16" s="1"/>
      <c r="BW16" s="17">
        <v>0</v>
      </c>
      <c r="BX16" s="811">
        <v>0</v>
      </c>
      <c r="BY16" s="810"/>
      <c r="BZ16" s="810"/>
      <c r="CA16" s="810"/>
      <c r="CB16" s="810"/>
      <c r="CC16" s="810"/>
      <c r="CD16" s="810"/>
      <c r="CE16" s="17">
        <v>0</v>
      </c>
      <c r="CF16" s="17">
        <v>0</v>
      </c>
      <c r="CG16" s="17">
        <v>0</v>
      </c>
      <c r="CH16" s="811">
        <v>0</v>
      </c>
      <c r="CI16" s="810"/>
      <c r="CJ16" s="810"/>
      <c r="CK16" s="810"/>
      <c r="CL16" s="810"/>
      <c r="CM16" s="810"/>
      <c r="CN16" s="810"/>
      <c r="CO16" s="1"/>
      <c r="CP16" s="17">
        <v>0</v>
      </c>
      <c r="CQ16" s="811">
        <v>0</v>
      </c>
      <c r="CR16" s="810"/>
      <c r="CS16" s="810"/>
      <c r="CT16" s="810"/>
      <c r="CU16" s="810"/>
      <c r="CV16" s="810"/>
      <c r="CW16" s="810"/>
      <c r="CX16" s="17">
        <v>0</v>
      </c>
      <c r="CY16" s="17">
        <v>0</v>
      </c>
      <c r="CZ16" s="17">
        <v>0</v>
      </c>
      <c r="DA16" s="811">
        <v>0</v>
      </c>
      <c r="DB16" s="810"/>
      <c r="DC16" s="810"/>
      <c r="DD16" s="810"/>
      <c r="DE16" s="810"/>
      <c r="DF16" s="810"/>
      <c r="DG16" s="810"/>
      <c r="DH16" s="1"/>
      <c r="DI16" s="17">
        <v>0</v>
      </c>
      <c r="DJ16" s="811">
        <v>0</v>
      </c>
      <c r="DK16" s="810"/>
      <c r="DL16" s="810"/>
      <c r="DM16" s="810"/>
      <c r="DN16" s="810"/>
      <c r="DO16" s="810"/>
      <c r="DP16" s="810"/>
      <c r="DQ16" s="17">
        <v>0</v>
      </c>
      <c r="DR16" s="17">
        <v>0</v>
      </c>
      <c r="DS16" s="17">
        <v>0</v>
      </c>
      <c r="DT16" s="811">
        <v>0</v>
      </c>
      <c r="DU16" s="810"/>
      <c r="DV16" s="810"/>
      <c r="DW16" s="810"/>
      <c r="DX16" s="810"/>
      <c r="DY16" s="810"/>
      <c r="DZ16" s="810"/>
      <c r="EA16" s="1"/>
      <c r="EB16" s="17">
        <v>0</v>
      </c>
      <c r="EC16" s="811">
        <v>0</v>
      </c>
      <c r="ED16" s="810"/>
      <c r="EE16" s="810"/>
      <c r="EF16" s="810"/>
      <c r="EG16" s="810"/>
      <c r="EH16" s="810"/>
      <c r="EI16" s="810"/>
      <c r="EJ16" s="17">
        <v>0</v>
      </c>
      <c r="EK16" s="17">
        <v>0</v>
      </c>
      <c r="EL16" s="17">
        <v>0</v>
      </c>
      <c r="EM16" s="811">
        <v>0</v>
      </c>
      <c r="EN16" s="810"/>
      <c r="EO16" s="810"/>
      <c r="EP16" s="810"/>
      <c r="EQ16" s="810"/>
      <c r="ER16" s="810"/>
      <c r="ES16" s="810"/>
      <c r="ET16" s="1"/>
      <c r="EU16" s="17">
        <v>0</v>
      </c>
      <c r="EV16" s="811">
        <v>0</v>
      </c>
      <c r="EW16" s="810"/>
      <c r="EX16" s="810"/>
      <c r="EY16" s="810"/>
      <c r="EZ16" s="810"/>
      <c r="FA16" s="810"/>
      <c r="FB16" s="810"/>
      <c r="FC16" s="17">
        <v>0</v>
      </c>
      <c r="FD16" s="17">
        <v>0</v>
      </c>
      <c r="FE16" s="17">
        <v>0</v>
      </c>
      <c r="FF16" s="811">
        <v>0</v>
      </c>
      <c r="FG16" s="810"/>
      <c r="FH16" s="810"/>
      <c r="FI16" s="810"/>
      <c r="FJ16" s="810"/>
      <c r="FK16" s="810"/>
      <c r="FL16" s="810"/>
      <c r="FM16" s="1"/>
      <c r="FN16" s="17">
        <v>0</v>
      </c>
      <c r="FO16" s="811">
        <v>0</v>
      </c>
      <c r="FP16" s="810"/>
      <c r="FQ16" s="810"/>
      <c r="FR16" s="810"/>
      <c r="FS16" s="810"/>
      <c r="FT16" s="810"/>
      <c r="FU16" s="810"/>
      <c r="FV16" s="17">
        <v>0</v>
      </c>
      <c r="FW16" s="17">
        <v>0</v>
      </c>
      <c r="FX16" s="17">
        <v>0</v>
      </c>
      <c r="FY16" s="811">
        <v>0</v>
      </c>
      <c r="FZ16" s="810"/>
      <c r="GA16" s="810"/>
      <c r="GB16" s="810"/>
      <c r="GC16" s="810"/>
      <c r="GD16" s="810"/>
      <c r="GE16" s="810"/>
      <c r="GF16" s="1"/>
      <c r="GG16" s="17">
        <v>0</v>
      </c>
      <c r="GH16" s="811">
        <v>0</v>
      </c>
      <c r="GI16" s="810"/>
      <c r="GJ16" s="810"/>
      <c r="GK16" s="810"/>
      <c r="GL16" s="810"/>
      <c r="GM16" s="810"/>
      <c r="GN16" s="810"/>
      <c r="GO16" s="17">
        <v>0</v>
      </c>
      <c r="GP16" s="17">
        <v>0</v>
      </c>
      <c r="GQ16" s="17">
        <v>0</v>
      </c>
      <c r="GR16" s="811">
        <v>0</v>
      </c>
      <c r="GS16" s="810"/>
      <c r="GT16" s="810"/>
      <c r="GU16" s="810"/>
      <c r="GV16" s="810"/>
      <c r="GW16" s="810"/>
      <c r="GX16" s="810"/>
      <c r="GY16" s="1"/>
      <c r="GZ16" s="17">
        <v>0</v>
      </c>
      <c r="HA16" s="811">
        <v>0</v>
      </c>
      <c r="HB16" s="810"/>
      <c r="HC16" s="810"/>
      <c r="HD16" s="810"/>
      <c r="HE16" s="810"/>
      <c r="HF16" s="810"/>
      <c r="HG16" s="810"/>
      <c r="HH16" s="17">
        <v>0</v>
      </c>
      <c r="HI16" s="17">
        <v>0</v>
      </c>
      <c r="HJ16" s="17">
        <v>0</v>
      </c>
      <c r="HK16" s="811">
        <v>0</v>
      </c>
      <c r="HL16" s="810"/>
      <c r="HM16" s="810"/>
      <c r="HN16" s="810"/>
      <c r="HO16" s="810"/>
      <c r="HP16" s="810"/>
      <c r="HQ16" s="810"/>
      <c r="HR16" s="1"/>
      <c r="HS16" s="17">
        <v>0</v>
      </c>
      <c r="HT16" s="811">
        <v>0</v>
      </c>
      <c r="HU16" s="810"/>
      <c r="HV16" s="810"/>
      <c r="HW16" s="810"/>
      <c r="HX16" s="810"/>
      <c r="HY16" s="810"/>
      <c r="HZ16" s="810"/>
      <c r="IA16" s="17">
        <v>0</v>
      </c>
      <c r="IB16" s="17">
        <v>0</v>
      </c>
      <c r="IC16" s="17">
        <v>0</v>
      </c>
      <c r="ID16" s="811">
        <v>0</v>
      </c>
      <c r="IE16" s="810"/>
      <c r="IF16" s="810"/>
      <c r="IG16" s="810"/>
      <c r="IH16" s="810"/>
      <c r="II16" s="810"/>
      <c r="IJ16" s="810"/>
      <c r="IK16" s="1"/>
      <c r="IL16" s="17">
        <v>0</v>
      </c>
      <c r="IM16" s="811">
        <v>0</v>
      </c>
      <c r="IN16" s="810"/>
      <c r="IO16" s="810"/>
      <c r="IP16" s="810"/>
      <c r="IQ16" s="810"/>
      <c r="IR16" s="810"/>
      <c r="IS16" s="810"/>
      <c r="IT16" s="17">
        <v>0</v>
      </c>
      <c r="IU16" s="17">
        <v>0</v>
      </c>
      <c r="IV16" s="17">
        <v>0</v>
      </c>
      <c r="IW16" s="811">
        <v>0</v>
      </c>
      <c r="IX16" s="810"/>
      <c r="IY16" s="810"/>
      <c r="IZ16" s="810"/>
      <c r="JA16" s="810"/>
      <c r="JB16" s="810"/>
      <c r="JC16" s="810"/>
      <c r="JD16" s="1"/>
    </row>
    <row r="17" spans="1:264" ht="13.5" customHeight="1" x14ac:dyDescent="0.25">
      <c r="A17" s="18" t="s">
        <v>43</v>
      </c>
      <c r="B17" s="806"/>
      <c r="C17" s="806"/>
      <c r="D17" s="815" t="s">
        <v>44</v>
      </c>
      <c r="E17" s="815"/>
      <c r="F17" s="815"/>
      <c r="G17" s="20" t="s">
        <v>44</v>
      </c>
      <c r="H17" s="816">
        <v>0</v>
      </c>
      <c r="I17" s="817"/>
      <c r="J17" s="817"/>
      <c r="K17" s="817"/>
      <c r="L17" s="817"/>
      <c r="M17" s="21">
        <v>0</v>
      </c>
      <c r="N17" s="21">
        <v>0</v>
      </c>
      <c r="O17" s="21">
        <v>0</v>
      </c>
      <c r="P17" s="1"/>
      <c r="Q17" s="22" t="s">
        <v>44</v>
      </c>
      <c r="R17" s="22" t="s">
        <v>44</v>
      </c>
      <c r="S17" s="23">
        <v>0</v>
      </c>
      <c r="T17" s="23">
        <v>0</v>
      </c>
      <c r="U17" s="23">
        <v>0</v>
      </c>
      <c r="V17" s="23">
        <v>0</v>
      </c>
      <c r="W17" s="1"/>
      <c r="X17" s="22" t="s">
        <v>44</v>
      </c>
      <c r="Y17" s="22" t="s">
        <v>44</v>
      </c>
      <c r="Z17" s="23">
        <v>0</v>
      </c>
      <c r="AA17" s="23">
        <v>0</v>
      </c>
      <c r="AB17" s="23">
        <v>0</v>
      </c>
      <c r="AC17" s="812">
        <v>0</v>
      </c>
      <c r="AD17" s="813"/>
      <c r="AE17" s="813"/>
      <c r="AF17" s="813"/>
      <c r="AG17" s="813"/>
      <c r="AH17" s="813"/>
      <c r="AI17" s="813"/>
      <c r="AJ17" s="1"/>
      <c r="AK17" s="22" t="s">
        <v>44</v>
      </c>
      <c r="AL17" s="814" t="s">
        <v>44</v>
      </c>
      <c r="AM17" s="814"/>
      <c r="AN17" s="814"/>
      <c r="AO17" s="814"/>
      <c r="AP17" s="814"/>
      <c r="AQ17" s="814"/>
      <c r="AR17" s="814"/>
      <c r="AS17" s="23">
        <v>0</v>
      </c>
      <c r="AT17" s="23">
        <v>0</v>
      </c>
      <c r="AU17" s="23">
        <v>0</v>
      </c>
      <c r="AV17" s="812">
        <v>0</v>
      </c>
      <c r="AW17" s="813"/>
      <c r="AX17" s="813"/>
      <c r="AY17" s="813"/>
      <c r="AZ17" s="813"/>
      <c r="BA17" s="813"/>
      <c r="BB17" s="813"/>
      <c r="BC17" s="1"/>
      <c r="BD17" s="22" t="s">
        <v>44</v>
      </c>
      <c r="BE17" s="814" t="s">
        <v>44</v>
      </c>
      <c r="BF17" s="814"/>
      <c r="BG17" s="814"/>
      <c r="BH17" s="814"/>
      <c r="BI17" s="814"/>
      <c r="BJ17" s="814"/>
      <c r="BK17" s="814"/>
      <c r="BL17" s="23">
        <v>0</v>
      </c>
      <c r="BM17" s="23">
        <v>0</v>
      </c>
      <c r="BN17" s="23">
        <v>0</v>
      </c>
      <c r="BO17" s="812">
        <v>0</v>
      </c>
      <c r="BP17" s="813"/>
      <c r="BQ17" s="813"/>
      <c r="BR17" s="813"/>
      <c r="BS17" s="813"/>
      <c r="BT17" s="813"/>
      <c r="BU17" s="813"/>
      <c r="BV17" s="1"/>
      <c r="BW17" s="22" t="s">
        <v>44</v>
      </c>
      <c r="BX17" s="814" t="s">
        <v>44</v>
      </c>
      <c r="BY17" s="814"/>
      <c r="BZ17" s="814"/>
      <c r="CA17" s="814"/>
      <c r="CB17" s="814"/>
      <c r="CC17" s="814"/>
      <c r="CD17" s="814"/>
      <c r="CE17" s="23">
        <v>0</v>
      </c>
      <c r="CF17" s="23">
        <v>0</v>
      </c>
      <c r="CG17" s="23">
        <v>0</v>
      </c>
      <c r="CH17" s="812">
        <v>0</v>
      </c>
      <c r="CI17" s="813"/>
      <c r="CJ17" s="813"/>
      <c r="CK17" s="813"/>
      <c r="CL17" s="813"/>
      <c r="CM17" s="813"/>
      <c r="CN17" s="813"/>
      <c r="CO17" s="1"/>
      <c r="CP17" s="22" t="s">
        <v>44</v>
      </c>
      <c r="CQ17" s="814" t="s">
        <v>44</v>
      </c>
      <c r="CR17" s="814"/>
      <c r="CS17" s="814"/>
      <c r="CT17" s="814"/>
      <c r="CU17" s="814"/>
      <c r="CV17" s="814"/>
      <c r="CW17" s="814"/>
      <c r="CX17" s="23">
        <v>0</v>
      </c>
      <c r="CY17" s="23">
        <v>0</v>
      </c>
      <c r="CZ17" s="23">
        <v>0</v>
      </c>
      <c r="DA17" s="812">
        <v>0</v>
      </c>
      <c r="DB17" s="813"/>
      <c r="DC17" s="813"/>
      <c r="DD17" s="813"/>
      <c r="DE17" s="813"/>
      <c r="DF17" s="813"/>
      <c r="DG17" s="813"/>
      <c r="DH17" s="1"/>
      <c r="DI17" s="22" t="s">
        <v>44</v>
      </c>
      <c r="DJ17" s="814" t="s">
        <v>44</v>
      </c>
      <c r="DK17" s="814"/>
      <c r="DL17" s="814"/>
      <c r="DM17" s="814"/>
      <c r="DN17" s="814"/>
      <c r="DO17" s="814"/>
      <c r="DP17" s="814"/>
      <c r="DQ17" s="23">
        <v>0</v>
      </c>
      <c r="DR17" s="23">
        <v>0</v>
      </c>
      <c r="DS17" s="23">
        <v>0</v>
      </c>
      <c r="DT17" s="812">
        <v>0</v>
      </c>
      <c r="DU17" s="813"/>
      <c r="DV17" s="813"/>
      <c r="DW17" s="813"/>
      <c r="DX17" s="813"/>
      <c r="DY17" s="813"/>
      <c r="DZ17" s="813"/>
      <c r="EA17" s="1"/>
      <c r="EB17" s="22" t="s">
        <v>44</v>
      </c>
      <c r="EC17" s="814" t="s">
        <v>44</v>
      </c>
      <c r="ED17" s="814"/>
      <c r="EE17" s="814"/>
      <c r="EF17" s="814"/>
      <c r="EG17" s="814"/>
      <c r="EH17" s="814"/>
      <c r="EI17" s="814"/>
      <c r="EJ17" s="23">
        <v>0</v>
      </c>
      <c r="EK17" s="23">
        <v>0</v>
      </c>
      <c r="EL17" s="23">
        <v>0</v>
      </c>
      <c r="EM17" s="812">
        <v>0</v>
      </c>
      <c r="EN17" s="813"/>
      <c r="EO17" s="813"/>
      <c r="EP17" s="813"/>
      <c r="EQ17" s="813"/>
      <c r="ER17" s="813"/>
      <c r="ES17" s="813"/>
      <c r="ET17" s="1"/>
      <c r="EU17" s="22" t="s">
        <v>44</v>
      </c>
      <c r="EV17" s="814" t="s">
        <v>44</v>
      </c>
      <c r="EW17" s="814"/>
      <c r="EX17" s="814"/>
      <c r="EY17" s="814"/>
      <c r="EZ17" s="814"/>
      <c r="FA17" s="814"/>
      <c r="FB17" s="814"/>
      <c r="FC17" s="23">
        <v>0</v>
      </c>
      <c r="FD17" s="23">
        <v>0</v>
      </c>
      <c r="FE17" s="23">
        <v>0</v>
      </c>
      <c r="FF17" s="812">
        <v>0</v>
      </c>
      <c r="FG17" s="813"/>
      <c r="FH17" s="813"/>
      <c r="FI17" s="813"/>
      <c r="FJ17" s="813"/>
      <c r="FK17" s="813"/>
      <c r="FL17" s="813"/>
      <c r="FM17" s="1"/>
      <c r="FN17" s="22" t="s">
        <v>44</v>
      </c>
      <c r="FO17" s="814" t="s">
        <v>44</v>
      </c>
      <c r="FP17" s="814"/>
      <c r="FQ17" s="814"/>
      <c r="FR17" s="814"/>
      <c r="FS17" s="814"/>
      <c r="FT17" s="814"/>
      <c r="FU17" s="814"/>
      <c r="FV17" s="23">
        <v>0</v>
      </c>
      <c r="FW17" s="23">
        <v>0</v>
      </c>
      <c r="FX17" s="23">
        <v>0</v>
      </c>
      <c r="FY17" s="812">
        <v>0</v>
      </c>
      <c r="FZ17" s="813"/>
      <c r="GA17" s="813"/>
      <c r="GB17" s="813"/>
      <c r="GC17" s="813"/>
      <c r="GD17" s="813"/>
      <c r="GE17" s="813"/>
      <c r="GF17" s="1"/>
      <c r="GG17" s="22" t="s">
        <v>44</v>
      </c>
      <c r="GH17" s="814" t="s">
        <v>44</v>
      </c>
      <c r="GI17" s="814"/>
      <c r="GJ17" s="814"/>
      <c r="GK17" s="814"/>
      <c r="GL17" s="814"/>
      <c r="GM17" s="814"/>
      <c r="GN17" s="814"/>
      <c r="GO17" s="23">
        <v>0</v>
      </c>
      <c r="GP17" s="23">
        <v>0</v>
      </c>
      <c r="GQ17" s="23">
        <v>0</v>
      </c>
      <c r="GR17" s="812">
        <v>0</v>
      </c>
      <c r="GS17" s="813"/>
      <c r="GT17" s="813"/>
      <c r="GU17" s="813"/>
      <c r="GV17" s="813"/>
      <c r="GW17" s="813"/>
      <c r="GX17" s="813"/>
      <c r="GY17" s="1"/>
      <c r="GZ17" s="22" t="s">
        <v>44</v>
      </c>
      <c r="HA17" s="814" t="s">
        <v>44</v>
      </c>
      <c r="HB17" s="814"/>
      <c r="HC17" s="814"/>
      <c r="HD17" s="814"/>
      <c r="HE17" s="814"/>
      <c r="HF17" s="814"/>
      <c r="HG17" s="814"/>
      <c r="HH17" s="23">
        <v>0</v>
      </c>
      <c r="HI17" s="23">
        <v>0</v>
      </c>
      <c r="HJ17" s="23">
        <v>0</v>
      </c>
      <c r="HK17" s="812">
        <v>0</v>
      </c>
      <c r="HL17" s="813"/>
      <c r="HM17" s="813"/>
      <c r="HN17" s="813"/>
      <c r="HO17" s="813"/>
      <c r="HP17" s="813"/>
      <c r="HQ17" s="813"/>
      <c r="HR17" s="1"/>
      <c r="HS17" s="22" t="s">
        <v>44</v>
      </c>
      <c r="HT17" s="814" t="s">
        <v>44</v>
      </c>
      <c r="HU17" s="814"/>
      <c r="HV17" s="814"/>
      <c r="HW17" s="814"/>
      <c r="HX17" s="814"/>
      <c r="HY17" s="814"/>
      <c r="HZ17" s="814"/>
      <c r="IA17" s="23">
        <v>0</v>
      </c>
      <c r="IB17" s="23">
        <v>0</v>
      </c>
      <c r="IC17" s="23">
        <v>0</v>
      </c>
      <c r="ID17" s="812">
        <v>0</v>
      </c>
      <c r="IE17" s="813"/>
      <c r="IF17" s="813"/>
      <c r="IG17" s="813"/>
      <c r="IH17" s="813"/>
      <c r="II17" s="813"/>
      <c r="IJ17" s="813"/>
      <c r="IK17" s="1"/>
      <c r="IL17" s="22" t="s">
        <v>44</v>
      </c>
      <c r="IM17" s="814" t="s">
        <v>44</v>
      </c>
      <c r="IN17" s="814"/>
      <c r="IO17" s="814"/>
      <c r="IP17" s="814"/>
      <c r="IQ17" s="814"/>
      <c r="IR17" s="814"/>
      <c r="IS17" s="814"/>
      <c r="IT17" s="23">
        <v>0</v>
      </c>
      <c r="IU17" s="23">
        <v>0</v>
      </c>
      <c r="IV17" s="23">
        <v>0</v>
      </c>
      <c r="IW17" s="812">
        <v>0</v>
      </c>
      <c r="IX17" s="813"/>
      <c r="IY17" s="813"/>
      <c r="IZ17" s="813"/>
      <c r="JA17" s="813"/>
      <c r="JB17" s="813"/>
      <c r="JC17" s="813"/>
      <c r="JD17" s="1"/>
    </row>
    <row r="18" spans="1:264" ht="13.5" customHeight="1" x14ac:dyDescent="0.25">
      <c r="A18" s="24" t="s">
        <v>45</v>
      </c>
      <c r="B18" s="806"/>
      <c r="C18" s="806"/>
      <c r="D18" s="839">
        <v>0</v>
      </c>
      <c r="E18" s="840"/>
      <c r="F18" s="840"/>
      <c r="G18" s="16">
        <v>0</v>
      </c>
      <c r="H18" s="841">
        <v>0</v>
      </c>
      <c r="I18" s="842"/>
      <c r="J18" s="842"/>
      <c r="K18" s="842"/>
      <c r="L18" s="842"/>
      <c r="M18" s="16">
        <v>0</v>
      </c>
      <c r="N18" s="16">
        <v>0</v>
      </c>
      <c r="O18" s="16">
        <v>0</v>
      </c>
      <c r="P18" s="1"/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"/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811">
        <v>0</v>
      </c>
      <c r="AD18" s="810"/>
      <c r="AE18" s="810"/>
      <c r="AF18" s="810"/>
      <c r="AG18" s="810"/>
      <c r="AH18" s="810"/>
      <c r="AI18" s="810"/>
      <c r="AJ18" s="1"/>
      <c r="AK18" s="17">
        <v>0</v>
      </c>
      <c r="AL18" s="811">
        <v>0</v>
      </c>
      <c r="AM18" s="810"/>
      <c r="AN18" s="810"/>
      <c r="AO18" s="810"/>
      <c r="AP18" s="810"/>
      <c r="AQ18" s="810"/>
      <c r="AR18" s="810"/>
      <c r="AS18" s="17">
        <v>0</v>
      </c>
      <c r="AT18" s="17">
        <v>0</v>
      </c>
      <c r="AU18" s="17">
        <v>0</v>
      </c>
      <c r="AV18" s="811">
        <v>0</v>
      </c>
      <c r="AW18" s="810"/>
      <c r="AX18" s="810"/>
      <c r="AY18" s="810"/>
      <c r="AZ18" s="810"/>
      <c r="BA18" s="810"/>
      <c r="BB18" s="810"/>
      <c r="BC18" s="1"/>
      <c r="BD18" s="17">
        <v>0</v>
      </c>
      <c r="BE18" s="811">
        <v>0</v>
      </c>
      <c r="BF18" s="810"/>
      <c r="BG18" s="810"/>
      <c r="BH18" s="810"/>
      <c r="BI18" s="810"/>
      <c r="BJ18" s="810"/>
      <c r="BK18" s="810"/>
      <c r="BL18" s="17">
        <v>0</v>
      </c>
      <c r="BM18" s="17">
        <v>0</v>
      </c>
      <c r="BN18" s="17">
        <v>0</v>
      </c>
      <c r="BO18" s="811">
        <v>0</v>
      </c>
      <c r="BP18" s="810"/>
      <c r="BQ18" s="810"/>
      <c r="BR18" s="810"/>
      <c r="BS18" s="810"/>
      <c r="BT18" s="810"/>
      <c r="BU18" s="810"/>
      <c r="BV18" s="1"/>
      <c r="BW18" s="17">
        <v>0</v>
      </c>
      <c r="BX18" s="811">
        <v>0</v>
      </c>
      <c r="BY18" s="810"/>
      <c r="BZ18" s="810"/>
      <c r="CA18" s="810"/>
      <c r="CB18" s="810"/>
      <c r="CC18" s="810"/>
      <c r="CD18" s="810"/>
      <c r="CE18" s="17">
        <v>0</v>
      </c>
      <c r="CF18" s="17">
        <v>0</v>
      </c>
      <c r="CG18" s="17">
        <v>0</v>
      </c>
      <c r="CH18" s="811">
        <v>0</v>
      </c>
      <c r="CI18" s="810"/>
      <c r="CJ18" s="810"/>
      <c r="CK18" s="810"/>
      <c r="CL18" s="810"/>
      <c r="CM18" s="810"/>
      <c r="CN18" s="810"/>
      <c r="CO18" s="1"/>
      <c r="CP18" s="17">
        <v>0</v>
      </c>
      <c r="CQ18" s="811">
        <v>0</v>
      </c>
      <c r="CR18" s="810"/>
      <c r="CS18" s="810"/>
      <c r="CT18" s="810"/>
      <c r="CU18" s="810"/>
      <c r="CV18" s="810"/>
      <c r="CW18" s="810"/>
      <c r="CX18" s="17">
        <v>0</v>
      </c>
      <c r="CY18" s="17">
        <v>0</v>
      </c>
      <c r="CZ18" s="17">
        <v>0</v>
      </c>
      <c r="DA18" s="811">
        <v>0</v>
      </c>
      <c r="DB18" s="810"/>
      <c r="DC18" s="810"/>
      <c r="DD18" s="810"/>
      <c r="DE18" s="810"/>
      <c r="DF18" s="810"/>
      <c r="DG18" s="810"/>
      <c r="DH18" s="1"/>
      <c r="DI18" s="17">
        <v>0</v>
      </c>
      <c r="DJ18" s="811">
        <v>0</v>
      </c>
      <c r="DK18" s="810"/>
      <c r="DL18" s="810"/>
      <c r="DM18" s="810"/>
      <c r="DN18" s="810"/>
      <c r="DO18" s="810"/>
      <c r="DP18" s="810"/>
      <c r="DQ18" s="17">
        <v>0</v>
      </c>
      <c r="DR18" s="17">
        <v>0</v>
      </c>
      <c r="DS18" s="17">
        <v>0</v>
      </c>
      <c r="DT18" s="811">
        <v>0</v>
      </c>
      <c r="DU18" s="810"/>
      <c r="DV18" s="810"/>
      <c r="DW18" s="810"/>
      <c r="DX18" s="810"/>
      <c r="DY18" s="810"/>
      <c r="DZ18" s="810"/>
      <c r="EA18" s="1"/>
      <c r="EB18" s="17">
        <v>0</v>
      </c>
      <c r="EC18" s="811">
        <v>0</v>
      </c>
      <c r="ED18" s="810"/>
      <c r="EE18" s="810"/>
      <c r="EF18" s="810"/>
      <c r="EG18" s="810"/>
      <c r="EH18" s="810"/>
      <c r="EI18" s="810"/>
      <c r="EJ18" s="17">
        <v>0</v>
      </c>
      <c r="EK18" s="17">
        <v>0</v>
      </c>
      <c r="EL18" s="17">
        <v>0</v>
      </c>
      <c r="EM18" s="811">
        <v>0</v>
      </c>
      <c r="EN18" s="810"/>
      <c r="EO18" s="810"/>
      <c r="EP18" s="810"/>
      <c r="EQ18" s="810"/>
      <c r="ER18" s="810"/>
      <c r="ES18" s="810"/>
      <c r="ET18" s="1"/>
      <c r="EU18" s="17">
        <v>0</v>
      </c>
      <c r="EV18" s="811">
        <v>0</v>
      </c>
      <c r="EW18" s="810"/>
      <c r="EX18" s="810"/>
      <c r="EY18" s="810"/>
      <c r="EZ18" s="810"/>
      <c r="FA18" s="810"/>
      <c r="FB18" s="810"/>
      <c r="FC18" s="17">
        <v>0</v>
      </c>
      <c r="FD18" s="17">
        <v>0</v>
      </c>
      <c r="FE18" s="17">
        <v>0</v>
      </c>
      <c r="FF18" s="811">
        <v>0</v>
      </c>
      <c r="FG18" s="810"/>
      <c r="FH18" s="810"/>
      <c r="FI18" s="810"/>
      <c r="FJ18" s="810"/>
      <c r="FK18" s="810"/>
      <c r="FL18" s="810"/>
      <c r="FM18" s="1"/>
      <c r="FN18" s="17">
        <v>0</v>
      </c>
      <c r="FO18" s="811">
        <v>0</v>
      </c>
      <c r="FP18" s="810"/>
      <c r="FQ18" s="810"/>
      <c r="FR18" s="810"/>
      <c r="FS18" s="810"/>
      <c r="FT18" s="810"/>
      <c r="FU18" s="810"/>
      <c r="FV18" s="17">
        <v>0</v>
      </c>
      <c r="FW18" s="17">
        <v>0</v>
      </c>
      <c r="FX18" s="17">
        <v>0</v>
      </c>
      <c r="FY18" s="811">
        <v>0</v>
      </c>
      <c r="FZ18" s="810"/>
      <c r="GA18" s="810"/>
      <c r="GB18" s="810"/>
      <c r="GC18" s="810"/>
      <c r="GD18" s="810"/>
      <c r="GE18" s="810"/>
      <c r="GF18" s="1"/>
      <c r="GG18" s="17">
        <v>0</v>
      </c>
      <c r="GH18" s="811">
        <v>0</v>
      </c>
      <c r="GI18" s="810"/>
      <c r="GJ18" s="810"/>
      <c r="GK18" s="810"/>
      <c r="GL18" s="810"/>
      <c r="GM18" s="810"/>
      <c r="GN18" s="810"/>
      <c r="GO18" s="17">
        <v>0</v>
      </c>
      <c r="GP18" s="17">
        <v>0</v>
      </c>
      <c r="GQ18" s="17">
        <v>0</v>
      </c>
      <c r="GR18" s="811">
        <v>0</v>
      </c>
      <c r="GS18" s="810"/>
      <c r="GT18" s="810"/>
      <c r="GU18" s="810"/>
      <c r="GV18" s="810"/>
      <c r="GW18" s="810"/>
      <c r="GX18" s="810"/>
      <c r="GY18" s="1"/>
      <c r="GZ18" s="17">
        <v>0</v>
      </c>
      <c r="HA18" s="811">
        <v>0</v>
      </c>
      <c r="HB18" s="810"/>
      <c r="HC18" s="810"/>
      <c r="HD18" s="810"/>
      <c r="HE18" s="810"/>
      <c r="HF18" s="810"/>
      <c r="HG18" s="810"/>
      <c r="HH18" s="17">
        <v>0</v>
      </c>
      <c r="HI18" s="17">
        <v>0</v>
      </c>
      <c r="HJ18" s="17">
        <v>0</v>
      </c>
      <c r="HK18" s="811">
        <v>0</v>
      </c>
      <c r="HL18" s="810"/>
      <c r="HM18" s="810"/>
      <c r="HN18" s="810"/>
      <c r="HO18" s="810"/>
      <c r="HP18" s="810"/>
      <c r="HQ18" s="810"/>
      <c r="HR18" s="1"/>
      <c r="HS18" s="17">
        <v>0</v>
      </c>
      <c r="HT18" s="811">
        <v>0</v>
      </c>
      <c r="HU18" s="810"/>
      <c r="HV18" s="810"/>
      <c r="HW18" s="810"/>
      <c r="HX18" s="810"/>
      <c r="HY18" s="810"/>
      <c r="HZ18" s="810"/>
      <c r="IA18" s="17">
        <v>0</v>
      </c>
      <c r="IB18" s="17">
        <v>0</v>
      </c>
      <c r="IC18" s="17">
        <v>0</v>
      </c>
      <c r="ID18" s="811">
        <v>0</v>
      </c>
      <c r="IE18" s="810"/>
      <c r="IF18" s="810"/>
      <c r="IG18" s="810"/>
      <c r="IH18" s="810"/>
      <c r="II18" s="810"/>
      <c r="IJ18" s="810"/>
      <c r="IK18" s="1"/>
      <c r="IL18" s="17">
        <v>0</v>
      </c>
      <c r="IM18" s="811">
        <v>0</v>
      </c>
      <c r="IN18" s="810"/>
      <c r="IO18" s="810"/>
      <c r="IP18" s="810"/>
      <c r="IQ18" s="810"/>
      <c r="IR18" s="810"/>
      <c r="IS18" s="810"/>
      <c r="IT18" s="17">
        <v>0</v>
      </c>
      <c r="IU18" s="17">
        <v>0</v>
      </c>
      <c r="IV18" s="17">
        <v>0</v>
      </c>
      <c r="IW18" s="811">
        <v>0</v>
      </c>
      <c r="IX18" s="810"/>
      <c r="IY18" s="810"/>
      <c r="IZ18" s="810"/>
      <c r="JA18" s="810"/>
      <c r="JB18" s="810"/>
      <c r="JC18" s="810"/>
      <c r="JD18" s="1"/>
    </row>
    <row r="19" spans="1:264" ht="12" customHeight="1" x14ac:dyDescent="0.25">
      <c r="A19" s="1"/>
      <c r="B19" s="838"/>
      <c r="C19" s="838"/>
      <c r="D19" s="838"/>
      <c r="E19" s="838"/>
      <c r="F19" s="838"/>
      <c r="G19" s="1"/>
      <c r="H19" s="838"/>
      <c r="I19" s="838"/>
      <c r="J19" s="838"/>
      <c r="K19" s="838"/>
      <c r="L19" s="838"/>
      <c r="M19" s="18"/>
      <c r="N19" s="18"/>
      <c r="O19" s="1"/>
      <c r="P19" s="1"/>
      <c r="Q19" s="18"/>
      <c r="R19" s="18"/>
      <c r="S19" s="18"/>
      <c r="T19" s="18"/>
      <c r="U19" s="18"/>
      <c r="V19" s="18"/>
      <c r="W19" s="1"/>
      <c r="X19" s="18"/>
      <c r="Y19" s="18"/>
      <c r="Z19" s="18"/>
      <c r="AA19" s="18"/>
      <c r="AB19" s="18"/>
      <c r="AC19" s="805"/>
      <c r="AD19" s="805"/>
      <c r="AE19" s="805"/>
      <c r="AF19" s="805"/>
      <c r="AG19" s="805"/>
      <c r="AH19" s="805"/>
      <c r="AI19" s="805"/>
      <c r="AJ19" s="1"/>
      <c r="AK19" s="18"/>
      <c r="AL19" s="805"/>
      <c r="AM19" s="805"/>
      <c r="AN19" s="805"/>
      <c r="AO19" s="805"/>
      <c r="AP19" s="805"/>
      <c r="AQ19" s="805"/>
      <c r="AR19" s="805"/>
      <c r="AS19" s="18"/>
      <c r="AT19" s="18"/>
      <c r="AU19" s="18"/>
      <c r="AV19" s="805"/>
      <c r="AW19" s="805"/>
      <c r="AX19" s="805"/>
      <c r="AY19" s="805"/>
      <c r="AZ19" s="805"/>
      <c r="BA19" s="805"/>
      <c r="BB19" s="805"/>
      <c r="BC19" s="1"/>
      <c r="BD19" s="18"/>
      <c r="BE19" s="805"/>
      <c r="BF19" s="805"/>
      <c r="BG19" s="805"/>
      <c r="BH19" s="805"/>
      <c r="BI19" s="805"/>
      <c r="BJ19" s="805"/>
      <c r="BK19" s="805"/>
      <c r="BL19" s="18"/>
      <c r="BM19" s="18"/>
      <c r="BN19" s="18"/>
      <c r="BO19" s="805"/>
      <c r="BP19" s="805"/>
      <c r="BQ19" s="805"/>
      <c r="BR19" s="805"/>
      <c r="BS19" s="805"/>
      <c r="BT19" s="805"/>
      <c r="BU19" s="805"/>
      <c r="BV19" s="1"/>
      <c r="BW19" s="18"/>
      <c r="BX19" s="805"/>
      <c r="BY19" s="805"/>
      <c r="BZ19" s="805"/>
      <c r="CA19" s="805"/>
      <c r="CB19" s="805"/>
      <c r="CC19" s="805"/>
      <c r="CD19" s="805"/>
      <c r="CE19" s="18"/>
      <c r="CF19" s="18"/>
      <c r="CG19" s="18"/>
      <c r="CH19" s="805"/>
      <c r="CI19" s="805"/>
      <c r="CJ19" s="805"/>
      <c r="CK19" s="805"/>
      <c r="CL19" s="805"/>
      <c r="CM19" s="805"/>
      <c r="CN19" s="805"/>
      <c r="CO19" s="1"/>
      <c r="CP19" s="18"/>
      <c r="CQ19" s="805"/>
      <c r="CR19" s="805"/>
      <c r="CS19" s="805"/>
      <c r="CT19" s="805"/>
      <c r="CU19" s="805"/>
      <c r="CV19" s="805"/>
      <c r="CW19" s="805"/>
      <c r="CX19" s="18"/>
      <c r="CY19" s="18"/>
      <c r="CZ19" s="18"/>
      <c r="DA19" s="805"/>
      <c r="DB19" s="805"/>
      <c r="DC19" s="805"/>
      <c r="DD19" s="805"/>
      <c r="DE19" s="805"/>
      <c r="DF19" s="805"/>
      <c r="DG19" s="805"/>
      <c r="DH19" s="1"/>
      <c r="DI19" s="18"/>
      <c r="DJ19" s="805"/>
      <c r="DK19" s="805"/>
      <c r="DL19" s="805"/>
      <c r="DM19" s="805"/>
      <c r="DN19" s="805"/>
      <c r="DO19" s="805"/>
      <c r="DP19" s="805"/>
      <c r="DQ19" s="18"/>
      <c r="DR19" s="18"/>
      <c r="DS19" s="18"/>
      <c r="DT19" s="805"/>
      <c r="DU19" s="805"/>
      <c r="DV19" s="805"/>
      <c r="DW19" s="805"/>
      <c r="DX19" s="805"/>
      <c r="DY19" s="805"/>
      <c r="DZ19" s="805"/>
      <c r="EA19" s="1"/>
      <c r="EB19" s="18"/>
      <c r="EC19" s="805"/>
      <c r="ED19" s="805"/>
      <c r="EE19" s="805"/>
      <c r="EF19" s="805"/>
      <c r="EG19" s="805"/>
      <c r="EH19" s="805"/>
      <c r="EI19" s="805"/>
      <c r="EJ19" s="18"/>
      <c r="EK19" s="18"/>
      <c r="EL19" s="18"/>
      <c r="EM19" s="805"/>
      <c r="EN19" s="805"/>
      <c r="EO19" s="805"/>
      <c r="EP19" s="805"/>
      <c r="EQ19" s="805"/>
      <c r="ER19" s="805"/>
      <c r="ES19" s="805"/>
      <c r="ET19" s="1"/>
      <c r="EU19" s="18"/>
      <c r="EV19" s="805"/>
      <c r="EW19" s="805"/>
      <c r="EX19" s="805"/>
      <c r="EY19" s="805"/>
      <c r="EZ19" s="805"/>
      <c r="FA19" s="805"/>
      <c r="FB19" s="805"/>
      <c r="FC19" s="18"/>
      <c r="FD19" s="18"/>
      <c r="FE19" s="18"/>
      <c r="FF19" s="805"/>
      <c r="FG19" s="805"/>
      <c r="FH19" s="805"/>
      <c r="FI19" s="805"/>
      <c r="FJ19" s="805"/>
      <c r="FK19" s="805"/>
      <c r="FL19" s="805"/>
      <c r="FM19" s="1"/>
      <c r="FN19" s="18"/>
      <c r="FO19" s="805"/>
      <c r="FP19" s="805"/>
      <c r="FQ19" s="805"/>
      <c r="FR19" s="805"/>
      <c r="FS19" s="805"/>
      <c r="FT19" s="805"/>
      <c r="FU19" s="805"/>
      <c r="FV19" s="18"/>
      <c r="FW19" s="18"/>
      <c r="FX19" s="18"/>
      <c r="FY19" s="805"/>
      <c r="FZ19" s="805"/>
      <c r="GA19" s="805"/>
      <c r="GB19" s="805"/>
      <c r="GC19" s="805"/>
      <c r="GD19" s="805"/>
      <c r="GE19" s="805"/>
      <c r="GF19" s="1"/>
      <c r="GG19" s="18"/>
      <c r="GH19" s="805"/>
      <c r="GI19" s="805"/>
      <c r="GJ19" s="805"/>
      <c r="GK19" s="805"/>
      <c r="GL19" s="805"/>
      <c r="GM19" s="805"/>
      <c r="GN19" s="805"/>
      <c r="GO19" s="18"/>
      <c r="GP19" s="18"/>
      <c r="GQ19" s="18"/>
      <c r="GR19" s="805"/>
      <c r="GS19" s="805"/>
      <c r="GT19" s="805"/>
      <c r="GU19" s="805"/>
      <c r="GV19" s="805"/>
      <c r="GW19" s="805"/>
      <c r="GX19" s="805"/>
      <c r="GY19" s="1"/>
      <c r="GZ19" s="18"/>
      <c r="HA19" s="805"/>
      <c r="HB19" s="805"/>
      <c r="HC19" s="805"/>
      <c r="HD19" s="805"/>
      <c r="HE19" s="805"/>
      <c r="HF19" s="805"/>
      <c r="HG19" s="805"/>
      <c r="HH19" s="18"/>
      <c r="HI19" s="18"/>
      <c r="HJ19" s="18"/>
      <c r="HK19" s="805"/>
      <c r="HL19" s="805"/>
      <c r="HM19" s="805"/>
      <c r="HN19" s="805"/>
      <c r="HO19" s="805"/>
      <c r="HP19" s="805"/>
      <c r="HQ19" s="805"/>
      <c r="HR19" s="1"/>
      <c r="HS19" s="18"/>
      <c r="HT19" s="805"/>
      <c r="HU19" s="805"/>
      <c r="HV19" s="805"/>
      <c r="HW19" s="805"/>
      <c r="HX19" s="805"/>
      <c r="HY19" s="805"/>
      <c r="HZ19" s="805"/>
      <c r="IA19" s="18"/>
      <c r="IB19" s="18"/>
      <c r="IC19" s="18"/>
      <c r="ID19" s="805"/>
      <c r="IE19" s="805"/>
      <c r="IF19" s="805"/>
      <c r="IG19" s="805"/>
      <c r="IH19" s="805"/>
      <c r="II19" s="805"/>
      <c r="IJ19" s="805"/>
      <c r="IK19" s="1"/>
      <c r="IL19" s="18"/>
      <c r="IM19" s="805"/>
      <c r="IN19" s="805"/>
      <c r="IO19" s="805"/>
      <c r="IP19" s="805"/>
      <c r="IQ19" s="805"/>
      <c r="IR19" s="805"/>
      <c r="IS19" s="805"/>
      <c r="IT19" s="18"/>
      <c r="IU19" s="18"/>
      <c r="IV19" s="18"/>
      <c r="IW19" s="805"/>
      <c r="IX19" s="805"/>
      <c r="IY19" s="805"/>
      <c r="IZ19" s="805"/>
      <c r="JA19" s="805"/>
      <c r="JB19" s="805"/>
      <c r="JC19" s="805"/>
      <c r="JD19" s="1"/>
    </row>
    <row r="20" spans="1:264" ht="12.75" customHeight="1" x14ac:dyDescent="0.25">
      <c r="A20" s="13" t="s">
        <v>46</v>
      </c>
      <c r="B20" s="838"/>
      <c r="C20" s="838"/>
      <c r="D20" s="838"/>
      <c r="E20" s="838"/>
      <c r="F20" s="838"/>
      <c r="G20" s="1"/>
      <c r="H20" s="838"/>
      <c r="I20" s="838"/>
      <c r="J20" s="838"/>
      <c r="K20" s="838"/>
      <c r="L20" s="838"/>
      <c r="M20" s="18"/>
      <c r="N20" s="18"/>
      <c r="O20" s="1"/>
      <c r="P20" s="1"/>
      <c r="Q20" s="18"/>
      <c r="R20" s="18"/>
      <c r="S20" s="18"/>
      <c r="T20" s="18"/>
      <c r="U20" s="18"/>
      <c r="V20" s="18"/>
      <c r="W20" s="1"/>
      <c r="X20" s="18"/>
      <c r="Y20" s="18"/>
      <c r="Z20" s="18"/>
      <c r="AA20" s="18"/>
      <c r="AB20" s="18"/>
      <c r="AC20" s="805"/>
      <c r="AD20" s="805"/>
      <c r="AE20" s="805"/>
      <c r="AF20" s="805"/>
      <c r="AG20" s="805"/>
      <c r="AH20" s="805"/>
      <c r="AI20" s="805"/>
      <c r="AJ20" s="1"/>
      <c r="AK20" s="18"/>
      <c r="AL20" s="805"/>
      <c r="AM20" s="805"/>
      <c r="AN20" s="805"/>
      <c r="AO20" s="805"/>
      <c r="AP20" s="805"/>
      <c r="AQ20" s="805"/>
      <c r="AR20" s="805"/>
      <c r="AS20" s="18"/>
      <c r="AT20" s="18"/>
      <c r="AU20" s="18"/>
      <c r="AV20" s="805"/>
      <c r="AW20" s="805"/>
      <c r="AX20" s="805"/>
      <c r="AY20" s="805"/>
      <c r="AZ20" s="805"/>
      <c r="BA20" s="805"/>
      <c r="BB20" s="805"/>
      <c r="BC20" s="1"/>
      <c r="BD20" s="18"/>
      <c r="BE20" s="805"/>
      <c r="BF20" s="805"/>
      <c r="BG20" s="805"/>
      <c r="BH20" s="805"/>
      <c r="BI20" s="805"/>
      <c r="BJ20" s="805"/>
      <c r="BK20" s="805"/>
      <c r="BL20" s="18"/>
      <c r="BM20" s="18"/>
      <c r="BN20" s="18"/>
      <c r="BO20" s="805"/>
      <c r="BP20" s="805"/>
      <c r="BQ20" s="805"/>
      <c r="BR20" s="805"/>
      <c r="BS20" s="805"/>
      <c r="BT20" s="805"/>
      <c r="BU20" s="805"/>
      <c r="BV20" s="1"/>
      <c r="BW20" s="18"/>
      <c r="BX20" s="805"/>
      <c r="BY20" s="805"/>
      <c r="BZ20" s="805"/>
      <c r="CA20" s="805"/>
      <c r="CB20" s="805"/>
      <c r="CC20" s="805"/>
      <c r="CD20" s="805"/>
      <c r="CE20" s="18"/>
      <c r="CF20" s="18"/>
      <c r="CG20" s="18"/>
      <c r="CH20" s="805"/>
      <c r="CI20" s="805"/>
      <c r="CJ20" s="805"/>
      <c r="CK20" s="805"/>
      <c r="CL20" s="805"/>
      <c r="CM20" s="805"/>
      <c r="CN20" s="805"/>
      <c r="CO20" s="1"/>
      <c r="CP20" s="18"/>
      <c r="CQ20" s="805"/>
      <c r="CR20" s="805"/>
      <c r="CS20" s="805"/>
      <c r="CT20" s="805"/>
      <c r="CU20" s="805"/>
      <c r="CV20" s="805"/>
      <c r="CW20" s="805"/>
      <c r="CX20" s="18"/>
      <c r="CY20" s="18"/>
      <c r="CZ20" s="18"/>
      <c r="DA20" s="805"/>
      <c r="DB20" s="805"/>
      <c r="DC20" s="805"/>
      <c r="DD20" s="805"/>
      <c r="DE20" s="805"/>
      <c r="DF20" s="805"/>
      <c r="DG20" s="805"/>
      <c r="DH20" s="1"/>
      <c r="DI20" s="18"/>
      <c r="DJ20" s="805"/>
      <c r="DK20" s="805"/>
      <c r="DL20" s="805"/>
      <c r="DM20" s="805"/>
      <c r="DN20" s="805"/>
      <c r="DO20" s="805"/>
      <c r="DP20" s="805"/>
      <c r="DQ20" s="18"/>
      <c r="DR20" s="18"/>
      <c r="DS20" s="18"/>
      <c r="DT20" s="805"/>
      <c r="DU20" s="805"/>
      <c r="DV20" s="805"/>
      <c r="DW20" s="805"/>
      <c r="DX20" s="805"/>
      <c r="DY20" s="805"/>
      <c r="DZ20" s="805"/>
      <c r="EA20" s="1"/>
      <c r="EB20" s="18"/>
      <c r="EC20" s="805"/>
      <c r="ED20" s="805"/>
      <c r="EE20" s="805"/>
      <c r="EF20" s="805"/>
      <c r="EG20" s="805"/>
      <c r="EH20" s="805"/>
      <c r="EI20" s="805"/>
      <c r="EJ20" s="18"/>
      <c r="EK20" s="18"/>
      <c r="EL20" s="18"/>
      <c r="EM20" s="805"/>
      <c r="EN20" s="805"/>
      <c r="EO20" s="805"/>
      <c r="EP20" s="805"/>
      <c r="EQ20" s="805"/>
      <c r="ER20" s="805"/>
      <c r="ES20" s="805"/>
      <c r="ET20" s="1"/>
      <c r="EU20" s="18"/>
      <c r="EV20" s="805"/>
      <c r="EW20" s="805"/>
      <c r="EX20" s="805"/>
      <c r="EY20" s="805"/>
      <c r="EZ20" s="805"/>
      <c r="FA20" s="805"/>
      <c r="FB20" s="805"/>
      <c r="FC20" s="18"/>
      <c r="FD20" s="18"/>
      <c r="FE20" s="18"/>
      <c r="FF20" s="805"/>
      <c r="FG20" s="805"/>
      <c r="FH20" s="805"/>
      <c r="FI20" s="805"/>
      <c r="FJ20" s="805"/>
      <c r="FK20" s="805"/>
      <c r="FL20" s="805"/>
      <c r="FM20" s="1"/>
      <c r="FN20" s="18"/>
      <c r="FO20" s="805"/>
      <c r="FP20" s="805"/>
      <c r="FQ20" s="805"/>
      <c r="FR20" s="805"/>
      <c r="FS20" s="805"/>
      <c r="FT20" s="805"/>
      <c r="FU20" s="805"/>
      <c r="FV20" s="18"/>
      <c r="FW20" s="18"/>
      <c r="FX20" s="18"/>
      <c r="FY20" s="805"/>
      <c r="FZ20" s="805"/>
      <c r="GA20" s="805"/>
      <c r="GB20" s="805"/>
      <c r="GC20" s="805"/>
      <c r="GD20" s="805"/>
      <c r="GE20" s="805"/>
      <c r="GF20" s="1"/>
      <c r="GG20" s="18"/>
      <c r="GH20" s="805"/>
      <c r="GI20" s="805"/>
      <c r="GJ20" s="805"/>
      <c r="GK20" s="805"/>
      <c r="GL20" s="805"/>
      <c r="GM20" s="805"/>
      <c r="GN20" s="805"/>
      <c r="GO20" s="18"/>
      <c r="GP20" s="18"/>
      <c r="GQ20" s="18"/>
      <c r="GR20" s="805"/>
      <c r="GS20" s="805"/>
      <c r="GT20" s="805"/>
      <c r="GU20" s="805"/>
      <c r="GV20" s="805"/>
      <c r="GW20" s="805"/>
      <c r="GX20" s="805"/>
      <c r="GY20" s="1"/>
      <c r="GZ20" s="18"/>
      <c r="HA20" s="805"/>
      <c r="HB20" s="805"/>
      <c r="HC20" s="805"/>
      <c r="HD20" s="805"/>
      <c r="HE20" s="805"/>
      <c r="HF20" s="805"/>
      <c r="HG20" s="805"/>
      <c r="HH20" s="18"/>
      <c r="HI20" s="18"/>
      <c r="HJ20" s="18"/>
      <c r="HK20" s="805"/>
      <c r="HL20" s="805"/>
      <c r="HM20" s="805"/>
      <c r="HN20" s="805"/>
      <c r="HO20" s="805"/>
      <c r="HP20" s="805"/>
      <c r="HQ20" s="805"/>
      <c r="HR20" s="1"/>
      <c r="HS20" s="18"/>
      <c r="HT20" s="805"/>
      <c r="HU20" s="805"/>
      <c r="HV20" s="805"/>
      <c r="HW20" s="805"/>
      <c r="HX20" s="805"/>
      <c r="HY20" s="805"/>
      <c r="HZ20" s="805"/>
      <c r="IA20" s="18"/>
      <c r="IB20" s="18"/>
      <c r="IC20" s="18"/>
      <c r="ID20" s="805"/>
      <c r="IE20" s="805"/>
      <c r="IF20" s="805"/>
      <c r="IG20" s="805"/>
      <c r="IH20" s="805"/>
      <c r="II20" s="805"/>
      <c r="IJ20" s="805"/>
      <c r="IK20" s="1"/>
      <c r="IL20" s="18"/>
      <c r="IM20" s="805"/>
      <c r="IN20" s="805"/>
      <c r="IO20" s="805"/>
      <c r="IP20" s="805"/>
      <c r="IQ20" s="805"/>
      <c r="IR20" s="805"/>
      <c r="IS20" s="805"/>
      <c r="IT20" s="18"/>
      <c r="IU20" s="18"/>
      <c r="IV20" s="18"/>
      <c r="IW20" s="805"/>
      <c r="IX20" s="805"/>
      <c r="IY20" s="805"/>
      <c r="IZ20" s="805"/>
      <c r="JA20" s="805"/>
      <c r="JB20" s="805"/>
      <c r="JC20" s="805"/>
      <c r="JD20" s="1"/>
    </row>
    <row r="21" spans="1:264" ht="13.5" customHeight="1" x14ac:dyDescent="0.25">
      <c r="A21" s="18" t="s">
        <v>47</v>
      </c>
      <c r="B21" s="806"/>
      <c r="C21" s="806"/>
      <c r="D21" s="826">
        <v>8579694</v>
      </c>
      <c r="E21" s="827"/>
      <c r="F21" s="827"/>
      <c r="G21" s="26">
        <v>1801736</v>
      </c>
      <c r="H21" s="818">
        <v>469631</v>
      </c>
      <c r="I21" s="817"/>
      <c r="J21" s="817"/>
      <c r="K21" s="817"/>
      <c r="L21" s="817"/>
      <c r="M21" s="26">
        <v>594469</v>
      </c>
      <c r="N21" s="26">
        <v>-124839</v>
      </c>
      <c r="O21" s="26">
        <v>2271367</v>
      </c>
      <c r="P21" s="1"/>
      <c r="Q21" s="27">
        <v>8663518</v>
      </c>
      <c r="R21" s="27">
        <v>1819339</v>
      </c>
      <c r="S21" s="27">
        <v>474219</v>
      </c>
      <c r="T21" s="27">
        <v>600277</v>
      </c>
      <c r="U21" s="27">
        <v>-126058</v>
      </c>
      <c r="V21" s="405">
        <v>2293558</v>
      </c>
      <c r="W21" s="1"/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812">
        <v>0</v>
      </c>
      <c r="AD21" s="813"/>
      <c r="AE21" s="813"/>
      <c r="AF21" s="813"/>
      <c r="AG21" s="813"/>
      <c r="AH21" s="813"/>
      <c r="AI21" s="813"/>
      <c r="AJ21" s="1"/>
      <c r="AK21" s="23">
        <v>0</v>
      </c>
      <c r="AL21" s="812">
        <v>0</v>
      </c>
      <c r="AM21" s="813"/>
      <c r="AN21" s="813"/>
      <c r="AO21" s="813"/>
      <c r="AP21" s="813"/>
      <c r="AQ21" s="813"/>
      <c r="AR21" s="813"/>
      <c r="AS21" s="23">
        <v>0</v>
      </c>
      <c r="AT21" s="23">
        <v>0</v>
      </c>
      <c r="AU21" s="23">
        <v>0</v>
      </c>
      <c r="AV21" s="812">
        <v>0</v>
      </c>
      <c r="AW21" s="813"/>
      <c r="AX21" s="813"/>
      <c r="AY21" s="813"/>
      <c r="AZ21" s="813"/>
      <c r="BA21" s="813"/>
      <c r="BB21" s="813"/>
      <c r="BC21" s="1"/>
      <c r="BD21" s="23">
        <v>0</v>
      </c>
      <c r="BE21" s="812">
        <v>0</v>
      </c>
      <c r="BF21" s="813"/>
      <c r="BG21" s="813"/>
      <c r="BH21" s="813"/>
      <c r="BI21" s="813"/>
      <c r="BJ21" s="813"/>
      <c r="BK21" s="813"/>
      <c r="BL21" s="23">
        <v>0</v>
      </c>
      <c r="BM21" s="23">
        <v>0</v>
      </c>
      <c r="BN21" s="23">
        <v>0</v>
      </c>
      <c r="BO21" s="812">
        <v>0</v>
      </c>
      <c r="BP21" s="813"/>
      <c r="BQ21" s="813"/>
      <c r="BR21" s="813"/>
      <c r="BS21" s="813"/>
      <c r="BT21" s="813"/>
      <c r="BU21" s="813"/>
      <c r="BV21" s="1"/>
      <c r="BW21" s="23">
        <v>0</v>
      </c>
      <c r="BX21" s="812">
        <v>0</v>
      </c>
      <c r="BY21" s="813"/>
      <c r="BZ21" s="813"/>
      <c r="CA21" s="813"/>
      <c r="CB21" s="813"/>
      <c r="CC21" s="813"/>
      <c r="CD21" s="813"/>
      <c r="CE21" s="23">
        <v>0</v>
      </c>
      <c r="CF21" s="23">
        <v>0</v>
      </c>
      <c r="CG21" s="23">
        <v>0</v>
      </c>
      <c r="CH21" s="812">
        <v>0</v>
      </c>
      <c r="CI21" s="813"/>
      <c r="CJ21" s="813"/>
      <c r="CK21" s="813"/>
      <c r="CL21" s="813"/>
      <c r="CM21" s="813"/>
      <c r="CN21" s="813"/>
      <c r="CO21" s="1"/>
      <c r="CP21" s="23">
        <v>0</v>
      </c>
      <c r="CQ21" s="812">
        <v>0</v>
      </c>
      <c r="CR21" s="813"/>
      <c r="CS21" s="813"/>
      <c r="CT21" s="813"/>
      <c r="CU21" s="813"/>
      <c r="CV21" s="813"/>
      <c r="CW21" s="813"/>
      <c r="CX21" s="23">
        <v>0</v>
      </c>
      <c r="CY21" s="23">
        <v>0</v>
      </c>
      <c r="CZ21" s="23">
        <v>0</v>
      </c>
      <c r="DA21" s="812">
        <v>0</v>
      </c>
      <c r="DB21" s="813"/>
      <c r="DC21" s="813"/>
      <c r="DD21" s="813"/>
      <c r="DE21" s="813"/>
      <c r="DF21" s="813"/>
      <c r="DG21" s="813"/>
      <c r="DH21" s="1"/>
      <c r="DI21" s="23">
        <v>0</v>
      </c>
      <c r="DJ21" s="812">
        <v>0</v>
      </c>
      <c r="DK21" s="813"/>
      <c r="DL21" s="813"/>
      <c r="DM21" s="813"/>
      <c r="DN21" s="813"/>
      <c r="DO21" s="813"/>
      <c r="DP21" s="813"/>
      <c r="DQ21" s="23">
        <v>0</v>
      </c>
      <c r="DR21" s="23">
        <v>0</v>
      </c>
      <c r="DS21" s="23">
        <v>0</v>
      </c>
      <c r="DT21" s="812">
        <v>0</v>
      </c>
      <c r="DU21" s="813"/>
      <c r="DV21" s="813"/>
      <c r="DW21" s="813"/>
      <c r="DX21" s="813"/>
      <c r="DY21" s="813"/>
      <c r="DZ21" s="813"/>
      <c r="EA21" s="1"/>
      <c r="EB21" s="23">
        <v>0</v>
      </c>
      <c r="EC21" s="812">
        <v>0</v>
      </c>
      <c r="ED21" s="813"/>
      <c r="EE21" s="813"/>
      <c r="EF21" s="813"/>
      <c r="EG21" s="813"/>
      <c r="EH21" s="813"/>
      <c r="EI21" s="813"/>
      <c r="EJ21" s="23">
        <v>0</v>
      </c>
      <c r="EK21" s="23">
        <v>0</v>
      </c>
      <c r="EL21" s="23">
        <v>0</v>
      </c>
      <c r="EM21" s="812">
        <v>0</v>
      </c>
      <c r="EN21" s="813"/>
      <c r="EO21" s="813"/>
      <c r="EP21" s="813"/>
      <c r="EQ21" s="813"/>
      <c r="ER21" s="813"/>
      <c r="ES21" s="813"/>
      <c r="ET21" s="1"/>
      <c r="EU21" s="23">
        <v>0</v>
      </c>
      <c r="EV21" s="812">
        <v>0</v>
      </c>
      <c r="EW21" s="813"/>
      <c r="EX21" s="813"/>
      <c r="EY21" s="813"/>
      <c r="EZ21" s="813"/>
      <c r="FA21" s="813"/>
      <c r="FB21" s="813"/>
      <c r="FC21" s="23">
        <v>0</v>
      </c>
      <c r="FD21" s="23">
        <v>0</v>
      </c>
      <c r="FE21" s="23">
        <v>0</v>
      </c>
      <c r="FF21" s="812">
        <v>0</v>
      </c>
      <c r="FG21" s="813"/>
      <c r="FH21" s="813"/>
      <c r="FI21" s="813"/>
      <c r="FJ21" s="813"/>
      <c r="FK21" s="813"/>
      <c r="FL21" s="813"/>
      <c r="FM21" s="1"/>
      <c r="FN21" s="23">
        <v>0</v>
      </c>
      <c r="FO21" s="812">
        <v>0</v>
      </c>
      <c r="FP21" s="813"/>
      <c r="FQ21" s="813"/>
      <c r="FR21" s="813"/>
      <c r="FS21" s="813"/>
      <c r="FT21" s="813"/>
      <c r="FU21" s="813"/>
      <c r="FV21" s="23">
        <v>0</v>
      </c>
      <c r="FW21" s="23">
        <v>0</v>
      </c>
      <c r="FX21" s="23">
        <v>0</v>
      </c>
      <c r="FY21" s="812">
        <v>0</v>
      </c>
      <c r="FZ21" s="813"/>
      <c r="GA21" s="813"/>
      <c r="GB21" s="813"/>
      <c r="GC21" s="813"/>
      <c r="GD21" s="813"/>
      <c r="GE21" s="813"/>
      <c r="GF21" s="1"/>
      <c r="GG21" s="27">
        <v>-83807</v>
      </c>
      <c r="GH21" s="832">
        <v>-17599</v>
      </c>
      <c r="GI21" s="813"/>
      <c r="GJ21" s="813"/>
      <c r="GK21" s="813"/>
      <c r="GL21" s="813"/>
      <c r="GM21" s="813"/>
      <c r="GN21" s="813"/>
      <c r="GO21" s="27">
        <v>-4587</v>
      </c>
      <c r="GP21" s="27">
        <v>-5807</v>
      </c>
      <c r="GQ21" s="27">
        <v>1219</v>
      </c>
      <c r="GR21" s="830">
        <v>-22186</v>
      </c>
      <c r="GS21" s="831"/>
      <c r="GT21" s="831"/>
      <c r="GU21" s="831"/>
      <c r="GV21" s="831"/>
      <c r="GW21" s="831"/>
      <c r="GX21" s="831"/>
      <c r="GY21" s="1"/>
      <c r="GZ21" s="23">
        <v>0</v>
      </c>
      <c r="HA21" s="812">
        <v>0</v>
      </c>
      <c r="HB21" s="813"/>
      <c r="HC21" s="813"/>
      <c r="HD21" s="813"/>
      <c r="HE21" s="813"/>
      <c r="HF21" s="813"/>
      <c r="HG21" s="813"/>
      <c r="HH21" s="23">
        <v>0</v>
      </c>
      <c r="HI21" s="23">
        <v>0</v>
      </c>
      <c r="HJ21" s="23">
        <v>0</v>
      </c>
      <c r="HK21" s="812">
        <v>0</v>
      </c>
      <c r="HL21" s="813"/>
      <c r="HM21" s="813"/>
      <c r="HN21" s="813"/>
      <c r="HO21" s="813"/>
      <c r="HP21" s="813"/>
      <c r="HQ21" s="813"/>
      <c r="HR21" s="1"/>
      <c r="HS21" s="23">
        <v>-17</v>
      </c>
      <c r="HT21" s="812">
        <v>-4</v>
      </c>
      <c r="HU21" s="813"/>
      <c r="HV21" s="813"/>
      <c r="HW21" s="813"/>
      <c r="HX21" s="813"/>
      <c r="HY21" s="813"/>
      <c r="HZ21" s="813"/>
      <c r="IA21" s="23">
        <v>-1</v>
      </c>
      <c r="IB21" s="23">
        <v>-1</v>
      </c>
      <c r="IC21" s="23">
        <v>0</v>
      </c>
      <c r="ID21" s="835">
        <v>-5</v>
      </c>
      <c r="IE21" s="831"/>
      <c r="IF21" s="831"/>
      <c r="IG21" s="831"/>
      <c r="IH21" s="831"/>
      <c r="II21" s="831"/>
      <c r="IJ21" s="831"/>
      <c r="IK21" s="1"/>
      <c r="IL21" s="23">
        <v>0</v>
      </c>
      <c r="IM21" s="812">
        <v>0</v>
      </c>
      <c r="IN21" s="813"/>
      <c r="IO21" s="813"/>
      <c r="IP21" s="813"/>
      <c r="IQ21" s="813"/>
      <c r="IR21" s="813"/>
      <c r="IS21" s="813"/>
      <c r="IT21" s="23">
        <v>0</v>
      </c>
      <c r="IU21" s="23">
        <v>0</v>
      </c>
      <c r="IV21" s="23">
        <v>0</v>
      </c>
      <c r="IW21" s="812">
        <v>0</v>
      </c>
      <c r="IX21" s="813"/>
      <c r="IY21" s="813"/>
      <c r="IZ21" s="813"/>
      <c r="JA21" s="813"/>
      <c r="JB21" s="813"/>
      <c r="JC21" s="813"/>
      <c r="JD21" s="1"/>
    </row>
    <row r="22" spans="1:264" ht="13.5" customHeight="1" x14ac:dyDescent="0.25">
      <c r="A22" s="30" t="s">
        <v>49</v>
      </c>
      <c r="B22" s="821" t="s">
        <v>50</v>
      </c>
      <c r="C22" s="821"/>
      <c r="D22" s="822">
        <v>8579694</v>
      </c>
      <c r="E22" s="823"/>
      <c r="F22" s="823"/>
      <c r="G22" s="32">
        <v>1801736</v>
      </c>
      <c r="H22" s="824">
        <v>469631</v>
      </c>
      <c r="I22" s="825"/>
      <c r="J22" s="825"/>
      <c r="K22" s="825"/>
      <c r="L22" s="825"/>
      <c r="M22" s="32">
        <v>594469</v>
      </c>
      <c r="N22" s="32">
        <v>-124839</v>
      </c>
      <c r="O22" s="32">
        <v>2271367</v>
      </c>
      <c r="P22" s="1"/>
      <c r="Q22" s="33">
        <v>8663518</v>
      </c>
      <c r="R22" s="33">
        <v>1819339</v>
      </c>
      <c r="S22" s="33">
        <v>474219</v>
      </c>
      <c r="T22" s="33">
        <v>600277</v>
      </c>
      <c r="U22" s="33">
        <v>-126058</v>
      </c>
      <c r="V22" s="33">
        <v>2293558</v>
      </c>
      <c r="W22" s="1"/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819">
        <v>0</v>
      </c>
      <c r="AD22" s="820"/>
      <c r="AE22" s="820"/>
      <c r="AF22" s="820"/>
      <c r="AG22" s="820"/>
      <c r="AH22" s="820"/>
      <c r="AI22" s="820"/>
      <c r="AJ22" s="1"/>
      <c r="AK22" s="35">
        <v>0</v>
      </c>
      <c r="AL22" s="819">
        <v>0</v>
      </c>
      <c r="AM22" s="820"/>
      <c r="AN22" s="820"/>
      <c r="AO22" s="820"/>
      <c r="AP22" s="820"/>
      <c r="AQ22" s="820"/>
      <c r="AR22" s="820"/>
      <c r="AS22" s="35">
        <v>0</v>
      </c>
      <c r="AT22" s="35">
        <v>0</v>
      </c>
      <c r="AU22" s="35">
        <v>0</v>
      </c>
      <c r="AV22" s="819">
        <v>0</v>
      </c>
      <c r="AW22" s="820"/>
      <c r="AX22" s="820"/>
      <c r="AY22" s="820"/>
      <c r="AZ22" s="820"/>
      <c r="BA22" s="820"/>
      <c r="BB22" s="820"/>
      <c r="BC22" s="1"/>
      <c r="BD22" s="35">
        <v>0</v>
      </c>
      <c r="BE22" s="819">
        <v>0</v>
      </c>
      <c r="BF22" s="820"/>
      <c r="BG22" s="820"/>
      <c r="BH22" s="820"/>
      <c r="BI22" s="820"/>
      <c r="BJ22" s="820"/>
      <c r="BK22" s="820"/>
      <c r="BL22" s="35">
        <v>0</v>
      </c>
      <c r="BM22" s="35">
        <v>0</v>
      </c>
      <c r="BN22" s="35">
        <v>0</v>
      </c>
      <c r="BO22" s="819">
        <v>0</v>
      </c>
      <c r="BP22" s="820"/>
      <c r="BQ22" s="820"/>
      <c r="BR22" s="820"/>
      <c r="BS22" s="820"/>
      <c r="BT22" s="820"/>
      <c r="BU22" s="820"/>
      <c r="BV22" s="1"/>
      <c r="BW22" s="35">
        <v>0</v>
      </c>
      <c r="BX22" s="819">
        <v>0</v>
      </c>
      <c r="BY22" s="820"/>
      <c r="BZ22" s="820"/>
      <c r="CA22" s="820"/>
      <c r="CB22" s="820"/>
      <c r="CC22" s="820"/>
      <c r="CD22" s="820"/>
      <c r="CE22" s="35">
        <v>0</v>
      </c>
      <c r="CF22" s="35">
        <v>0</v>
      </c>
      <c r="CG22" s="35">
        <v>0</v>
      </c>
      <c r="CH22" s="819">
        <v>0</v>
      </c>
      <c r="CI22" s="820"/>
      <c r="CJ22" s="820"/>
      <c r="CK22" s="820"/>
      <c r="CL22" s="820"/>
      <c r="CM22" s="820"/>
      <c r="CN22" s="820"/>
      <c r="CO22" s="1"/>
      <c r="CP22" s="35">
        <v>0</v>
      </c>
      <c r="CQ22" s="819">
        <v>0</v>
      </c>
      <c r="CR22" s="820"/>
      <c r="CS22" s="820"/>
      <c r="CT22" s="820"/>
      <c r="CU22" s="820"/>
      <c r="CV22" s="820"/>
      <c r="CW22" s="820"/>
      <c r="CX22" s="35">
        <v>0</v>
      </c>
      <c r="CY22" s="35">
        <v>0</v>
      </c>
      <c r="CZ22" s="35">
        <v>0</v>
      </c>
      <c r="DA22" s="819">
        <v>0</v>
      </c>
      <c r="DB22" s="820"/>
      <c r="DC22" s="820"/>
      <c r="DD22" s="820"/>
      <c r="DE22" s="820"/>
      <c r="DF22" s="820"/>
      <c r="DG22" s="820"/>
      <c r="DH22" s="1"/>
      <c r="DI22" s="35">
        <v>0</v>
      </c>
      <c r="DJ22" s="819">
        <v>0</v>
      </c>
      <c r="DK22" s="820"/>
      <c r="DL22" s="820"/>
      <c r="DM22" s="820"/>
      <c r="DN22" s="820"/>
      <c r="DO22" s="820"/>
      <c r="DP22" s="820"/>
      <c r="DQ22" s="35">
        <v>0</v>
      </c>
      <c r="DR22" s="35">
        <v>0</v>
      </c>
      <c r="DS22" s="35">
        <v>0</v>
      </c>
      <c r="DT22" s="819">
        <v>0</v>
      </c>
      <c r="DU22" s="820"/>
      <c r="DV22" s="820"/>
      <c r="DW22" s="820"/>
      <c r="DX22" s="820"/>
      <c r="DY22" s="820"/>
      <c r="DZ22" s="820"/>
      <c r="EA22" s="1"/>
      <c r="EB22" s="35">
        <v>0</v>
      </c>
      <c r="EC22" s="819">
        <v>0</v>
      </c>
      <c r="ED22" s="820"/>
      <c r="EE22" s="820"/>
      <c r="EF22" s="820"/>
      <c r="EG22" s="820"/>
      <c r="EH22" s="820"/>
      <c r="EI22" s="820"/>
      <c r="EJ22" s="35">
        <v>0</v>
      </c>
      <c r="EK22" s="35">
        <v>0</v>
      </c>
      <c r="EL22" s="35">
        <v>0</v>
      </c>
      <c r="EM22" s="819">
        <v>0</v>
      </c>
      <c r="EN22" s="820"/>
      <c r="EO22" s="820"/>
      <c r="EP22" s="820"/>
      <c r="EQ22" s="820"/>
      <c r="ER22" s="820"/>
      <c r="ES22" s="820"/>
      <c r="ET22" s="1"/>
      <c r="EU22" s="35">
        <v>0</v>
      </c>
      <c r="EV22" s="819">
        <v>0</v>
      </c>
      <c r="EW22" s="820"/>
      <c r="EX22" s="820"/>
      <c r="EY22" s="820"/>
      <c r="EZ22" s="820"/>
      <c r="FA22" s="820"/>
      <c r="FB22" s="820"/>
      <c r="FC22" s="35">
        <v>0</v>
      </c>
      <c r="FD22" s="35">
        <v>0</v>
      </c>
      <c r="FE22" s="35">
        <v>0</v>
      </c>
      <c r="FF22" s="819">
        <v>0</v>
      </c>
      <c r="FG22" s="820"/>
      <c r="FH22" s="820"/>
      <c r="FI22" s="820"/>
      <c r="FJ22" s="820"/>
      <c r="FK22" s="820"/>
      <c r="FL22" s="820"/>
      <c r="FM22" s="1"/>
      <c r="FN22" s="35">
        <v>0</v>
      </c>
      <c r="FO22" s="819">
        <v>0</v>
      </c>
      <c r="FP22" s="820"/>
      <c r="FQ22" s="820"/>
      <c r="FR22" s="820"/>
      <c r="FS22" s="820"/>
      <c r="FT22" s="820"/>
      <c r="FU22" s="820"/>
      <c r="FV22" s="35">
        <v>0</v>
      </c>
      <c r="FW22" s="35">
        <v>0</v>
      </c>
      <c r="FX22" s="35">
        <v>0</v>
      </c>
      <c r="FY22" s="819">
        <v>0</v>
      </c>
      <c r="FZ22" s="820"/>
      <c r="GA22" s="820"/>
      <c r="GB22" s="820"/>
      <c r="GC22" s="820"/>
      <c r="GD22" s="820"/>
      <c r="GE22" s="820"/>
      <c r="GF22" s="1"/>
      <c r="GG22" s="33">
        <v>-83807</v>
      </c>
      <c r="GH22" s="829">
        <v>-17599</v>
      </c>
      <c r="GI22" s="820"/>
      <c r="GJ22" s="820"/>
      <c r="GK22" s="820"/>
      <c r="GL22" s="820"/>
      <c r="GM22" s="820"/>
      <c r="GN22" s="820"/>
      <c r="GO22" s="33">
        <v>-4587</v>
      </c>
      <c r="GP22" s="33">
        <v>-5807</v>
      </c>
      <c r="GQ22" s="33">
        <v>1219</v>
      </c>
      <c r="GR22" s="829">
        <v>-22186</v>
      </c>
      <c r="GS22" s="820"/>
      <c r="GT22" s="820"/>
      <c r="GU22" s="820"/>
      <c r="GV22" s="820"/>
      <c r="GW22" s="820"/>
      <c r="GX22" s="820"/>
      <c r="GY22" s="1"/>
      <c r="GZ22" s="35">
        <v>0</v>
      </c>
      <c r="HA22" s="819">
        <v>0</v>
      </c>
      <c r="HB22" s="820"/>
      <c r="HC22" s="820"/>
      <c r="HD22" s="820"/>
      <c r="HE22" s="820"/>
      <c r="HF22" s="820"/>
      <c r="HG22" s="820"/>
      <c r="HH22" s="35">
        <v>0</v>
      </c>
      <c r="HI22" s="35">
        <v>0</v>
      </c>
      <c r="HJ22" s="35">
        <v>0</v>
      </c>
      <c r="HK22" s="819">
        <v>0</v>
      </c>
      <c r="HL22" s="820"/>
      <c r="HM22" s="820"/>
      <c r="HN22" s="820"/>
      <c r="HO22" s="820"/>
      <c r="HP22" s="820"/>
      <c r="HQ22" s="820"/>
      <c r="HR22" s="1"/>
      <c r="HS22" s="35">
        <v>-17</v>
      </c>
      <c r="HT22" s="819">
        <v>-4</v>
      </c>
      <c r="HU22" s="820"/>
      <c r="HV22" s="820"/>
      <c r="HW22" s="820"/>
      <c r="HX22" s="820"/>
      <c r="HY22" s="820"/>
      <c r="HZ22" s="820"/>
      <c r="IA22" s="35">
        <v>-1</v>
      </c>
      <c r="IB22" s="35">
        <v>-1</v>
      </c>
      <c r="IC22" s="35">
        <v>0</v>
      </c>
      <c r="ID22" s="819">
        <v>-5</v>
      </c>
      <c r="IE22" s="820"/>
      <c r="IF22" s="820"/>
      <c r="IG22" s="820"/>
      <c r="IH22" s="820"/>
      <c r="II22" s="820"/>
      <c r="IJ22" s="820"/>
      <c r="IK22" s="1"/>
      <c r="IL22" s="35">
        <v>0</v>
      </c>
      <c r="IM22" s="819">
        <v>0</v>
      </c>
      <c r="IN22" s="820"/>
      <c r="IO22" s="820"/>
      <c r="IP22" s="820"/>
      <c r="IQ22" s="820"/>
      <c r="IR22" s="820"/>
      <c r="IS22" s="820"/>
      <c r="IT22" s="35">
        <v>0</v>
      </c>
      <c r="IU22" s="35">
        <v>0</v>
      </c>
      <c r="IV22" s="35">
        <v>0</v>
      </c>
      <c r="IW22" s="819">
        <v>0</v>
      </c>
      <c r="IX22" s="820"/>
      <c r="IY22" s="820"/>
      <c r="IZ22" s="820"/>
      <c r="JA22" s="820"/>
      <c r="JB22" s="820"/>
      <c r="JC22" s="820"/>
      <c r="JD22" s="1"/>
    </row>
    <row r="23" spans="1:264" ht="13.5" customHeight="1" x14ac:dyDescent="0.25">
      <c r="A23" s="18" t="s">
        <v>590</v>
      </c>
      <c r="B23" s="806"/>
      <c r="C23" s="806"/>
      <c r="D23" s="826">
        <f>SUM(D24:F26)</f>
        <v>-1068487574</v>
      </c>
      <c r="E23" s="827"/>
      <c r="F23" s="827"/>
      <c r="G23" s="26">
        <f>SUM(G24:G26)</f>
        <v>-224382390</v>
      </c>
      <c r="H23" s="818">
        <f>SUM(H24:L26)</f>
        <v>-54352166</v>
      </c>
      <c r="I23" s="817"/>
      <c r="J23" s="817"/>
      <c r="K23" s="817"/>
      <c r="L23" s="817"/>
      <c r="M23" s="26">
        <f>SUM(M24:M26)</f>
        <v>-68800211</v>
      </c>
      <c r="N23" s="26">
        <f>SUM(N24:N26)</f>
        <v>14448044</v>
      </c>
      <c r="O23" s="26">
        <f>SUM(O24:O26)</f>
        <v>-278734556</v>
      </c>
      <c r="P23" s="1"/>
      <c r="Q23" s="27">
        <v>-1093758304</v>
      </c>
      <c r="R23" s="27">
        <v>-229689244</v>
      </c>
      <c r="S23" s="27">
        <v>-58335341</v>
      </c>
      <c r="T23" s="27">
        <v>-73842204</v>
      </c>
      <c r="U23" s="27">
        <v>15506863</v>
      </c>
      <c r="V23" s="42">
        <v>-288024585</v>
      </c>
      <c r="W23" s="1"/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812">
        <v>0</v>
      </c>
      <c r="AD23" s="813"/>
      <c r="AE23" s="813"/>
      <c r="AF23" s="813"/>
      <c r="AG23" s="813"/>
      <c r="AH23" s="813"/>
      <c r="AI23" s="813"/>
      <c r="AJ23" s="1"/>
      <c r="AK23" s="23">
        <v>0</v>
      </c>
      <c r="AL23" s="812">
        <v>0</v>
      </c>
      <c r="AM23" s="813"/>
      <c r="AN23" s="813"/>
      <c r="AO23" s="813"/>
      <c r="AP23" s="813"/>
      <c r="AQ23" s="813"/>
      <c r="AR23" s="813"/>
      <c r="AS23" s="23">
        <v>0</v>
      </c>
      <c r="AT23" s="23">
        <v>0</v>
      </c>
      <c r="AU23" s="23">
        <v>0</v>
      </c>
      <c r="AV23" s="812">
        <v>0</v>
      </c>
      <c r="AW23" s="813"/>
      <c r="AX23" s="813"/>
      <c r="AY23" s="813"/>
      <c r="AZ23" s="813"/>
      <c r="BA23" s="813"/>
      <c r="BB23" s="813"/>
      <c r="BC23" s="1"/>
      <c r="BD23" s="27">
        <v>-1322224</v>
      </c>
      <c r="BE23" s="832">
        <v>-277667</v>
      </c>
      <c r="BF23" s="813"/>
      <c r="BG23" s="813"/>
      <c r="BH23" s="813"/>
      <c r="BI23" s="813"/>
      <c r="BJ23" s="813"/>
      <c r="BK23" s="813"/>
      <c r="BL23" s="27">
        <v>-66679</v>
      </c>
      <c r="BM23" s="27">
        <v>-84404</v>
      </c>
      <c r="BN23" s="27">
        <v>17725</v>
      </c>
      <c r="BO23" s="836">
        <v>-344346</v>
      </c>
      <c r="BP23" s="837"/>
      <c r="BQ23" s="837"/>
      <c r="BR23" s="837"/>
      <c r="BS23" s="837"/>
      <c r="BT23" s="837"/>
      <c r="BU23" s="837"/>
      <c r="BV23" s="1"/>
      <c r="BW23" s="23">
        <v>0</v>
      </c>
      <c r="BX23" s="812">
        <v>0</v>
      </c>
      <c r="BY23" s="813"/>
      <c r="BZ23" s="813"/>
      <c r="CA23" s="813"/>
      <c r="CB23" s="813"/>
      <c r="CC23" s="813"/>
      <c r="CD23" s="813"/>
      <c r="CE23" s="23">
        <v>0</v>
      </c>
      <c r="CF23" s="23">
        <v>0</v>
      </c>
      <c r="CG23" s="23">
        <v>0</v>
      </c>
      <c r="CH23" s="812">
        <v>0</v>
      </c>
      <c r="CI23" s="813"/>
      <c r="CJ23" s="813"/>
      <c r="CK23" s="813"/>
      <c r="CL23" s="813"/>
      <c r="CM23" s="813"/>
      <c r="CN23" s="813"/>
      <c r="CO23" s="1"/>
      <c r="CP23" s="27">
        <v>-29294833</v>
      </c>
      <c r="CQ23" s="832">
        <v>-6151915</v>
      </c>
      <c r="CR23" s="813"/>
      <c r="CS23" s="813"/>
      <c r="CT23" s="813"/>
      <c r="CU23" s="813"/>
      <c r="CV23" s="813"/>
      <c r="CW23" s="813"/>
      <c r="CX23" s="27">
        <v>-1592456</v>
      </c>
      <c r="CY23" s="27">
        <v>-2015767</v>
      </c>
      <c r="CZ23" s="27">
        <v>423311</v>
      </c>
      <c r="DA23" s="836">
        <v>-7744371</v>
      </c>
      <c r="DB23" s="837"/>
      <c r="DC23" s="837"/>
      <c r="DD23" s="837"/>
      <c r="DE23" s="837"/>
      <c r="DF23" s="837"/>
      <c r="DG23" s="837"/>
      <c r="DH23" s="1"/>
      <c r="DI23" s="23">
        <v>0</v>
      </c>
      <c r="DJ23" s="812">
        <v>0</v>
      </c>
      <c r="DK23" s="813"/>
      <c r="DL23" s="813"/>
      <c r="DM23" s="813"/>
      <c r="DN23" s="813"/>
      <c r="DO23" s="813"/>
      <c r="DP23" s="813"/>
      <c r="DQ23" s="23">
        <v>0</v>
      </c>
      <c r="DR23" s="23">
        <v>0</v>
      </c>
      <c r="DS23" s="23">
        <v>0</v>
      </c>
      <c r="DT23" s="812">
        <v>0</v>
      </c>
      <c r="DU23" s="813"/>
      <c r="DV23" s="813"/>
      <c r="DW23" s="813"/>
      <c r="DX23" s="813"/>
      <c r="DY23" s="813"/>
      <c r="DZ23" s="813"/>
      <c r="EA23" s="1"/>
      <c r="EB23" s="23">
        <v>0</v>
      </c>
      <c r="EC23" s="812">
        <v>0</v>
      </c>
      <c r="ED23" s="813"/>
      <c r="EE23" s="813"/>
      <c r="EF23" s="813"/>
      <c r="EG23" s="813"/>
      <c r="EH23" s="813"/>
      <c r="EI23" s="813"/>
      <c r="EJ23" s="23">
        <v>0</v>
      </c>
      <c r="EK23" s="23">
        <v>0</v>
      </c>
      <c r="EL23" s="23">
        <v>0</v>
      </c>
      <c r="EM23" s="812">
        <v>0</v>
      </c>
      <c r="EN23" s="813"/>
      <c r="EO23" s="813"/>
      <c r="EP23" s="813"/>
      <c r="EQ23" s="813"/>
      <c r="ER23" s="813"/>
      <c r="ES23" s="813"/>
      <c r="ET23" s="1"/>
      <c r="EU23" s="23">
        <v>0</v>
      </c>
      <c r="EV23" s="812">
        <v>0</v>
      </c>
      <c r="EW23" s="813"/>
      <c r="EX23" s="813"/>
      <c r="EY23" s="813"/>
      <c r="EZ23" s="813"/>
      <c r="FA23" s="813"/>
      <c r="FB23" s="813"/>
      <c r="FC23" s="23">
        <v>0</v>
      </c>
      <c r="FD23" s="23">
        <v>0</v>
      </c>
      <c r="FE23" s="23">
        <v>0</v>
      </c>
      <c r="FF23" s="812">
        <v>0</v>
      </c>
      <c r="FG23" s="813"/>
      <c r="FH23" s="813"/>
      <c r="FI23" s="813"/>
      <c r="FJ23" s="813"/>
      <c r="FK23" s="813"/>
      <c r="FL23" s="813"/>
      <c r="FM23" s="1"/>
      <c r="FN23" s="27">
        <v>-21484</v>
      </c>
      <c r="FO23" s="832">
        <v>-4511</v>
      </c>
      <c r="FP23" s="813"/>
      <c r="FQ23" s="813"/>
      <c r="FR23" s="813"/>
      <c r="FS23" s="813"/>
      <c r="FT23" s="813"/>
      <c r="FU23" s="813"/>
      <c r="FV23" s="27">
        <v>-1176</v>
      </c>
      <c r="FW23" s="27">
        <v>-1489</v>
      </c>
      <c r="FX23" s="23">
        <v>312</v>
      </c>
      <c r="FY23" s="830">
        <v>-5687</v>
      </c>
      <c r="FZ23" s="831"/>
      <c r="GA23" s="831"/>
      <c r="GB23" s="831"/>
      <c r="GC23" s="831"/>
      <c r="GD23" s="831"/>
      <c r="GE23" s="831"/>
      <c r="GF23" s="1"/>
      <c r="GG23" s="27">
        <f>SUM(GG24:GG26)</f>
        <v>56351482</v>
      </c>
      <c r="GH23" s="832">
        <f>SUM(GH24:GN26)</f>
        <v>11833812</v>
      </c>
      <c r="GI23" s="813"/>
      <c r="GJ23" s="813"/>
      <c r="GK23" s="813"/>
      <c r="GL23" s="813"/>
      <c r="GM23" s="813"/>
      <c r="GN23" s="813"/>
      <c r="GO23" s="27">
        <f>SUM(GO24:GO26)</f>
        <v>5667715</v>
      </c>
      <c r="GP23" s="27">
        <f>SUM(GP24:GP26)</f>
        <v>7174322</v>
      </c>
      <c r="GQ23" s="27">
        <f>SUM(GQ24:GQ26)</f>
        <v>-1506607</v>
      </c>
      <c r="GR23" s="830">
        <f>SUM(GR24:GX26)</f>
        <v>17501527</v>
      </c>
      <c r="GS23" s="831"/>
      <c r="GT23" s="831"/>
      <c r="GU23" s="831"/>
      <c r="GV23" s="831"/>
      <c r="GW23" s="831"/>
      <c r="GX23" s="831"/>
      <c r="GY23" s="1"/>
      <c r="GZ23" s="23">
        <v>0</v>
      </c>
      <c r="HA23" s="812">
        <v>0</v>
      </c>
      <c r="HB23" s="813"/>
      <c r="HC23" s="813"/>
      <c r="HD23" s="813"/>
      <c r="HE23" s="813"/>
      <c r="HF23" s="813"/>
      <c r="HG23" s="813"/>
      <c r="HH23" s="23">
        <v>0</v>
      </c>
      <c r="HI23" s="23">
        <v>0</v>
      </c>
      <c r="HJ23" s="23">
        <v>0</v>
      </c>
      <c r="HK23" s="812">
        <v>0</v>
      </c>
      <c r="HL23" s="813"/>
      <c r="HM23" s="813"/>
      <c r="HN23" s="813"/>
      <c r="HO23" s="813"/>
      <c r="HP23" s="813"/>
      <c r="HQ23" s="813"/>
      <c r="HR23" s="1"/>
      <c r="HS23" s="27">
        <v>-155984</v>
      </c>
      <c r="HT23" s="832">
        <v>-32757</v>
      </c>
      <c r="HU23" s="813"/>
      <c r="HV23" s="813"/>
      <c r="HW23" s="813"/>
      <c r="HX23" s="813"/>
      <c r="HY23" s="813"/>
      <c r="HZ23" s="813"/>
      <c r="IA23" s="27">
        <v>-8538</v>
      </c>
      <c r="IB23" s="27">
        <v>-10808</v>
      </c>
      <c r="IC23" s="27">
        <v>2270</v>
      </c>
      <c r="ID23" s="830">
        <v>-41295</v>
      </c>
      <c r="IE23" s="831"/>
      <c r="IF23" s="831"/>
      <c r="IG23" s="831"/>
      <c r="IH23" s="831"/>
      <c r="II23" s="831"/>
      <c r="IJ23" s="831"/>
      <c r="IK23" s="1"/>
      <c r="IL23" s="27">
        <v>-286227</v>
      </c>
      <c r="IM23" s="832">
        <v>-60108</v>
      </c>
      <c r="IN23" s="813"/>
      <c r="IO23" s="813"/>
      <c r="IP23" s="813"/>
      <c r="IQ23" s="813"/>
      <c r="IR23" s="813"/>
      <c r="IS23" s="813"/>
      <c r="IT23" s="27">
        <v>-15691</v>
      </c>
      <c r="IU23" s="27">
        <v>-19862</v>
      </c>
      <c r="IV23" s="27">
        <v>4171</v>
      </c>
      <c r="IW23" s="830">
        <v>-75799</v>
      </c>
      <c r="IX23" s="831"/>
      <c r="IY23" s="831"/>
      <c r="IZ23" s="831"/>
      <c r="JA23" s="831"/>
      <c r="JB23" s="831"/>
      <c r="JC23" s="831"/>
      <c r="JD23" s="1"/>
    </row>
    <row r="24" spans="1:264" ht="14.25" customHeight="1" x14ac:dyDescent="0.25">
      <c r="A24" s="30" t="s">
        <v>63</v>
      </c>
      <c r="B24" s="821" t="s">
        <v>64</v>
      </c>
      <c r="C24" s="821"/>
      <c r="D24" s="822">
        <v>1102750915</v>
      </c>
      <c r="E24" s="823"/>
      <c r="F24" s="823"/>
      <c r="G24" s="32">
        <v>231577693</v>
      </c>
      <c r="H24" s="824">
        <v>60361794</v>
      </c>
      <c r="I24" s="825"/>
      <c r="J24" s="825"/>
      <c r="K24" s="825"/>
      <c r="L24" s="825"/>
      <c r="M24" s="32">
        <v>76407333</v>
      </c>
      <c r="N24" s="32">
        <v>-16045540</v>
      </c>
      <c r="O24" s="32">
        <v>291939487</v>
      </c>
      <c r="P24" s="1"/>
      <c r="Q24" s="33">
        <v>1058005554</v>
      </c>
      <c r="R24" s="33">
        <v>222181166</v>
      </c>
      <c r="S24" s="33">
        <v>57912546</v>
      </c>
      <c r="T24" s="33">
        <v>73307020</v>
      </c>
      <c r="U24" s="33">
        <v>-15394474</v>
      </c>
      <c r="V24" s="33">
        <v>280093712</v>
      </c>
      <c r="W24" s="1"/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819">
        <v>0</v>
      </c>
      <c r="AD24" s="820"/>
      <c r="AE24" s="820"/>
      <c r="AF24" s="820"/>
      <c r="AG24" s="820"/>
      <c r="AH24" s="820"/>
      <c r="AI24" s="820"/>
      <c r="AJ24" s="1"/>
      <c r="AK24" s="35">
        <v>0</v>
      </c>
      <c r="AL24" s="819">
        <v>0</v>
      </c>
      <c r="AM24" s="820"/>
      <c r="AN24" s="820"/>
      <c r="AO24" s="820"/>
      <c r="AP24" s="820"/>
      <c r="AQ24" s="820"/>
      <c r="AR24" s="820"/>
      <c r="AS24" s="35">
        <v>0</v>
      </c>
      <c r="AT24" s="35">
        <v>0</v>
      </c>
      <c r="AU24" s="35">
        <v>0</v>
      </c>
      <c r="AV24" s="819">
        <v>0</v>
      </c>
      <c r="AW24" s="820"/>
      <c r="AX24" s="820"/>
      <c r="AY24" s="820"/>
      <c r="AZ24" s="820"/>
      <c r="BA24" s="820"/>
      <c r="BB24" s="820"/>
      <c r="BC24" s="1"/>
      <c r="BD24" s="33">
        <v>4322461</v>
      </c>
      <c r="BE24" s="829">
        <v>907717</v>
      </c>
      <c r="BF24" s="820"/>
      <c r="BG24" s="820"/>
      <c r="BH24" s="820"/>
      <c r="BI24" s="820"/>
      <c r="BJ24" s="820"/>
      <c r="BK24" s="820"/>
      <c r="BL24" s="33">
        <v>236601</v>
      </c>
      <c r="BM24" s="33">
        <v>299494</v>
      </c>
      <c r="BN24" s="33">
        <v>-62894</v>
      </c>
      <c r="BO24" s="829">
        <v>1144318</v>
      </c>
      <c r="BP24" s="820"/>
      <c r="BQ24" s="820"/>
      <c r="BR24" s="820"/>
      <c r="BS24" s="820"/>
      <c r="BT24" s="820"/>
      <c r="BU24" s="820"/>
      <c r="BV24" s="1"/>
      <c r="BW24" s="35">
        <v>0</v>
      </c>
      <c r="BX24" s="819">
        <v>0</v>
      </c>
      <c r="BY24" s="820"/>
      <c r="BZ24" s="820"/>
      <c r="CA24" s="820"/>
      <c r="CB24" s="820"/>
      <c r="CC24" s="820"/>
      <c r="CD24" s="820"/>
      <c r="CE24" s="35">
        <v>0</v>
      </c>
      <c r="CF24" s="35">
        <v>0</v>
      </c>
      <c r="CG24" s="35">
        <v>0</v>
      </c>
      <c r="CH24" s="819">
        <v>0</v>
      </c>
      <c r="CI24" s="820"/>
      <c r="CJ24" s="820"/>
      <c r="CK24" s="820"/>
      <c r="CL24" s="820"/>
      <c r="CM24" s="820"/>
      <c r="CN24" s="820"/>
      <c r="CO24" s="1"/>
      <c r="CP24" s="33">
        <v>13073199</v>
      </c>
      <c r="CQ24" s="829">
        <v>2745372</v>
      </c>
      <c r="CR24" s="820"/>
      <c r="CS24" s="820"/>
      <c r="CT24" s="820"/>
      <c r="CU24" s="820"/>
      <c r="CV24" s="820"/>
      <c r="CW24" s="820"/>
      <c r="CX24" s="33">
        <v>715594</v>
      </c>
      <c r="CY24" s="33">
        <v>905815</v>
      </c>
      <c r="CZ24" s="33">
        <v>-190221</v>
      </c>
      <c r="DA24" s="829">
        <v>3460966</v>
      </c>
      <c r="DB24" s="820"/>
      <c r="DC24" s="820"/>
      <c r="DD24" s="820"/>
      <c r="DE24" s="820"/>
      <c r="DF24" s="820"/>
      <c r="DG24" s="820"/>
      <c r="DH24" s="1"/>
      <c r="DI24" s="35">
        <v>0</v>
      </c>
      <c r="DJ24" s="819">
        <v>0</v>
      </c>
      <c r="DK24" s="820"/>
      <c r="DL24" s="820"/>
      <c r="DM24" s="820"/>
      <c r="DN24" s="820"/>
      <c r="DO24" s="820"/>
      <c r="DP24" s="820"/>
      <c r="DQ24" s="35">
        <v>0</v>
      </c>
      <c r="DR24" s="35">
        <v>0</v>
      </c>
      <c r="DS24" s="35">
        <v>0</v>
      </c>
      <c r="DT24" s="819">
        <v>0</v>
      </c>
      <c r="DU24" s="820"/>
      <c r="DV24" s="820"/>
      <c r="DW24" s="820"/>
      <c r="DX24" s="820"/>
      <c r="DY24" s="820"/>
      <c r="DZ24" s="820"/>
      <c r="EA24" s="1"/>
      <c r="EB24" s="35">
        <v>0</v>
      </c>
      <c r="EC24" s="819">
        <v>0</v>
      </c>
      <c r="ED24" s="820"/>
      <c r="EE24" s="820"/>
      <c r="EF24" s="820"/>
      <c r="EG24" s="820"/>
      <c r="EH24" s="820"/>
      <c r="EI24" s="820"/>
      <c r="EJ24" s="35">
        <v>0</v>
      </c>
      <c r="EK24" s="35">
        <v>0</v>
      </c>
      <c r="EL24" s="35">
        <v>0</v>
      </c>
      <c r="EM24" s="819">
        <v>0</v>
      </c>
      <c r="EN24" s="820"/>
      <c r="EO24" s="820"/>
      <c r="EP24" s="820"/>
      <c r="EQ24" s="820"/>
      <c r="ER24" s="820"/>
      <c r="ES24" s="820"/>
      <c r="ET24" s="1"/>
      <c r="EU24" s="35">
        <v>0</v>
      </c>
      <c r="EV24" s="819">
        <v>0</v>
      </c>
      <c r="EW24" s="820"/>
      <c r="EX24" s="820"/>
      <c r="EY24" s="820"/>
      <c r="EZ24" s="820"/>
      <c r="FA24" s="820"/>
      <c r="FB24" s="820"/>
      <c r="FC24" s="35">
        <v>0</v>
      </c>
      <c r="FD24" s="35">
        <v>0</v>
      </c>
      <c r="FE24" s="35">
        <v>0</v>
      </c>
      <c r="FF24" s="819">
        <v>0</v>
      </c>
      <c r="FG24" s="820"/>
      <c r="FH24" s="820"/>
      <c r="FI24" s="820"/>
      <c r="FJ24" s="820"/>
      <c r="FK24" s="820"/>
      <c r="FL24" s="820"/>
      <c r="FM24" s="1"/>
      <c r="FN24" s="33">
        <v>6131</v>
      </c>
      <c r="FO24" s="829">
        <v>1288</v>
      </c>
      <c r="FP24" s="820"/>
      <c r="FQ24" s="820"/>
      <c r="FR24" s="820"/>
      <c r="FS24" s="820"/>
      <c r="FT24" s="820"/>
      <c r="FU24" s="820"/>
      <c r="FV24" s="35">
        <v>336</v>
      </c>
      <c r="FW24" s="35">
        <v>425</v>
      </c>
      <c r="FX24" s="35">
        <v>-89</v>
      </c>
      <c r="FY24" s="829">
        <v>1624</v>
      </c>
      <c r="FZ24" s="820"/>
      <c r="GA24" s="820"/>
      <c r="GB24" s="820"/>
      <c r="GC24" s="820"/>
      <c r="GD24" s="820"/>
      <c r="GE24" s="820"/>
      <c r="GF24" s="1"/>
      <c r="GG24" s="33">
        <v>25158537</v>
      </c>
      <c r="GH24" s="829">
        <v>5283293</v>
      </c>
      <c r="GI24" s="820"/>
      <c r="GJ24" s="820"/>
      <c r="GK24" s="820"/>
      <c r="GL24" s="820"/>
      <c r="GM24" s="820"/>
      <c r="GN24" s="820"/>
      <c r="GO24" s="33">
        <v>1377115</v>
      </c>
      <c r="GP24" s="33">
        <v>1743183</v>
      </c>
      <c r="GQ24" s="33">
        <v>-366068</v>
      </c>
      <c r="GR24" s="829">
        <v>6660408</v>
      </c>
      <c r="GS24" s="820"/>
      <c r="GT24" s="820"/>
      <c r="GU24" s="820"/>
      <c r="GV24" s="820"/>
      <c r="GW24" s="820"/>
      <c r="GX24" s="820"/>
      <c r="GY24" s="1"/>
      <c r="GZ24" s="35">
        <v>0</v>
      </c>
      <c r="HA24" s="819">
        <v>0</v>
      </c>
      <c r="HB24" s="820"/>
      <c r="HC24" s="820"/>
      <c r="HD24" s="820"/>
      <c r="HE24" s="820"/>
      <c r="HF24" s="820"/>
      <c r="HG24" s="820"/>
      <c r="HH24" s="35">
        <v>0</v>
      </c>
      <c r="HI24" s="35">
        <v>0</v>
      </c>
      <c r="HJ24" s="35">
        <v>0</v>
      </c>
      <c r="HK24" s="819">
        <v>0</v>
      </c>
      <c r="HL24" s="820"/>
      <c r="HM24" s="820"/>
      <c r="HN24" s="820"/>
      <c r="HO24" s="820"/>
      <c r="HP24" s="820"/>
      <c r="HQ24" s="820"/>
      <c r="HR24" s="1"/>
      <c r="HS24" s="33">
        <v>155657</v>
      </c>
      <c r="HT24" s="829">
        <v>32688</v>
      </c>
      <c r="HU24" s="820"/>
      <c r="HV24" s="820"/>
      <c r="HW24" s="820"/>
      <c r="HX24" s="820"/>
      <c r="HY24" s="820"/>
      <c r="HZ24" s="820"/>
      <c r="IA24" s="33">
        <v>8520</v>
      </c>
      <c r="IB24" s="33">
        <v>10785</v>
      </c>
      <c r="IC24" s="33">
        <v>-2265</v>
      </c>
      <c r="ID24" s="829">
        <v>41208</v>
      </c>
      <c r="IE24" s="820"/>
      <c r="IF24" s="820"/>
      <c r="IG24" s="820"/>
      <c r="IH24" s="820"/>
      <c r="II24" s="820"/>
      <c r="IJ24" s="820"/>
      <c r="IK24" s="1"/>
      <c r="IL24" s="33">
        <v>2029376</v>
      </c>
      <c r="IM24" s="829">
        <v>426169</v>
      </c>
      <c r="IN24" s="820"/>
      <c r="IO24" s="820"/>
      <c r="IP24" s="820"/>
      <c r="IQ24" s="820"/>
      <c r="IR24" s="820"/>
      <c r="IS24" s="820"/>
      <c r="IT24" s="33">
        <v>111083</v>
      </c>
      <c r="IU24" s="33">
        <v>140611</v>
      </c>
      <c r="IV24" s="33">
        <v>-29528</v>
      </c>
      <c r="IW24" s="829">
        <v>537252</v>
      </c>
      <c r="IX24" s="820"/>
      <c r="IY24" s="820"/>
      <c r="IZ24" s="820"/>
      <c r="JA24" s="820"/>
      <c r="JB24" s="820"/>
      <c r="JC24" s="820"/>
      <c r="JD24" s="1"/>
    </row>
    <row r="25" spans="1:264" ht="13.5" customHeight="1" x14ac:dyDescent="0.25">
      <c r="A25" s="30" t="s">
        <v>65</v>
      </c>
      <c r="B25" s="821" t="s">
        <v>66</v>
      </c>
      <c r="C25" s="821"/>
      <c r="D25" s="822">
        <v>-2363716355</v>
      </c>
      <c r="E25" s="823"/>
      <c r="F25" s="823"/>
      <c r="G25" s="32">
        <v>-496380435</v>
      </c>
      <c r="H25" s="824">
        <v>-125249711</v>
      </c>
      <c r="I25" s="825"/>
      <c r="J25" s="825"/>
      <c r="K25" s="825"/>
      <c r="L25" s="825"/>
      <c r="M25" s="32">
        <v>-158543938</v>
      </c>
      <c r="N25" s="32">
        <v>33294227</v>
      </c>
      <c r="O25" s="32">
        <v>-621630146</v>
      </c>
      <c r="P25" s="1"/>
      <c r="Q25" s="33">
        <v>-2151763858</v>
      </c>
      <c r="R25" s="33">
        <v>-451870410</v>
      </c>
      <c r="S25" s="33">
        <v>-116247887</v>
      </c>
      <c r="T25" s="33">
        <v>-147149224</v>
      </c>
      <c r="U25" s="33">
        <v>30901337</v>
      </c>
      <c r="V25" s="33">
        <v>-568118297</v>
      </c>
      <c r="W25" s="1"/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819">
        <v>0</v>
      </c>
      <c r="AD25" s="820"/>
      <c r="AE25" s="820"/>
      <c r="AF25" s="820"/>
      <c r="AG25" s="820"/>
      <c r="AH25" s="820"/>
      <c r="AI25" s="820"/>
      <c r="AJ25" s="1"/>
      <c r="AK25" s="35">
        <v>0</v>
      </c>
      <c r="AL25" s="819">
        <v>0</v>
      </c>
      <c r="AM25" s="820"/>
      <c r="AN25" s="820"/>
      <c r="AO25" s="820"/>
      <c r="AP25" s="820"/>
      <c r="AQ25" s="820"/>
      <c r="AR25" s="820"/>
      <c r="AS25" s="35">
        <v>0</v>
      </c>
      <c r="AT25" s="35">
        <v>0</v>
      </c>
      <c r="AU25" s="35">
        <v>0</v>
      </c>
      <c r="AV25" s="819">
        <v>0</v>
      </c>
      <c r="AW25" s="820"/>
      <c r="AX25" s="820"/>
      <c r="AY25" s="820"/>
      <c r="AZ25" s="820"/>
      <c r="BA25" s="820"/>
      <c r="BB25" s="820"/>
      <c r="BC25" s="1"/>
      <c r="BD25" s="33">
        <v>-5644685</v>
      </c>
      <c r="BE25" s="829">
        <v>-1185384</v>
      </c>
      <c r="BF25" s="820"/>
      <c r="BG25" s="820"/>
      <c r="BH25" s="820"/>
      <c r="BI25" s="820"/>
      <c r="BJ25" s="820"/>
      <c r="BK25" s="820"/>
      <c r="BL25" s="33">
        <v>-303280</v>
      </c>
      <c r="BM25" s="33">
        <v>-383899</v>
      </c>
      <c r="BN25" s="33">
        <v>80619</v>
      </c>
      <c r="BO25" s="829">
        <v>-1488664</v>
      </c>
      <c r="BP25" s="820"/>
      <c r="BQ25" s="820"/>
      <c r="BR25" s="820"/>
      <c r="BS25" s="820"/>
      <c r="BT25" s="820"/>
      <c r="BU25" s="820"/>
      <c r="BV25" s="1"/>
      <c r="BW25" s="35">
        <v>0</v>
      </c>
      <c r="BX25" s="819">
        <v>0</v>
      </c>
      <c r="BY25" s="820"/>
      <c r="BZ25" s="820"/>
      <c r="CA25" s="820"/>
      <c r="CB25" s="820"/>
      <c r="CC25" s="820"/>
      <c r="CD25" s="820"/>
      <c r="CE25" s="35">
        <v>0</v>
      </c>
      <c r="CF25" s="35">
        <v>0</v>
      </c>
      <c r="CG25" s="35">
        <v>0</v>
      </c>
      <c r="CH25" s="819">
        <v>0</v>
      </c>
      <c r="CI25" s="820"/>
      <c r="CJ25" s="820"/>
      <c r="CK25" s="820"/>
      <c r="CL25" s="820"/>
      <c r="CM25" s="820"/>
      <c r="CN25" s="820"/>
      <c r="CO25" s="1"/>
      <c r="CP25" s="33">
        <v>-42368032</v>
      </c>
      <c r="CQ25" s="829">
        <v>-8897287</v>
      </c>
      <c r="CR25" s="820"/>
      <c r="CS25" s="820"/>
      <c r="CT25" s="820"/>
      <c r="CU25" s="820"/>
      <c r="CV25" s="820"/>
      <c r="CW25" s="820"/>
      <c r="CX25" s="33">
        <v>-2308050</v>
      </c>
      <c r="CY25" s="33">
        <v>-2921582</v>
      </c>
      <c r="CZ25" s="33">
        <v>613532</v>
      </c>
      <c r="DA25" s="829">
        <v>-11205337</v>
      </c>
      <c r="DB25" s="820"/>
      <c r="DC25" s="820"/>
      <c r="DD25" s="820"/>
      <c r="DE25" s="820"/>
      <c r="DF25" s="820"/>
      <c r="DG25" s="820"/>
      <c r="DH25" s="1"/>
      <c r="DI25" s="35">
        <v>0</v>
      </c>
      <c r="DJ25" s="819">
        <v>0</v>
      </c>
      <c r="DK25" s="820"/>
      <c r="DL25" s="820"/>
      <c r="DM25" s="820"/>
      <c r="DN25" s="820"/>
      <c r="DO25" s="820"/>
      <c r="DP25" s="820"/>
      <c r="DQ25" s="35">
        <v>0</v>
      </c>
      <c r="DR25" s="35">
        <v>0</v>
      </c>
      <c r="DS25" s="35">
        <v>0</v>
      </c>
      <c r="DT25" s="819">
        <v>0</v>
      </c>
      <c r="DU25" s="820"/>
      <c r="DV25" s="820"/>
      <c r="DW25" s="820"/>
      <c r="DX25" s="820"/>
      <c r="DY25" s="820"/>
      <c r="DZ25" s="820"/>
      <c r="EA25" s="1"/>
      <c r="EB25" s="35">
        <v>0</v>
      </c>
      <c r="EC25" s="819">
        <v>0</v>
      </c>
      <c r="ED25" s="820"/>
      <c r="EE25" s="820"/>
      <c r="EF25" s="820"/>
      <c r="EG25" s="820"/>
      <c r="EH25" s="820"/>
      <c r="EI25" s="820"/>
      <c r="EJ25" s="35">
        <v>0</v>
      </c>
      <c r="EK25" s="35">
        <v>0</v>
      </c>
      <c r="EL25" s="35">
        <v>0</v>
      </c>
      <c r="EM25" s="819">
        <v>0</v>
      </c>
      <c r="EN25" s="820"/>
      <c r="EO25" s="820"/>
      <c r="EP25" s="820"/>
      <c r="EQ25" s="820"/>
      <c r="ER25" s="820"/>
      <c r="ES25" s="820"/>
      <c r="ET25" s="1"/>
      <c r="EU25" s="35">
        <v>0</v>
      </c>
      <c r="EV25" s="819">
        <v>0</v>
      </c>
      <c r="EW25" s="820"/>
      <c r="EX25" s="820"/>
      <c r="EY25" s="820"/>
      <c r="EZ25" s="820"/>
      <c r="FA25" s="820"/>
      <c r="FB25" s="820"/>
      <c r="FC25" s="35">
        <v>0</v>
      </c>
      <c r="FD25" s="35">
        <v>0</v>
      </c>
      <c r="FE25" s="35">
        <v>0</v>
      </c>
      <c r="FF25" s="819">
        <v>0</v>
      </c>
      <c r="FG25" s="820"/>
      <c r="FH25" s="820"/>
      <c r="FI25" s="820"/>
      <c r="FJ25" s="820"/>
      <c r="FK25" s="820"/>
      <c r="FL25" s="820"/>
      <c r="FM25" s="1"/>
      <c r="FN25" s="33">
        <v>-27615</v>
      </c>
      <c r="FO25" s="829">
        <v>-5799</v>
      </c>
      <c r="FP25" s="820"/>
      <c r="FQ25" s="820"/>
      <c r="FR25" s="820"/>
      <c r="FS25" s="820"/>
      <c r="FT25" s="820"/>
      <c r="FU25" s="820"/>
      <c r="FV25" s="33">
        <v>-1512</v>
      </c>
      <c r="FW25" s="33">
        <v>-1913</v>
      </c>
      <c r="FX25" s="35">
        <v>402</v>
      </c>
      <c r="FY25" s="829">
        <v>-7311</v>
      </c>
      <c r="FZ25" s="820"/>
      <c r="GA25" s="820"/>
      <c r="GB25" s="820"/>
      <c r="GC25" s="820"/>
      <c r="GD25" s="820"/>
      <c r="GE25" s="820"/>
      <c r="GF25" s="1"/>
      <c r="GG25" s="33">
        <v>-161284921</v>
      </c>
      <c r="GH25" s="829">
        <v>-33869833</v>
      </c>
      <c r="GI25" s="820"/>
      <c r="GJ25" s="820"/>
      <c r="GK25" s="820"/>
      <c r="GL25" s="820"/>
      <c r="GM25" s="820"/>
      <c r="GN25" s="820"/>
      <c r="GO25" s="33">
        <v>-6245151</v>
      </c>
      <c r="GP25" s="33">
        <v>-7905255</v>
      </c>
      <c r="GQ25" s="33">
        <v>1660104</v>
      </c>
      <c r="GR25" s="829">
        <v>-40114984</v>
      </c>
      <c r="GS25" s="820"/>
      <c r="GT25" s="820"/>
      <c r="GU25" s="820"/>
      <c r="GV25" s="820"/>
      <c r="GW25" s="820"/>
      <c r="GX25" s="820"/>
      <c r="GY25" s="1"/>
      <c r="GZ25" s="35">
        <v>0</v>
      </c>
      <c r="HA25" s="819">
        <v>0</v>
      </c>
      <c r="HB25" s="820"/>
      <c r="HC25" s="820"/>
      <c r="HD25" s="820"/>
      <c r="HE25" s="820"/>
      <c r="HF25" s="820"/>
      <c r="HG25" s="820"/>
      <c r="HH25" s="35">
        <v>0</v>
      </c>
      <c r="HI25" s="35">
        <v>0</v>
      </c>
      <c r="HJ25" s="35">
        <v>0</v>
      </c>
      <c r="HK25" s="819">
        <v>0</v>
      </c>
      <c r="HL25" s="820"/>
      <c r="HM25" s="820"/>
      <c r="HN25" s="820"/>
      <c r="HO25" s="820"/>
      <c r="HP25" s="820"/>
      <c r="HQ25" s="820"/>
      <c r="HR25" s="1"/>
      <c r="HS25" s="33">
        <v>-311641</v>
      </c>
      <c r="HT25" s="829">
        <v>-65445</v>
      </c>
      <c r="HU25" s="820"/>
      <c r="HV25" s="820"/>
      <c r="HW25" s="820"/>
      <c r="HX25" s="820"/>
      <c r="HY25" s="820"/>
      <c r="HZ25" s="820"/>
      <c r="IA25" s="33">
        <v>-17058</v>
      </c>
      <c r="IB25" s="33">
        <v>-21593</v>
      </c>
      <c r="IC25" s="33">
        <v>4535</v>
      </c>
      <c r="ID25" s="829">
        <v>-82503</v>
      </c>
      <c r="IE25" s="820"/>
      <c r="IF25" s="820"/>
      <c r="IG25" s="820"/>
      <c r="IH25" s="820"/>
      <c r="II25" s="820"/>
      <c r="IJ25" s="820"/>
      <c r="IK25" s="1"/>
      <c r="IL25" s="33">
        <v>-2315603</v>
      </c>
      <c r="IM25" s="829">
        <v>-486277</v>
      </c>
      <c r="IN25" s="820"/>
      <c r="IO25" s="820"/>
      <c r="IP25" s="820"/>
      <c r="IQ25" s="820"/>
      <c r="IR25" s="820"/>
      <c r="IS25" s="820"/>
      <c r="IT25" s="33">
        <v>-126774</v>
      </c>
      <c r="IU25" s="33">
        <v>-160473</v>
      </c>
      <c r="IV25" s="33">
        <v>33699</v>
      </c>
      <c r="IW25" s="829">
        <v>-613051</v>
      </c>
      <c r="IX25" s="820"/>
      <c r="IY25" s="820"/>
      <c r="IZ25" s="820"/>
      <c r="JA25" s="820"/>
      <c r="JB25" s="820"/>
      <c r="JC25" s="820"/>
      <c r="JD25" s="1"/>
    </row>
    <row r="26" spans="1:264" ht="13.5" customHeight="1" x14ac:dyDescent="0.25">
      <c r="A26" s="30" t="s">
        <v>591</v>
      </c>
      <c r="B26" s="406" t="s">
        <v>592</v>
      </c>
      <c r="C26" s="406"/>
      <c r="D26" s="407">
        <v>192477866</v>
      </c>
      <c r="E26" s="408"/>
      <c r="F26" s="408"/>
      <c r="G26" s="409">
        <v>40420352</v>
      </c>
      <c r="H26" s="410">
        <v>10535751</v>
      </c>
      <c r="I26" s="411"/>
      <c r="J26" s="411"/>
      <c r="K26" s="411"/>
      <c r="L26" s="411"/>
      <c r="M26" s="409">
        <v>13336394</v>
      </c>
      <c r="N26" s="409">
        <v>-2800643</v>
      </c>
      <c r="O26" s="410">
        <v>50956103</v>
      </c>
      <c r="P26" s="1"/>
      <c r="Q26" s="33"/>
      <c r="R26" s="33"/>
      <c r="S26" s="33"/>
      <c r="T26" s="33"/>
      <c r="U26" s="33"/>
      <c r="V26" s="33"/>
      <c r="W26" s="1"/>
      <c r="X26" s="35"/>
      <c r="Y26" s="35"/>
      <c r="Z26" s="35"/>
      <c r="AA26" s="35"/>
      <c r="AB26" s="35"/>
      <c r="AC26" s="35"/>
      <c r="AD26" s="412"/>
      <c r="AE26" s="412"/>
      <c r="AF26" s="412"/>
      <c r="AG26" s="412"/>
      <c r="AH26" s="412"/>
      <c r="AI26" s="412"/>
      <c r="AJ26" s="1"/>
      <c r="AK26" s="35"/>
      <c r="AL26" s="35"/>
      <c r="AM26" s="412"/>
      <c r="AN26" s="412"/>
      <c r="AO26" s="412"/>
      <c r="AP26" s="412"/>
      <c r="AQ26" s="412"/>
      <c r="AR26" s="412"/>
      <c r="AS26" s="35"/>
      <c r="AT26" s="35"/>
      <c r="AU26" s="35"/>
      <c r="AV26" s="35"/>
      <c r="AW26" s="412"/>
      <c r="AX26" s="412"/>
      <c r="AY26" s="412"/>
      <c r="AZ26" s="412"/>
      <c r="BA26" s="412"/>
      <c r="BB26" s="412"/>
      <c r="BC26" s="1"/>
      <c r="BD26" s="33"/>
      <c r="BE26" s="33"/>
      <c r="BF26" s="412"/>
      <c r="BG26" s="412"/>
      <c r="BH26" s="412"/>
      <c r="BI26" s="412"/>
      <c r="BJ26" s="412"/>
      <c r="BK26" s="412"/>
      <c r="BL26" s="33"/>
      <c r="BM26" s="33"/>
      <c r="BN26" s="33"/>
      <c r="BO26" s="33"/>
      <c r="BP26" s="412"/>
      <c r="BQ26" s="412"/>
      <c r="BR26" s="412"/>
      <c r="BS26" s="412"/>
      <c r="BT26" s="412"/>
      <c r="BU26" s="412"/>
      <c r="BV26" s="1"/>
      <c r="BW26" s="35"/>
      <c r="BX26" s="35"/>
      <c r="BY26" s="412"/>
      <c r="BZ26" s="412"/>
      <c r="CA26" s="412"/>
      <c r="CB26" s="412"/>
      <c r="CC26" s="412"/>
      <c r="CD26" s="412"/>
      <c r="CE26" s="35"/>
      <c r="CF26" s="35"/>
      <c r="CG26" s="35"/>
      <c r="CH26" s="35"/>
      <c r="CI26" s="412"/>
      <c r="CJ26" s="412"/>
      <c r="CK26" s="412"/>
      <c r="CL26" s="412"/>
      <c r="CM26" s="412"/>
      <c r="CN26" s="412"/>
      <c r="CO26" s="1"/>
      <c r="CP26" s="33"/>
      <c r="CQ26" s="33"/>
      <c r="CR26" s="412"/>
      <c r="CS26" s="412"/>
      <c r="CT26" s="412"/>
      <c r="CU26" s="412"/>
      <c r="CV26" s="412"/>
      <c r="CW26" s="412"/>
      <c r="CX26" s="33"/>
      <c r="CY26" s="33"/>
      <c r="CZ26" s="33"/>
      <c r="DA26" s="33"/>
      <c r="DB26" s="412"/>
      <c r="DC26" s="412"/>
      <c r="DD26" s="412"/>
      <c r="DE26" s="412"/>
      <c r="DF26" s="412"/>
      <c r="DG26" s="412"/>
      <c r="DH26" s="1"/>
      <c r="DI26" s="35"/>
      <c r="DJ26" s="35"/>
      <c r="DK26" s="412"/>
      <c r="DL26" s="412"/>
      <c r="DM26" s="412"/>
      <c r="DN26" s="412"/>
      <c r="DO26" s="412"/>
      <c r="DP26" s="412"/>
      <c r="DQ26" s="35"/>
      <c r="DR26" s="35"/>
      <c r="DS26" s="35"/>
      <c r="DT26" s="35"/>
      <c r="DU26" s="412"/>
      <c r="DV26" s="412"/>
      <c r="DW26" s="412"/>
      <c r="DX26" s="412"/>
      <c r="DY26" s="412"/>
      <c r="DZ26" s="412"/>
      <c r="EA26" s="1"/>
      <c r="EB26" s="35"/>
      <c r="EC26" s="35"/>
      <c r="ED26" s="412"/>
      <c r="EE26" s="412"/>
      <c r="EF26" s="412"/>
      <c r="EG26" s="412"/>
      <c r="EH26" s="412"/>
      <c r="EI26" s="412"/>
      <c r="EJ26" s="35"/>
      <c r="EK26" s="35"/>
      <c r="EL26" s="35"/>
      <c r="EM26" s="35"/>
      <c r="EN26" s="412"/>
      <c r="EO26" s="412"/>
      <c r="EP26" s="412"/>
      <c r="EQ26" s="412"/>
      <c r="ER26" s="412"/>
      <c r="ES26" s="412"/>
      <c r="ET26" s="1"/>
      <c r="EU26" s="35"/>
      <c r="EV26" s="35"/>
      <c r="EW26" s="412"/>
      <c r="EX26" s="412"/>
      <c r="EY26" s="412"/>
      <c r="EZ26" s="412"/>
      <c r="FA26" s="412"/>
      <c r="FB26" s="412"/>
      <c r="FC26" s="35"/>
      <c r="FD26" s="35"/>
      <c r="FE26" s="35"/>
      <c r="FF26" s="35"/>
      <c r="FG26" s="412"/>
      <c r="FH26" s="412"/>
      <c r="FI26" s="412"/>
      <c r="FJ26" s="412"/>
      <c r="FK26" s="412"/>
      <c r="FL26" s="412"/>
      <c r="FM26" s="1"/>
      <c r="FN26" s="33"/>
      <c r="FO26" s="33"/>
      <c r="FP26" s="412"/>
      <c r="FQ26" s="412"/>
      <c r="FR26" s="412"/>
      <c r="FS26" s="412"/>
      <c r="FT26" s="412"/>
      <c r="FU26" s="412"/>
      <c r="FV26" s="33"/>
      <c r="FW26" s="33"/>
      <c r="FX26" s="35"/>
      <c r="FY26" s="33"/>
      <c r="FZ26" s="412"/>
      <c r="GA26" s="412"/>
      <c r="GB26" s="412"/>
      <c r="GC26" s="412"/>
      <c r="GD26" s="412"/>
      <c r="GE26" s="412"/>
      <c r="GF26" s="1"/>
      <c r="GG26" s="413">
        <v>192477866</v>
      </c>
      <c r="GH26" s="413">
        <v>40420352</v>
      </c>
      <c r="GI26" s="412"/>
      <c r="GJ26" s="412"/>
      <c r="GK26" s="412"/>
      <c r="GL26" s="412"/>
      <c r="GM26" s="412"/>
      <c r="GN26" s="412"/>
      <c r="GO26" s="413">
        <v>10535751</v>
      </c>
      <c r="GP26" s="413">
        <v>13336394</v>
      </c>
      <c r="GQ26" s="413">
        <v>-2800643</v>
      </c>
      <c r="GR26" s="413">
        <v>50956103</v>
      </c>
      <c r="GS26" s="412"/>
      <c r="GT26" s="412"/>
      <c r="GU26" s="412"/>
      <c r="GV26" s="412"/>
      <c r="GW26" s="412"/>
      <c r="GX26" s="412"/>
      <c r="GY26" s="1"/>
      <c r="GZ26" s="35"/>
      <c r="HA26" s="35"/>
      <c r="HB26" s="412"/>
      <c r="HC26" s="412"/>
      <c r="HD26" s="412"/>
      <c r="HE26" s="412"/>
      <c r="HF26" s="412"/>
      <c r="HG26" s="412"/>
      <c r="HH26" s="35"/>
      <c r="HI26" s="35"/>
      <c r="HJ26" s="35"/>
      <c r="HK26" s="35"/>
      <c r="HL26" s="412"/>
      <c r="HM26" s="412"/>
      <c r="HN26" s="412"/>
      <c r="HO26" s="412"/>
      <c r="HP26" s="412"/>
      <c r="HQ26" s="412"/>
      <c r="HR26" s="1"/>
      <c r="HS26" s="33"/>
      <c r="HT26" s="33"/>
      <c r="HU26" s="412"/>
      <c r="HV26" s="412"/>
      <c r="HW26" s="412"/>
      <c r="HX26" s="412"/>
      <c r="HY26" s="412"/>
      <c r="HZ26" s="412"/>
      <c r="IA26" s="33"/>
      <c r="IB26" s="33"/>
      <c r="IC26" s="33"/>
      <c r="ID26" s="33"/>
      <c r="IE26" s="412"/>
      <c r="IF26" s="412"/>
      <c r="IG26" s="412"/>
      <c r="IH26" s="412"/>
      <c r="II26" s="412"/>
      <c r="IJ26" s="412"/>
      <c r="IK26" s="1"/>
      <c r="IL26" s="33"/>
      <c r="IM26" s="33"/>
      <c r="IN26" s="412"/>
      <c r="IO26" s="412"/>
      <c r="IP26" s="412"/>
      <c r="IQ26" s="412"/>
      <c r="IR26" s="412"/>
      <c r="IS26" s="412"/>
      <c r="IT26" s="33"/>
      <c r="IU26" s="33"/>
      <c r="IV26" s="33"/>
      <c r="IW26" s="33"/>
      <c r="IX26" s="412"/>
      <c r="IY26" s="412"/>
      <c r="IZ26" s="412"/>
      <c r="JA26" s="412"/>
      <c r="JB26" s="412"/>
      <c r="JC26" s="412"/>
      <c r="JD26" s="1"/>
    </row>
    <row r="27" spans="1:264" ht="13.5" customHeight="1" x14ac:dyDescent="0.25">
      <c r="A27" s="18" t="s">
        <v>77</v>
      </c>
      <c r="B27" s="806"/>
      <c r="C27" s="806"/>
      <c r="D27" s="826">
        <v>13265401</v>
      </c>
      <c r="E27" s="827"/>
      <c r="F27" s="827"/>
      <c r="G27" s="26">
        <v>2785734</v>
      </c>
      <c r="H27" s="818">
        <v>726114</v>
      </c>
      <c r="I27" s="817"/>
      <c r="J27" s="817"/>
      <c r="K27" s="817"/>
      <c r="L27" s="817"/>
      <c r="M27" s="26">
        <v>919132</v>
      </c>
      <c r="N27" s="26">
        <v>-193018</v>
      </c>
      <c r="O27" s="414">
        <v>3511848</v>
      </c>
      <c r="P27" s="1"/>
      <c r="Q27" s="27">
        <v>13265401</v>
      </c>
      <c r="R27" s="27">
        <v>2785734</v>
      </c>
      <c r="S27" s="27">
        <v>726114</v>
      </c>
      <c r="T27" s="27">
        <v>919132</v>
      </c>
      <c r="U27" s="27">
        <v>-193018</v>
      </c>
      <c r="V27" s="27">
        <v>3511848</v>
      </c>
      <c r="W27" s="1"/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812">
        <v>0</v>
      </c>
      <c r="AD27" s="813"/>
      <c r="AE27" s="813"/>
      <c r="AF27" s="813"/>
      <c r="AG27" s="813"/>
      <c r="AH27" s="813"/>
      <c r="AI27" s="813"/>
      <c r="AJ27" s="1"/>
      <c r="AK27" s="23">
        <v>0</v>
      </c>
      <c r="AL27" s="812">
        <v>0</v>
      </c>
      <c r="AM27" s="813"/>
      <c r="AN27" s="813"/>
      <c r="AO27" s="813"/>
      <c r="AP27" s="813"/>
      <c r="AQ27" s="813"/>
      <c r="AR27" s="813"/>
      <c r="AS27" s="23">
        <v>0</v>
      </c>
      <c r="AT27" s="23">
        <v>0</v>
      </c>
      <c r="AU27" s="23">
        <v>0</v>
      </c>
      <c r="AV27" s="812">
        <v>0</v>
      </c>
      <c r="AW27" s="813"/>
      <c r="AX27" s="813"/>
      <c r="AY27" s="813"/>
      <c r="AZ27" s="813"/>
      <c r="BA27" s="813"/>
      <c r="BB27" s="813"/>
      <c r="BC27" s="1"/>
      <c r="BD27" s="23">
        <v>0</v>
      </c>
      <c r="BE27" s="812">
        <v>0</v>
      </c>
      <c r="BF27" s="813"/>
      <c r="BG27" s="813"/>
      <c r="BH27" s="813"/>
      <c r="BI27" s="813"/>
      <c r="BJ27" s="813"/>
      <c r="BK27" s="813"/>
      <c r="BL27" s="23">
        <v>0</v>
      </c>
      <c r="BM27" s="23">
        <v>0</v>
      </c>
      <c r="BN27" s="23">
        <v>0</v>
      </c>
      <c r="BO27" s="812">
        <v>0</v>
      </c>
      <c r="BP27" s="813"/>
      <c r="BQ27" s="813"/>
      <c r="BR27" s="813"/>
      <c r="BS27" s="813"/>
      <c r="BT27" s="813"/>
      <c r="BU27" s="813"/>
      <c r="BV27" s="1"/>
      <c r="BW27" s="23">
        <v>0</v>
      </c>
      <c r="BX27" s="812">
        <v>0</v>
      </c>
      <c r="BY27" s="813"/>
      <c r="BZ27" s="813"/>
      <c r="CA27" s="813"/>
      <c r="CB27" s="813"/>
      <c r="CC27" s="813"/>
      <c r="CD27" s="813"/>
      <c r="CE27" s="23">
        <v>0</v>
      </c>
      <c r="CF27" s="23">
        <v>0</v>
      </c>
      <c r="CG27" s="23">
        <v>0</v>
      </c>
      <c r="CH27" s="812">
        <v>0</v>
      </c>
      <c r="CI27" s="813"/>
      <c r="CJ27" s="813"/>
      <c r="CK27" s="813"/>
      <c r="CL27" s="813"/>
      <c r="CM27" s="813"/>
      <c r="CN27" s="813"/>
      <c r="CO27" s="1"/>
      <c r="CP27" s="23">
        <v>0</v>
      </c>
      <c r="CQ27" s="812">
        <v>0</v>
      </c>
      <c r="CR27" s="813"/>
      <c r="CS27" s="813"/>
      <c r="CT27" s="813"/>
      <c r="CU27" s="813"/>
      <c r="CV27" s="813"/>
      <c r="CW27" s="813"/>
      <c r="CX27" s="23">
        <v>0</v>
      </c>
      <c r="CY27" s="23">
        <v>0</v>
      </c>
      <c r="CZ27" s="23">
        <v>0</v>
      </c>
      <c r="DA27" s="812">
        <v>0</v>
      </c>
      <c r="DB27" s="813"/>
      <c r="DC27" s="813"/>
      <c r="DD27" s="813"/>
      <c r="DE27" s="813"/>
      <c r="DF27" s="813"/>
      <c r="DG27" s="813"/>
      <c r="DH27" s="1"/>
      <c r="DI27" s="23">
        <v>0</v>
      </c>
      <c r="DJ27" s="812">
        <v>0</v>
      </c>
      <c r="DK27" s="813"/>
      <c r="DL27" s="813"/>
      <c r="DM27" s="813"/>
      <c r="DN27" s="813"/>
      <c r="DO27" s="813"/>
      <c r="DP27" s="813"/>
      <c r="DQ27" s="23">
        <v>0</v>
      </c>
      <c r="DR27" s="23">
        <v>0</v>
      </c>
      <c r="DS27" s="23">
        <v>0</v>
      </c>
      <c r="DT27" s="812">
        <v>0</v>
      </c>
      <c r="DU27" s="813"/>
      <c r="DV27" s="813"/>
      <c r="DW27" s="813"/>
      <c r="DX27" s="813"/>
      <c r="DY27" s="813"/>
      <c r="DZ27" s="813"/>
      <c r="EA27" s="1"/>
      <c r="EB27" s="23">
        <v>0</v>
      </c>
      <c r="EC27" s="812">
        <v>0</v>
      </c>
      <c r="ED27" s="813"/>
      <c r="EE27" s="813"/>
      <c r="EF27" s="813"/>
      <c r="EG27" s="813"/>
      <c r="EH27" s="813"/>
      <c r="EI27" s="813"/>
      <c r="EJ27" s="23">
        <v>0</v>
      </c>
      <c r="EK27" s="23">
        <v>0</v>
      </c>
      <c r="EL27" s="23">
        <v>0</v>
      </c>
      <c r="EM27" s="812">
        <v>0</v>
      </c>
      <c r="EN27" s="813"/>
      <c r="EO27" s="813"/>
      <c r="EP27" s="813"/>
      <c r="EQ27" s="813"/>
      <c r="ER27" s="813"/>
      <c r="ES27" s="813"/>
      <c r="ET27" s="1"/>
      <c r="EU27" s="23">
        <v>0</v>
      </c>
      <c r="EV27" s="812">
        <v>0</v>
      </c>
      <c r="EW27" s="813"/>
      <c r="EX27" s="813"/>
      <c r="EY27" s="813"/>
      <c r="EZ27" s="813"/>
      <c r="FA27" s="813"/>
      <c r="FB27" s="813"/>
      <c r="FC27" s="23">
        <v>0</v>
      </c>
      <c r="FD27" s="23">
        <v>0</v>
      </c>
      <c r="FE27" s="23">
        <v>0</v>
      </c>
      <c r="FF27" s="812">
        <v>0</v>
      </c>
      <c r="FG27" s="813"/>
      <c r="FH27" s="813"/>
      <c r="FI27" s="813"/>
      <c r="FJ27" s="813"/>
      <c r="FK27" s="813"/>
      <c r="FL27" s="813"/>
      <c r="FM27" s="1"/>
      <c r="FN27" s="23">
        <v>0</v>
      </c>
      <c r="FO27" s="812">
        <v>0</v>
      </c>
      <c r="FP27" s="813"/>
      <c r="FQ27" s="813"/>
      <c r="FR27" s="813"/>
      <c r="FS27" s="813"/>
      <c r="FT27" s="813"/>
      <c r="FU27" s="813"/>
      <c r="FV27" s="23">
        <v>0</v>
      </c>
      <c r="FW27" s="23">
        <v>0</v>
      </c>
      <c r="FX27" s="23">
        <v>0</v>
      </c>
      <c r="FY27" s="812">
        <v>0</v>
      </c>
      <c r="FZ27" s="813"/>
      <c r="GA27" s="813"/>
      <c r="GB27" s="813"/>
      <c r="GC27" s="813"/>
      <c r="GD27" s="813"/>
      <c r="GE27" s="813"/>
      <c r="GF27" s="1"/>
      <c r="GG27" s="23">
        <v>0</v>
      </c>
      <c r="GH27" s="812">
        <v>0</v>
      </c>
      <c r="GI27" s="813"/>
      <c r="GJ27" s="813"/>
      <c r="GK27" s="813"/>
      <c r="GL27" s="813"/>
      <c r="GM27" s="813"/>
      <c r="GN27" s="813"/>
      <c r="GO27" s="23">
        <v>0</v>
      </c>
      <c r="GP27" s="23">
        <v>0</v>
      </c>
      <c r="GQ27" s="23">
        <v>0</v>
      </c>
      <c r="GR27" s="812">
        <v>0</v>
      </c>
      <c r="GS27" s="813"/>
      <c r="GT27" s="813"/>
      <c r="GU27" s="813"/>
      <c r="GV27" s="813"/>
      <c r="GW27" s="813"/>
      <c r="GX27" s="813"/>
      <c r="GY27" s="1"/>
      <c r="GZ27" s="23">
        <v>0</v>
      </c>
      <c r="HA27" s="812">
        <v>0</v>
      </c>
      <c r="HB27" s="813"/>
      <c r="HC27" s="813"/>
      <c r="HD27" s="813"/>
      <c r="HE27" s="813"/>
      <c r="HF27" s="813"/>
      <c r="HG27" s="813"/>
      <c r="HH27" s="23">
        <v>0</v>
      </c>
      <c r="HI27" s="23">
        <v>0</v>
      </c>
      <c r="HJ27" s="23">
        <v>0</v>
      </c>
      <c r="HK27" s="812">
        <v>0</v>
      </c>
      <c r="HL27" s="813"/>
      <c r="HM27" s="813"/>
      <c r="HN27" s="813"/>
      <c r="HO27" s="813"/>
      <c r="HP27" s="813"/>
      <c r="HQ27" s="813"/>
      <c r="HR27" s="1"/>
      <c r="HS27" s="23">
        <v>0</v>
      </c>
      <c r="HT27" s="812">
        <v>0</v>
      </c>
      <c r="HU27" s="813"/>
      <c r="HV27" s="813"/>
      <c r="HW27" s="813"/>
      <c r="HX27" s="813"/>
      <c r="HY27" s="813"/>
      <c r="HZ27" s="813"/>
      <c r="IA27" s="23">
        <v>0</v>
      </c>
      <c r="IB27" s="23">
        <v>0</v>
      </c>
      <c r="IC27" s="23">
        <v>0</v>
      </c>
      <c r="ID27" s="812">
        <v>0</v>
      </c>
      <c r="IE27" s="813"/>
      <c r="IF27" s="813"/>
      <c r="IG27" s="813"/>
      <c r="IH27" s="813"/>
      <c r="II27" s="813"/>
      <c r="IJ27" s="813"/>
      <c r="IK27" s="1"/>
      <c r="IL27" s="23">
        <v>0</v>
      </c>
      <c r="IM27" s="812">
        <v>0</v>
      </c>
      <c r="IN27" s="813"/>
      <c r="IO27" s="813"/>
      <c r="IP27" s="813"/>
      <c r="IQ27" s="813"/>
      <c r="IR27" s="813"/>
      <c r="IS27" s="813"/>
      <c r="IT27" s="23">
        <v>0</v>
      </c>
      <c r="IU27" s="23">
        <v>0</v>
      </c>
      <c r="IV27" s="23">
        <v>0</v>
      </c>
      <c r="IW27" s="812">
        <v>0</v>
      </c>
      <c r="IX27" s="813"/>
      <c r="IY27" s="813"/>
      <c r="IZ27" s="813"/>
      <c r="JA27" s="813"/>
      <c r="JB27" s="813"/>
      <c r="JC27" s="813"/>
      <c r="JD27" s="1"/>
    </row>
    <row r="28" spans="1:264" ht="13.5" customHeight="1" x14ac:dyDescent="0.25">
      <c r="A28" s="30" t="s">
        <v>593</v>
      </c>
      <c r="B28" s="821" t="s">
        <v>594</v>
      </c>
      <c r="C28" s="821"/>
      <c r="D28" s="822">
        <v>61635</v>
      </c>
      <c r="E28" s="823"/>
      <c r="F28" s="823"/>
      <c r="G28" s="32">
        <v>12943</v>
      </c>
      <c r="H28" s="824">
        <v>3374</v>
      </c>
      <c r="I28" s="825"/>
      <c r="J28" s="825"/>
      <c r="K28" s="825"/>
      <c r="L28" s="825"/>
      <c r="M28" s="32">
        <v>4271</v>
      </c>
      <c r="N28" s="40">
        <v>-897</v>
      </c>
      <c r="O28" s="32">
        <v>16317</v>
      </c>
      <c r="P28" s="1"/>
      <c r="Q28" s="33">
        <v>61635</v>
      </c>
      <c r="R28" s="33">
        <v>12943</v>
      </c>
      <c r="S28" s="33">
        <v>3374</v>
      </c>
      <c r="T28" s="33">
        <v>4271</v>
      </c>
      <c r="U28" s="35">
        <v>-897</v>
      </c>
      <c r="V28" s="33">
        <v>16317</v>
      </c>
      <c r="W28" s="1"/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819">
        <v>0</v>
      </c>
      <c r="AD28" s="820"/>
      <c r="AE28" s="820"/>
      <c r="AF28" s="820"/>
      <c r="AG28" s="820"/>
      <c r="AH28" s="820"/>
      <c r="AI28" s="820"/>
      <c r="AJ28" s="1"/>
      <c r="AK28" s="35">
        <v>0</v>
      </c>
      <c r="AL28" s="819">
        <v>0</v>
      </c>
      <c r="AM28" s="820"/>
      <c r="AN28" s="820"/>
      <c r="AO28" s="820"/>
      <c r="AP28" s="820"/>
      <c r="AQ28" s="820"/>
      <c r="AR28" s="820"/>
      <c r="AS28" s="35">
        <v>0</v>
      </c>
      <c r="AT28" s="35">
        <v>0</v>
      </c>
      <c r="AU28" s="35">
        <v>0</v>
      </c>
      <c r="AV28" s="819">
        <v>0</v>
      </c>
      <c r="AW28" s="820"/>
      <c r="AX28" s="820"/>
      <c r="AY28" s="820"/>
      <c r="AZ28" s="820"/>
      <c r="BA28" s="820"/>
      <c r="BB28" s="820"/>
      <c r="BC28" s="1"/>
      <c r="BD28" s="35">
        <v>0</v>
      </c>
      <c r="BE28" s="819">
        <v>0</v>
      </c>
      <c r="BF28" s="820"/>
      <c r="BG28" s="820"/>
      <c r="BH28" s="820"/>
      <c r="BI28" s="820"/>
      <c r="BJ28" s="820"/>
      <c r="BK28" s="820"/>
      <c r="BL28" s="35">
        <v>0</v>
      </c>
      <c r="BM28" s="35">
        <v>0</v>
      </c>
      <c r="BN28" s="35">
        <v>0</v>
      </c>
      <c r="BO28" s="819">
        <v>0</v>
      </c>
      <c r="BP28" s="820"/>
      <c r="BQ28" s="820"/>
      <c r="BR28" s="820"/>
      <c r="BS28" s="820"/>
      <c r="BT28" s="820"/>
      <c r="BU28" s="820"/>
      <c r="BV28" s="1"/>
      <c r="BW28" s="35">
        <v>0</v>
      </c>
      <c r="BX28" s="819">
        <v>0</v>
      </c>
      <c r="BY28" s="820"/>
      <c r="BZ28" s="820"/>
      <c r="CA28" s="820"/>
      <c r="CB28" s="820"/>
      <c r="CC28" s="820"/>
      <c r="CD28" s="820"/>
      <c r="CE28" s="35">
        <v>0</v>
      </c>
      <c r="CF28" s="35">
        <v>0</v>
      </c>
      <c r="CG28" s="35">
        <v>0</v>
      </c>
      <c r="CH28" s="819">
        <v>0</v>
      </c>
      <c r="CI28" s="820"/>
      <c r="CJ28" s="820"/>
      <c r="CK28" s="820"/>
      <c r="CL28" s="820"/>
      <c r="CM28" s="820"/>
      <c r="CN28" s="820"/>
      <c r="CO28" s="1"/>
      <c r="CP28" s="35">
        <v>0</v>
      </c>
      <c r="CQ28" s="819">
        <v>0</v>
      </c>
      <c r="CR28" s="820"/>
      <c r="CS28" s="820"/>
      <c r="CT28" s="820"/>
      <c r="CU28" s="820"/>
      <c r="CV28" s="820"/>
      <c r="CW28" s="820"/>
      <c r="CX28" s="35">
        <v>0</v>
      </c>
      <c r="CY28" s="35">
        <v>0</v>
      </c>
      <c r="CZ28" s="35">
        <v>0</v>
      </c>
      <c r="DA28" s="819">
        <v>0</v>
      </c>
      <c r="DB28" s="820"/>
      <c r="DC28" s="820"/>
      <c r="DD28" s="820"/>
      <c r="DE28" s="820"/>
      <c r="DF28" s="820"/>
      <c r="DG28" s="820"/>
      <c r="DH28" s="1"/>
      <c r="DI28" s="35">
        <v>0</v>
      </c>
      <c r="DJ28" s="819">
        <v>0</v>
      </c>
      <c r="DK28" s="820"/>
      <c r="DL28" s="820"/>
      <c r="DM28" s="820"/>
      <c r="DN28" s="820"/>
      <c r="DO28" s="820"/>
      <c r="DP28" s="820"/>
      <c r="DQ28" s="35">
        <v>0</v>
      </c>
      <c r="DR28" s="35">
        <v>0</v>
      </c>
      <c r="DS28" s="35">
        <v>0</v>
      </c>
      <c r="DT28" s="819">
        <v>0</v>
      </c>
      <c r="DU28" s="820"/>
      <c r="DV28" s="820"/>
      <c r="DW28" s="820"/>
      <c r="DX28" s="820"/>
      <c r="DY28" s="820"/>
      <c r="DZ28" s="820"/>
      <c r="EA28" s="1"/>
      <c r="EB28" s="35">
        <v>0</v>
      </c>
      <c r="EC28" s="819">
        <v>0</v>
      </c>
      <c r="ED28" s="820"/>
      <c r="EE28" s="820"/>
      <c r="EF28" s="820"/>
      <c r="EG28" s="820"/>
      <c r="EH28" s="820"/>
      <c r="EI28" s="820"/>
      <c r="EJ28" s="35">
        <v>0</v>
      </c>
      <c r="EK28" s="35">
        <v>0</v>
      </c>
      <c r="EL28" s="35">
        <v>0</v>
      </c>
      <c r="EM28" s="819">
        <v>0</v>
      </c>
      <c r="EN28" s="820"/>
      <c r="EO28" s="820"/>
      <c r="EP28" s="820"/>
      <c r="EQ28" s="820"/>
      <c r="ER28" s="820"/>
      <c r="ES28" s="820"/>
      <c r="ET28" s="1"/>
      <c r="EU28" s="35">
        <v>0</v>
      </c>
      <c r="EV28" s="819">
        <v>0</v>
      </c>
      <c r="EW28" s="820"/>
      <c r="EX28" s="820"/>
      <c r="EY28" s="820"/>
      <c r="EZ28" s="820"/>
      <c r="FA28" s="820"/>
      <c r="FB28" s="820"/>
      <c r="FC28" s="35">
        <v>0</v>
      </c>
      <c r="FD28" s="35">
        <v>0</v>
      </c>
      <c r="FE28" s="35">
        <v>0</v>
      </c>
      <c r="FF28" s="819">
        <v>0</v>
      </c>
      <c r="FG28" s="820"/>
      <c r="FH28" s="820"/>
      <c r="FI28" s="820"/>
      <c r="FJ28" s="820"/>
      <c r="FK28" s="820"/>
      <c r="FL28" s="820"/>
      <c r="FM28" s="1"/>
      <c r="FN28" s="35">
        <v>0</v>
      </c>
      <c r="FO28" s="819">
        <v>0</v>
      </c>
      <c r="FP28" s="820"/>
      <c r="FQ28" s="820"/>
      <c r="FR28" s="820"/>
      <c r="FS28" s="820"/>
      <c r="FT28" s="820"/>
      <c r="FU28" s="820"/>
      <c r="FV28" s="35">
        <v>0</v>
      </c>
      <c r="FW28" s="35">
        <v>0</v>
      </c>
      <c r="FX28" s="35">
        <v>0</v>
      </c>
      <c r="FY28" s="819">
        <v>0</v>
      </c>
      <c r="FZ28" s="820"/>
      <c r="GA28" s="820"/>
      <c r="GB28" s="820"/>
      <c r="GC28" s="820"/>
      <c r="GD28" s="820"/>
      <c r="GE28" s="820"/>
      <c r="GF28" s="1"/>
      <c r="GG28" s="35">
        <v>0</v>
      </c>
      <c r="GH28" s="819">
        <v>0</v>
      </c>
      <c r="GI28" s="820"/>
      <c r="GJ28" s="820"/>
      <c r="GK28" s="820"/>
      <c r="GL28" s="820"/>
      <c r="GM28" s="820"/>
      <c r="GN28" s="820"/>
      <c r="GO28" s="35">
        <v>0</v>
      </c>
      <c r="GP28" s="35">
        <v>0</v>
      </c>
      <c r="GQ28" s="35">
        <v>0</v>
      </c>
      <c r="GR28" s="819">
        <v>0</v>
      </c>
      <c r="GS28" s="820"/>
      <c r="GT28" s="820"/>
      <c r="GU28" s="820"/>
      <c r="GV28" s="820"/>
      <c r="GW28" s="820"/>
      <c r="GX28" s="820"/>
      <c r="GY28" s="1"/>
      <c r="GZ28" s="35">
        <v>0</v>
      </c>
      <c r="HA28" s="819">
        <v>0</v>
      </c>
      <c r="HB28" s="820"/>
      <c r="HC28" s="820"/>
      <c r="HD28" s="820"/>
      <c r="HE28" s="820"/>
      <c r="HF28" s="820"/>
      <c r="HG28" s="820"/>
      <c r="HH28" s="35">
        <v>0</v>
      </c>
      <c r="HI28" s="35">
        <v>0</v>
      </c>
      <c r="HJ28" s="35">
        <v>0</v>
      </c>
      <c r="HK28" s="819">
        <v>0</v>
      </c>
      <c r="HL28" s="820"/>
      <c r="HM28" s="820"/>
      <c r="HN28" s="820"/>
      <c r="HO28" s="820"/>
      <c r="HP28" s="820"/>
      <c r="HQ28" s="820"/>
      <c r="HR28" s="1"/>
      <c r="HS28" s="35">
        <v>0</v>
      </c>
      <c r="HT28" s="819">
        <v>0</v>
      </c>
      <c r="HU28" s="820"/>
      <c r="HV28" s="820"/>
      <c r="HW28" s="820"/>
      <c r="HX28" s="820"/>
      <c r="HY28" s="820"/>
      <c r="HZ28" s="820"/>
      <c r="IA28" s="35">
        <v>0</v>
      </c>
      <c r="IB28" s="35">
        <v>0</v>
      </c>
      <c r="IC28" s="35">
        <v>0</v>
      </c>
      <c r="ID28" s="819">
        <v>0</v>
      </c>
      <c r="IE28" s="820"/>
      <c r="IF28" s="820"/>
      <c r="IG28" s="820"/>
      <c r="IH28" s="820"/>
      <c r="II28" s="820"/>
      <c r="IJ28" s="820"/>
      <c r="IK28" s="1"/>
      <c r="IL28" s="35">
        <v>0</v>
      </c>
      <c r="IM28" s="819">
        <v>0</v>
      </c>
      <c r="IN28" s="820"/>
      <c r="IO28" s="820"/>
      <c r="IP28" s="820"/>
      <c r="IQ28" s="820"/>
      <c r="IR28" s="820"/>
      <c r="IS28" s="820"/>
      <c r="IT28" s="35">
        <v>0</v>
      </c>
      <c r="IU28" s="35">
        <v>0</v>
      </c>
      <c r="IV28" s="35">
        <v>0</v>
      </c>
      <c r="IW28" s="819">
        <v>0</v>
      </c>
      <c r="IX28" s="820"/>
      <c r="IY28" s="820"/>
      <c r="IZ28" s="820"/>
      <c r="JA28" s="820"/>
      <c r="JB28" s="820"/>
      <c r="JC28" s="820"/>
      <c r="JD28" s="1"/>
    </row>
    <row r="29" spans="1:264" ht="14.25" customHeight="1" x14ac:dyDescent="0.25">
      <c r="A29" s="30" t="s">
        <v>595</v>
      </c>
      <c r="B29" s="821" t="s">
        <v>596</v>
      </c>
      <c r="C29" s="821"/>
      <c r="D29" s="822">
        <v>10426586</v>
      </c>
      <c r="E29" s="823"/>
      <c r="F29" s="823"/>
      <c r="G29" s="32">
        <v>2189583</v>
      </c>
      <c r="H29" s="824">
        <v>570725</v>
      </c>
      <c r="I29" s="825"/>
      <c r="J29" s="825"/>
      <c r="K29" s="825"/>
      <c r="L29" s="825"/>
      <c r="M29" s="32">
        <v>722437</v>
      </c>
      <c r="N29" s="32">
        <v>-151712</v>
      </c>
      <c r="O29" s="32">
        <v>2760308</v>
      </c>
      <c r="P29" s="1"/>
      <c r="Q29" s="33">
        <v>10426586</v>
      </c>
      <c r="R29" s="33">
        <v>2189583</v>
      </c>
      <c r="S29" s="33">
        <v>570725</v>
      </c>
      <c r="T29" s="33">
        <v>722437</v>
      </c>
      <c r="U29" s="33">
        <v>-151712</v>
      </c>
      <c r="V29" s="33">
        <v>2760308</v>
      </c>
      <c r="W29" s="1"/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819">
        <v>0</v>
      </c>
      <c r="AD29" s="820"/>
      <c r="AE29" s="820"/>
      <c r="AF29" s="820"/>
      <c r="AG29" s="820"/>
      <c r="AH29" s="820"/>
      <c r="AI29" s="820"/>
      <c r="AJ29" s="1"/>
      <c r="AK29" s="35">
        <v>0</v>
      </c>
      <c r="AL29" s="819">
        <v>0</v>
      </c>
      <c r="AM29" s="820"/>
      <c r="AN29" s="820"/>
      <c r="AO29" s="820"/>
      <c r="AP29" s="820"/>
      <c r="AQ29" s="820"/>
      <c r="AR29" s="820"/>
      <c r="AS29" s="35">
        <v>0</v>
      </c>
      <c r="AT29" s="35">
        <v>0</v>
      </c>
      <c r="AU29" s="35">
        <v>0</v>
      </c>
      <c r="AV29" s="819">
        <v>0</v>
      </c>
      <c r="AW29" s="820"/>
      <c r="AX29" s="820"/>
      <c r="AY29" s="820"/>
      <c r="AZ29" s="820"/>
      <c r="BA29" s="820"/>
      <c r="BB29" s="820"/>
      <c r="BC29" s="1"/>
      <c r="BD29" s="35">
        <v>0</v>
      </c>
      <c r="BE29" s="819">
        <v>0</v>
      </c>
      <c r="BF29" s="820"/>
      <c r="BG29" s="820"/>
      <c r="BH29" s="820"/>
      <c r="BI29" s="820"/>
      <c r="BJ29" s="820"/>
      <c r="BK29" s="820"/>
      <c r="BL29" s="35">
        <v>0</v>
      </c>
      <c r="BM29" s="35">
        <v>0</v>
      </c>
      <c r="BN29" s="35">
        <v>0</v>
      </c>
      <c r="BO29" s="819">
        <v>0</v>
      </c>
      <c r="BP29" s="820"/>
      <c r="BQ29" s="820"/>
      <c r="BR29" s="820"/>
      <c r="BS29" s="820"/>
      <c r="BT29" s="820"/>
      <c r="BU29" s="820"/>
      <c r="BV29" s="1"/>
      <c r="BW29" s="35">
        <v>0</v>
      </c>
      <c r="BX29" s="819">
        <v>0</v>
      </c>
      <c r="BY29" s="820"/>
      <c r="BZ29" s="820"/>
      <c r="CA29" s="820"/>
      <c r="CB29" s="820"/>
      <c r="CC29" s="820"/>
      <c r="CD29" s="820"/>
      <c r="CE29" s="35">
        <v>0</v>
      </c>
      <c r="CF29" s="35">
        <v>0</v>
      </c>
      <c r="CG29" s="35">
        <v>0</v>
      </c>
      <c r="CH29" s="819">
        <v>0</v>
      </c>
      <c r="CI29" s="820"/>
      <c r="CJ29" s="820"/>
      <c r="CK29" s="820"/>
      <c r="CL29" s="820"/>
      <c r="CM29" s="820"/>
      <c r="CN29" s="820"/>
      <c r="CO29" s="1"/>
      <c r="CP29" s="35">
        <v>0</v>
      </c>
      <c r="CQ29" s="819">
        <v>0</v>
      </c>
      <c r="CR29" s="820"/>
      <c r="CS29" s="820"/>
      <c r="CT29" s="820"/>
      <c r="CU29" s="820"/>
      <c r="CV29" s="820"/>
      <c r="CW29" s="820"/>
      <c r="CX29" s="35">
        <v>0</v>
      </c>
      <c r="CY29" s="35">
        <v>0</v>
      </c>
      <c r="CZ29" s="35">
        <v>0</v>
      </c>
      <c r="DA29" s="819">
        <v>0</v>
      </c>
      <c r="DB29" s="820"/>
      <c r="DC29" s="820"/>
      <c r="DD29" s="820"/>
      <c r="DE29" s="820"/>
      <c r="DF29" s="820"/>
      <c r="DG29" s="820"/>
      <c r="DH29" s="1"/>
      <c r="DI29" s="35">
        <v>0</v>
      </c>
      <c r="DJ29" s="819">
        <v>0</v>
      </c>
      <c r="DK29" s="820"/>
      <c r="DL29" s="820"/>
      <c r="DM29" s="820"/>
      <c r="DN29" s="820"/>
      <c r="DO29" s="820"/>
      <c r="DP29" s="820"/>
      <c r="DQ29" s="35">
        <v>0</v>
      </c>
      <c r="DR29" s="35">
        <v>0</v>
      </c>
      <c r="DS29" s="35">
        <v>0</v>
      </c>
      <c r="DT29" s="819">
        <v>0</v>
      </c>
      <c r="DU29" s="820"/>
      <c r="DV29" s="820"/>
      <c r="DW29" s="820"/>
      <c r="DX29" s="820"/>
      <c r="DY29" s="820"/>
      <c r="DZ29" s="820"/>
      <c r="EA29" s="1"/>
      <c r="EB29" s="35">
        <v>0</v>
      </c>
      <c r="EC29" s="819">
        <v>0</v>
      </c>
      <c r="ED29" s="820"/>
      <c r="EE29" s="820"/>
      <c r="EF29" s="820"/>
      <c r="EG29" s="820"/>
      <c r="EH29" s="820"/>
      <c r="EI29" s="820"/>
      <c r="EJ29" s="35">
        <v>0</v>
      </c>
      <c r="EK29" s="35">
        <v>0</v>
      </c>
      <c r="EL29" s="35">
        <v>0</v>
      </c>
      <c r="EM29" s="819">
        <v>0</v>
      </c>
      <c r="EN29" s="820"/>
      <c r="EO29" s="820"/>
      <c r="EP29" s="820"/>
      <c r="EQ29" s="820"/>
      <c r="ER29" s="820"/>
      <c r="ES29" s="820"/>
      <c r="ET29" s="1"/>
      <c r="EU29" s="35">
        <v>0</v>
      </c>
      <c r="EV29" s="819">
        <v>0</v>
      </c>
      <c r="EW29" s="820"/>
      <c r="EX29" s="820"/>
      <c r="EY29" s="820"/>
      <c r="EZ29" s="820"/>
      <c r="FA29" s="820"/>
      <c r="FB29" s="820"/>
      <c r="FC29" s="35">
        <v>0</v>
      </c>
      <c r="FD29" s="35">
        <v>0</v>
      </c>
      <c r="FE29" s="35">
        <v>0</v>
      </c>
      <c r="FF29" s="819">
        <v>0</v>
      </c>
      <c r="FG29" s="820"/>
      <c r="FH29" s="820"/>
      <c r="FI29" s="820"/>
      <c r="FJ29" s="820"/>
      <c r="FK29" s="820"/>
      <c r="FL29" s="820"/>
      <c r="FM29" s="1"/>
      <c r="FN29" s="35">
        <v>0</v>
      </c>
      <c r="FO29" s="819">
        <v>0</v>
      </c>
      <c r="FP29" s="820"/>
      <c r="FQ29" s="820"/>
      <c r="FR29" s="820"/>
      <c r="FS29" s="820"/>
      <c r="FT29" s="820"/>
      <c r="FU29" s="820"/>
      <c r="FV29" s="35">
        <v>0</v>
      </c>
      <c r="FW29" s="35">
        <v>0</v>
      </c>
      <c r="FX29" s="35">
        <v>0</v>
      </c>
      <c r="FY29" s="819">
        <v>0</v>
      </c>
      <c r="FZ29" s="820"/>
      <c r="GA29" s="820"/>
      <c r="GB29" s="820"/>
      <c r="GC29" s="820"/>
      <c r="GD29" s="820"/>
      <c r="GE29" s="820"/>
      <c r="GF29" s="1"/>
      <c r="GG29" s="35">
        <v>0</v>
      </c>
      <c r="GH29" s="819">
        <v>0</v>
      </c>
      <c r="GI29" s="820"/>
      <c r="GJ29" s="820"/>
      <c r="GK29" s="820"/>
      <c r="GL29" s="820"/>
      <c r="GM29" s="820"/>
      <c r="GN29" s="820"/>
      <c r="GO29" s="35">
        <v>0</v>
      </c>
      <c r="GP29" s="35">
        <v>0</v>
      </c>
      <c r="GQ29" s="35">
        <v>0</v>
      </c>
      <c r="GR29" s="819">
        <v>0</v>
      </c>
      <c r="GS29" s="820"/>
      <c r="GT29" s="820"/>
      <c r="GU29" s="820"/>
      <c r="GV29" s="820"/>
      <c r="GW29" s="820"/>
      <c r="GX29" s="820"/>
      <c r="GY29" s="1"/>
      <c r="GZ29" s="35">
        <v>0</v>
      </c>
      <c r="HA29" s="819">
        <v>0</v>
      </c>
      <c r="HB29" s="820"/>
      <c r="HC29" s="820"/>
      <c r="HD29" s="820"/>
      <c r="HE29" s="820"/>
      <c r="HF29" s="820"/>
      <c r="HG29" s="820"/>
      <c r="HH29" s="35">
        <v>0</v>
      </c>
      <c r="HI29" s="35">
        <v>0</v>
      </c>
      <c r="HJ29" s="35">
        <v>0</v>
      </c>
      <c r="HK29" s="819">
        <v>0</v>
      </c>
      <c r="HL29" s="820"/>
      <c r="HM29" s="820"/>
      <c r="HN29" s="820"/>
      <c r="HO29" s="820"/>
      <c r="HP29" s="820"/>
      <c r="HQ29" s="820"/>
      <c r="HR29" s="1"/>
      <c r="HS29" s="35">
        <v>0</v>
      </c>
      <c r="HT29" s="819">
        <v>0</v>
      </c>
      <c r="HU29" s="820"/>
      <c r="HV29" s="820"/>
      <c r="HW29" s="820"/>
      <c r="HX29" s="820"/>
      <c r="HY29" s="820"/>
      <c r="HZ29" s="820"/>
      <c r="IA29" s="35">
        <v>0</v>
      </c>
      <c r="IB29" s="35">
        <v>0</v>
      </c>
      <c r="IC29" s="35">
        <v>0</v>
      </c>
      <c r="ID29" s="819">
        <v>0</v>
      </c>
      <c r="IE29" s="820"/>
      <c r="IF29" s="820"/>
      <c r="IG29" s="820"/>
      <c r="IH29" s="820"/>
      <c r="II29" s="820"/>
      <c r="IJ29" s="820"/>
      <c r="IK29" s="1"/>
      <c r="IL29" s="35">
        <v>0</v>
      </c>
      <c r="IM29" s="819">
        <v>0</v>
      </c>
      <c r="IN29" s="820"/>
      <c r="IO29" s="820"/>
      <c r="IP29" s="820"/>
      <c r="IQ29" s="820"/>
      <c r="IR29" s="820"/>
      <c r="IS29" s="820"/>
      <c r="IT29" s="35">
        <v>0</v>
      </c>
      <c r="IU29" s="35">
        <v>0</v>
      </c>
      <c r="IV29" s="35">
        <v>0</v>
      </c>
      <c r="IW29" s="819">
        <v>0</v>
      </c>
      <c r="IX29" s="820"/>
      <c r="IY29" s="820"/>
      <c r="IZ29" s="820"/>
      <c r="JA29" s="820"/>
      <c r="JB29" s="820"/>
      <c r="JC29" s="820"/>
      <c r="JD29" s="1"/>
    </row>
    <row r="30" spans="1:264" ht="13.5" customHeight="1" x14ac:dyDescent="0.25">
      <c r="A30" s="30" t="s">
        <v>597</v>
      </c>
      <c r="B30" s="821" t="s">
        <v>598</v>
      </c>
      <c r="C30" s="821"/>
      <c r="D30" s="822">
        <v>2777180</v>
      </c>
      <c r="E30" s="823"/>
      <c r="F30" s="823"/>
      <c r="G30" s="32">
        <v>583208</v>
      </c>
      <c r="H30" s="824">
        <v>152016</v>
      </c>
      <c r="I30" s="825"/>
      <c r="J30" s="825"/>
      <c r="K30" s="825"/>
      <c r="L30" s="825"/>
      <c r="M30" s="32">
        <v>192425</v>
      </c>
      <c r="N30" s="32">
        <v>-40409</v>
      </c>
      <c r="O30" s="32">
        <v>735224</v>
      </c>
      <c r="P30" s="1"/>
      <c r="Q30" s="33">
        <v>2777180</v>
      </c>
      <c r="R30" s="33">
        <v>583208</v>
      </c>
      <c r="S30" s="33">
        <v>152016</v>
      </c>
      <c r="T30" s="33">
        <v>192425</v>
      </c>
      <c r="U30" s="33">
        <v>-40409</v>
      </c>
      <c r="V30" s="33">
        <v>735224</v>
      </c>
      <c r="W30" s="1"/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819">
        <v>0</v>
      </c>
      <c r="AD30" s="820"/>
      <c r="AE30" s="820"/>
      <c r="AF30" s="820"/>
      <c r="AG30" s="820"/>
      <c r="AH30" s="820"/>
      <c r="AI30" s="820"/>
      <c r="AJ30" s="1"/>
      <c r="AK30" s="35">
        <v>0</v>
      </c>
      <c r="AL30" s="819">
        <v>0</v>
      </c>
      <c r="AM30" s="820"/>
      <c r="AN30" s="820"/>
      <c r="AO30" s="820"/>
      <c r="AP30" s="820"/>
      <c r="AQ30" s="820"/>
      <c r="AR30" s="820"/>
      <c r="AS30" s="35">
        <v>0</v>
      </c>
      <c r="AT30" s="35">
        <v>0</v>
      </c>
      <c r="AU30" s="35">
        <v>0</v>
      </c>
      <c r="AV30" s="819">
        <v>0</v>
      </c>
      <c r="AW30" s="820"/>
      <c r="AX30" s="820"/>
      <c r="AY30" s="820"/>
      <c r="AZ30" s="820"/>
      <c r="BA30" s="820"/>
      <c r="BB30" s="820"/>
      <c r="BC30" s="1"/>
      <c r="BD30" s="35">
        <v>0</v>
      </c>
      <c r="BE30" s="819">
        <v>0</v>
      </c>
      <c r="BF30" s="820"/>
      <c r="BG30" s="820"/>
      <c r="BH30" s="820"/>
      <c r="BI30" s="820"/>
      <c r="BJ30" s="820"/>
      <c r="BK30" s="820"/>
      <c r="BL30" s="35">
        <v>0</v>
      </c>
      <c r="BM30" s="35">
        <v>0</v>
      </c>
      <c r="BN30" s="35">
        <v>0</v>
      </c>
      <c r="BO30" s="819">
        <v>0</v>
      </c>
      <c r="BP30" s="820"/>
      <c r="BQ30" s="820"/>
      <c r="BR30" s="820"/>
      <c r="BS30" s="820"/>
      <c r="BT30" s="820"/>
      <c r="BU30" s="820"/>
      <c r="BV30" s="1"/>
      <c r="BW30" s="35">
        <v>0</v>
      </c>
      <c r="BX30" s="819">
        <v>0</v>
      </c>
      <c r="BY30" s="820"/>
      <c r="BZ30" s="820"/>
      <c r="CA30" s="820"/>
      <c r="CB30" s="820"/>
      <c r="CC30" s="820"/>
      <c r="CD30" s="820"/>
      <c r="CE30" s="35">
        <v>0</v>
      </c>
      <c r="CF30" s="35">
        <v>0</v>
      </c>
      <c r="CG30" s="35">
        <v>0</v>
      </c>
      <c r="CH30" s="819">
        <v>0</v>
      </c>
      <c r="CI30" s="820"/>
      <c r="CJ30" s="820"/>
      <c r="CK30" s="820"/>
      <c r="CL30" s="820"/>
      <c r="CM30" s="820"/>
      <c r="CN30" s="820"/>
      <c r="CO30" s="1"/>
      <c r="CP30" s="35">
        <v>0</v>
      </c>
      <c r="CQ30" s="819">
        <v>0</v>
      </c>
      <c r="CR30" s="820"/>
      <c r="CS30" s="820"/>
      <c r="CT30" s="820"/>
      <c r="CU30" s="820"/>
      <c r="CV30" s="820"/>
      <c r="CW30" s="820"/>
      <c r="CX30" s="35">
        <v>0</v>
      </c>
      <c r="CY30" s="35">
        <v>0</v>
      </c>
      <c r="CZ30" s="35">
        <v>0</v>
      </c>
      <c r="DA30" s="819">
        <v>0</v>
      </c>
      <c r="DB30" s="820"/>
      <c r="DC30" s="820"/>
      <c r="DD30" s="820"/>
      <c r="DE30" s="820"/>
      <c r="DF30" s="820"/>
      <c r="DG30" s="820"/>
      <c r="DH30" s="1"/>
      <c r="DI30" s="35">
        <v>0</v>
      </c>
      <c r="DJ30" s="819">
        <v>0</v>
      </c>
      <c r="DK30" s="820"/>
      <c r="DL30" s="820"/>
      <c r="DM30" s="820"/>
      <c r="DN30" s="820"/>
      <c r="DO30" s="820"/>
      <c r="DP30" s="820"/>
      <c r="DQ30" s="35">
        <v>0</v>
      </c>
      <c r="DR30" s="35">
        <v>0</v>
      </c>
      <c r="DS30" s="35">
        <v>0</v>
      </c>
      <c r="DT30" s="819">
        <v>0</v>
      </c>
      <c r="DU30" s="820"/>
      <c r="DV30" s="820"/>
      <c r="DW30" s="820"/>
      <c r="DX30" s="820"/>
      <c r="DY30" s="820"/>
      <c r="DZ30" s="820"/>
      <c r="EA30" s="1"/>
      <c r="EB30" s="35">
        <v>0</v>
      </c>
      <c r="EC30" s="819">
        <v>0</v>
      </c>
      <c r="ED30" s="820"/>
      <c r="EE30" s="820"/>
      <c r="EF30" s="820"/>
      <c r="EG30" s="820"/>
      <c r="EH30" s="820"/>
      <c r="EI30" s="820"/>
      <c r="EJ30" s="35">
        <v>0</v>
      </c>
      <c r="EK30" s="35">
        <v>0</v>
      </c>
      <c r="EL30" s="35">
        <v>0</v>
      </c>
      <c r="EM30" s="819">
        <v>0</v>
      </c>
      <c r="EN30" s="820"/>
      <c r="EO30" s="820"/>
      <c r="EP30" s="820"/>
      <c r="EQ30" s="820"/>
      <c r="ER30" s="820"/>
      <c r="ES30" s="820"/>
      <c r="ET30" s="1"/>
      <c r="EU30" s="35">
        <v>0</v>
      </c>
      <c r="EV30" s="819">
        <v>0</v>
      </c>
      <c r="EW30" s="820"/>
      <c r="EX30" s="820"/>
      <c r="EY30" s="820"/>
      <c r="EZ30" s="820"/>
      <c r="FA30" s="820"/>
      <c r="FB30" s="820"/>
      <c r="FC30" s="35">
        <v>0</v>
      </c>
      <c r="FD30" s="35">
        <v>0</v>
      </c>
      <c r="FE30" s="35">
        <v>0</v>
      </c>
      <c r="FF30" s="819">
        <v>0</v>
      </c>
      <c r="FG30" s="820"/>
      <c r="FH30" s="820"/>
      <c r="FI30" s="820"/>
      <c r="FJ30" s="820"/>
      <c r="FK30" s="820"/>
      <c r="FL30" s="820"/>
      <c r="FM30" s="1"/>
      <c r="FN30" s="35">
        <v>0</v>
      </c>
      <c r="FO30" s="819">
        <v>0</v>
      </c>
      <c r="FP30" s="820"/>
      <c r="FQ30" s="820"/>
      <c r="FR30" s="820"/>
      <c r="FS30" s="820"/>
      <c r="FT30" s="820"/>
      <c r="FU30" s="820"/>
      <c r="FV30" s="35">
        <v>0</v>
      </c>
      <c r="FW30" s="35">
        <v>0</v>
      </c>
      <c r="FX30" s="35">
        <v>0</v>
      </c>
      <c r="FY30" s="819">
        <v>0</v>
      </c>
      <c r="FZ30" s="820"/>
      <c r="GA30" s="820"/>
      <c r="GB30" s="820"/>
      <c r="GC30" s="820"/>
      <c r="GD30" s="820"/>
      <c r="GE30" s="820"/>
      <c r="GF30" s="1"/>
      <c r="GG30" s="35">
        <v>0</v>
      </c>
      <c r="GH30" s="819">
        <v>0</v>
      </c>
      <c r="GI30" s="820"/>
      <c r="GJ30" s="820"/>
      <c r="GK30" s="820"/>
      <c r="GL30" s="820"/>
      <c r="GM30" s="820"/>
      <c r="GN30" s="820"/>
      <c r="GO30" s="35">
        <v>0</v>
      </c>
      <c r="GP30" s="35">
        <v>0</v>
      </c>
      <c r="GQ30" s="35">
        <v>0</v>
      </c>
      <c r="GR30" s="819">
        <v>0</v>
      </c>
      <c r="GS30" s="820"/>
      <c r="GT30" s="820"/>
      <c r="GU30" s="820"/>
      <c r="GV30" s="820"/>
      <c r="GW30" s="820"/>
      <c r="GX30" s="820"/>
      <c r="GY30" s="1"/>
      <c r="GZ30" s="35">
        <v>0</v>
      </c>
      <c r="HA30" s="819">
        <v>0</v>
      </c>
      <c r="HB30" s="820"/>
      <c r="HC30" s="820"/>
      <c r="HD30" s="820"/>
      <c r="HE30" s="820"/>
      <c r="HF30" s="820"/>
      <c r="HG30" s="820"/>
      <c r="HH30" s="35">
        <v>0</v>
      </c>
      <c r="HI30" s="35">
        <v>0</v>
      </c>
      <c r="HJ30" s="35">
        <v>0</v>
      </c>
      <c r="HK30" s="819">
        <v>0</v>
      </c>
      <c r="HL30" s="820"/>
      <c r="HM30" s="820"/>
      <c r="HN30" s="820"/>
      <c r="HO30" s="820"/>
      <c r="HP30" s="820"/>
      <c r="HQ30" s="820"/>
      <c r="HR30" s="1"/>
      <c r="HS30" s="35">
        <v>0</v>
      </c>
      <c r="HT30" s="819">
        <v>0</v>
      </c>
      <c r="HU30" s="820"/>
      <c r="HV30" s="820"/>
      <c r="HW30" s="820"/>
      <c r="HX30" s="820"/>
      <c r="HY30" s="820"/>
      <c r="HZ30" s="820"/>
      <c r="IA30" s="35">
        <v>0</v>
      </c>
      <c r="IB30" s="35">
        <v>0</v>
      </c>
      <c r="IC30" s="35">
        <v>0</v>
      </c>
      <c r="ID30" s="819">
        <v>0</v>
      </c>
      <c r="IE30" s="820"/>
      <c r="IF30" s="820"/>
      <c r="IG30" s="820"/>
      <c r="IH30" s="820"/>
      <c r="II30" s="820"/>
      <c r="IJ30" s="820"/>
      <c r="IK30" s="1"/>
      <c r="IL30" s="35">
        <v>0</v>
      </c>
      <c r="IM30" s="819">
        <v>0</v>
      </c>
      <c r="IN30" s="820"/>
      <c r="IO30" s="820"/>
      <c r="IP30" s="820"/>
      <c r="IQ30" s="820"/>
      <c r="IR30" s="820"/>
      <c r="IS30" s="820"/>
      <c r="IT30" s="35">
        <v>0</v>
      </c>
      <c r="IU30" s="35">
        <v>0</v>
      </c>
      <c r="IV30" s="35">
        <v>0</v>
      </c>
      <c r="IW30" s="819">
        <v>0</v>
      </c>
      <c r="IX30" s="820"/>
      <c r="IY30" s="820"/>
      <c r="IZ30" s="820"/>
      <c r="JA30" s="820"/>
      <c r="JB30" s="820"/>
      <c r="JC30" s="820"/>
      <c r="JD30" s="1"/>
    </row>
    <row r="31" spans="1:264" ht="13.5" customHeight="1" x14ac:dyDescent="0.25">
      <c r="A31" s="18" t="s">
        <v>83</v>
      </c>
      <c r="B31" s="806"/>
      <c r="C31" s="806"/>
      <c r="D31" s="826">
        <v>-120502839</v>
      </c>
      <c r="E31" s="827"/>
      <c r="F31" s="827"/>
      <c r="G31" s="26">
        <v>-25305593</v>
      </c>
      <c r="H31" s="818">
        <v>-6596007</v>
      </c>
      <c r="I31" s="817"/>
      <c r="J31" s="817"/>
      <c r="K31" s="817"/>
      <c r="L31" s="817"/>
      <c r="M31" s="26">
        <v>-8349377</v>
      </c>
      <c r="N31" s="26">
        <v>1753370</v>
      </c>
      <c r="O31" s="26">
        <v>-31901600</v>
      </c>
      <c r="P31" s="1"/>
      <c r="Q31" s="27">
        <v>-32642082</v>
      </c>
      <c r="R31" s="27">
        <v>-6854835</v>
      </c>
      <c r="S31" s="27">
        <v>-1786732</v>
      </c>
      <c r="T31" s="27">
        <v>-2261687</v>
      </c>
      <c r="U31" s="27">
        <v>474954</v>
      </c>
      <c r="V31" s="405">
        <v>-8641567</v>
      </c>
      <c r="W31" s="1"/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812">
        <v>0</v>
      </c>
      <c r="AD31" s="813"/>
      <c r="AE31" s="813"/>
      <c r="AF31" s="813"/>
      <c r="AG31" s="813"/>
      <c r="AH31" s="813"/>
      <c r="AI31" s="813"/>
      <c r="AJ31" s="1"/>
      <c r="AK31" s="27">
        <v>-82265394</v>
      </c>
      <c r="AL31" s="832">
        <v>-17275732</v>
      </c>
      <c r="AM31" s="813"/>
      <c r="AN31" s="813"/>
      <c r="AO31" s="813"/>
      <c r="AP31" s="813"/>
      <c r="AQ31" s="813"/>
      <c r="AR31" s="813"/>
      <c r="AS31" s="27">
        <v>-4502999</v>
      </c>
      <c r="AT31" s="27">
        <v>-5699999</v>
      </c>
      <c r="AU31" s="27">
        <v>1197000</v>
      </c>
      <c r="AV31" s="833">
        <v>-21778731</v>
      </c>
      <c r="AW31" s="834"/>
      <c r="AX31" s="834"/>
      <c r="AY31" s="834"/>
      <c r="AZ31" s="834"/>
      <c r="BA31" s="834"/>
      <c r="BB31" s="834"/>
      <c r="BC31" s="1"/>
      <c r="BD31" s="27">
        <v>2109</v>
      </c>
      <c r="BE31" s="812">
        <v>443</v>
      </c>
      <c r="BF31" s="813"/>
      <c r="BG31" s="813"/>
      <c r="BH31" s="813"/>
      <c r="BI31" s="813"/>
      <c r="BJ31" s="813"/>
      <c r="BK31" s="813"/>
      <c r="BL31" s="23">
        <v>115</v>
      </c>
      <c r="BM31" s="23">
        <v>146</v>
      </c>
      <c r="BN31" s="23">
        <v>-31</v>
      </c>
      <c r="BO31" s="835">
        <v>558</v>
      </c>
      <c r="BP31" s="831"/>
      <c r="BQ31" s="831"/>
      <c r="BR31" s="831"/>
      <c r="BS31" s="831"/>
      <c r="BT31" s="831"/>
      <c r="BU31" s="831"/>
      <c r="BV31" s="1"/>
      <c r="BW31" s="23">
        <v>0</v>
      </c>
      <c r="BX31" s="812">
        <v>0</v>
      </c>
      <c r="BY31" s="813"/>
      <c r="BZ31" s="813"/>
      <c r="CA31" s="813"/>
      <c r="CB31" s="813"/>
      <c r="CC31" s="813"/>
      <c r="CD31" s="813"/>
      <c r="CE31" s="23">
        <v>0</v>
      </c>
      <c r="CF31" s="23">
        <v>0</v>
      </c>
      <c r="CG31" s="23">
        <v>0</v>
      </c>
      <c r="CH31" s="812">
        <v>0</v>
      </c>
      <c r="CI31" s="813"/>
      <c r="CJ31" s="813"/>
      <c r="CK31" s="813"/>
      <c r="CL31" s="813"/>
      <c r="CM31" s="813"/>
      <c r="CN31" s="813"/>
      <c r="CO31" s="1"/>
      <c r="CP31" s="23">
        <v>0</v>
      </c>
      <c r="CQ31" s="812">
        <v>0</v>
      </c>
      <c r="CR31" s="813"/>
      <c r="CS31" s="813"/>
      <c r="CT31" s="813"/>
      <c r="CU31" s="813"/>
      <c r="CV31" s="813"/>
      <c r="CW31" s="813"/>
      <c r="CX31" s="23">
        <v>0</v>
      </c>
      <c r="CY31" s="23">
        <v>0</v>
      </c>
      <c r="CZ31" s="23">
        <v>0</v>
      </c>
      <c r="DA31" s="812">
        <v>0</v>
      </c>
      <c r="DB31" s="813"/>
      <c r="DC31" s="813"/>
      <c r="DD31" s="813"/>
      <c r="DE31" s="813"/>
      <c r="DF31" s="813"/>
      <c r="DG31" s="813"/>
      <c r="DH31" s="1"/>
      <c r="DI31" s="23">
        <v>0</v>
      </c>
      <c r="DJ31" s="812">
        <v>0</v>
      </c>
      <c r="DK31" s="813"/>
      <c r="DL31" s="813"/>
      <c r="DM31" s="813"/>
      <c r="DN31" s="813"/>
      <c r="DO31" s="813"/>
      <c r="DP31" s="813"/>
      <c r="DQ31" s="23">
        <v>0</v>
      </c>
      <c r="DR31" s="23">
        <v>0</v>
      </c>
      <c r="DS31" s="23">
        <v>0</v>
      </c>
      <c r="DT31" s="812">
        <v>0</v>
      </c>
      <c r="DU31" s="813"/>
      <c r="DV31" s="813"/>
      <c r="DW31" s="813"/>
      <c r="DX31" s="813"/>
      <c r="DY31" s="813"/>
      <c r="DZ31" s="813"/>
      <c r="EA31" s="1"/>
      <c r="EB31" s="27">
        <v>-3730092</v>
      </c>
      <c r="EC31" s="832">
        <v>-783319</v>
      </c>
      <c r="ED31" s="813"/>
      <c r="EE31" s="813"/>
      <c r="EF31" s="813"/>
      <c r="EG31" s="813"/>
      <c r="EH31" s="813"/>
      <c r="EI31" s="813"/>
      <c r="EJ31" s="27">
        <v>-204176</v>
      </c>
      <c r="EK31" s="27">
        <v>-258450</v>
      </c>
      <c r="EL31" s="27">
        <v>54275</v>
      </c>
      <c r="EM31" s="833">
        <v>-987495</v>
      </c>
      <c r="EN31" s="834"/>
      <c r="EO31" s="834"/>
      <c r="EP31" s="834"/>
      <c r="EQ31" s="834"/>
      <c r="ER31" s="834"/>
      <c r="ES31" s="834"/>
      <c r="ET31" s="1"/>
      <c r="EU31" s="23">
        <v>0</v>
      </c>
      <c r="EV31" s="812">
        <v>0</v>
      </c>
      <c r="EW31" s="813"/>
      <c r="EX31" s="813"/>
      <c r="EY31" s="813"/>
      <c r="EZ31" s="813"/>
      <c r="FA31" s="813"/>
      <c r="FB31" s="813"/>
      <c r="FC31" s="23">
        <v>0</v>
      </c>
      <c r="FD31" s="23">
        <v>0</v>
      </c>
      <c r="FE31" s="23">
        <v>0</v>
      </c>
      <c r="FF31" s="812">
        <v>0</v>
      </c>
      <c r="FG31" s="813"/>
      <c r="FH31" s="813"/>
      <c r="FI31" s="813"/>
      <c r="FJ31" s="813"/>
      <c r="FK31" s="813"/>
      <c r="FL31" s="813"/>
      <c r="FM31" s="1"/>
      <c r="FN31" s="27">
        <v>-18582</v>
      </c>
      <c r="FO31" s="832">
        <v>-3902</v>
      </c>
      <c r="FP31" s="813"/>
      <c r="FQ31" s="813"/>
      <c r="FR31" s="813"/>
      <c r="FS31" s="813"/>
      <c r="FT31" s="813"/>
      <c r="FU31" s="813"/>
      <c r="FV31" s="27">
        <v>-1017</v>
      </c>
      <c r="FW31" s="27">
        <v>-1288</v>
      </c>
      <c r="FX31" s="23">
        <v>270</v>
      </c>
      <c r="FY31" s="830">
        <v>-4919</v>
      </c>
      <c r="FZ31" s="831"/>
      <c r="GA31" s="831"/>
      <c r="GB31" s="831"/>
      <c r="GC31" s="831"/>
      <c r="GD31" s="831"/>
      <c r="GE31" s="831"/>
      <c r="GF31" s="1"/>
      <c r="GG31" s="27">
        <v>1173919</v>
      </c>
      <c r="GH31" s="832">
        <v>246523</v>
      </c>
      <c r="GI31" s="813"/>
      <c r="GJ31" s="813"/>
      <c r="GK31" s="813"/>
      <c r="GL31" s="813"/>
      <c r="GM31" s="813"/>
      <c r="GN31" s="813"/>
      <c r="GO31" s="27">
        <v>64257</v>
      </c>
      <c r="GP31" s="27">
        <v>81338</v>
      </c>
      <c r="GQ31" s="27">
        <v>-17081</v>
      </c>
      <c r="GR31" s="830">
        <v>310780</v>
      </c>
      <c r="GS31" s="831"/>
      <c r="GT31" s="831"/>
      <c r="GU31" s="831"/>
      <c r="GV31" s="831"/>
      <c r="GW31" s="831"/>
      <c r="GX31" s="831"/>
      <c r="GY31" s="1"/>
      <c r="GZ31" s="27">
        <v>-3200740</v>
      </c>
      <c r="HA31" s="832">
        <v>-672155</v>
      </c>
      <c r="HB31" s="813"/>
      <c r="HC31" s="813"/>
      <c r="HD31" s="813"/>
      <c r="HE31" s="813"/>
      <c r="HF31" s="813"/>
      <c r="HG31" s="813"/>
      <c r="HH31" s="27">
        <v>-175201</v>
      </c>
      <c r="HI31" s="27">
        <v>-221773</v>
      </c>
      <c r="HJ31" s="27">
        <v>46572</v>
      </c>
      <c r="HK31" s="830">
        <v>-847356</v>
      </c>
      <c r="HL31" s="831"/>
      <c r="HM31" s="831"/>
      <c r="HN31" s="831"/>
      <c r="HO31" s="831"/>
      <c r="HP31" s="831"/>
      <c r="HQ31" s="831"/>
      <c r="HR31" s="1"/>
      <c r="HS31" s="27">
        <v>178023</v>
      </c>
      <c r="HT31" s="832">
        <v>37384</v>
      </c>
      <c r="HU31" s="813"/>
      <c r="HV31" s="813"/>
      <c r="HW31" s="813"/>
      <c r="HX31" s="813"/>
      <c r="HY31" s="813"/>
      <c r="HZ31" s="813"/>
      <c r="IA31" s="27">
        <v>9745</v>
      </c>
      <c r="IB31" s="27">
        <v>12335</v>
      </c>
      <c r="IC31" s="27">
        <v>-2590</v>
      </c>
      <c r="ID31" s="830">
        <v>47129</v>
      </c>
      <c r="IE31" s="831"/>
      <c r="IF31" s="831"/>
      <c r="IG31" s="831"/>
      <c r="IH31" s="831"/>
      <c r="II31" s="831"/>
      <c r="IJ31" s="831"/>
      <c r="IK31" s="1"/>
      <c r="IL31" s="23">
        <v>0</v>
      </c>
      <c r="IM31" s="812">
        <v>0</v>
      </c>
      <c r="IN31" s="813"/>
      <c r="IO31" s="813"/>
      <c r="IP31" s="813"/>
      <c r="IQ31" s="813"/>
      <c r="IR31" s="813"/>
      <c r="IS31" s="813"/>
      <c r="IT31" s="23">
        <v>0</v>
      </c>
      <c r="IU31" s="23">
        <v>0</v>
      </c>
      <c r="IV31" s="23">
        <v>0</v>
      </c>
      <c r="IW31" s="812">
        <v>0</v>
      </c>
      <c r="IX31" s="813"/>
      <c r="IY31" s="813"/>
      <c r="IZ31" s="813"/>
      <c r="JA31" s="813"/>
      <c r="JB31" s="813"/>
      <c r="JC31" s="813"/>
      <c r="JD31" s="1"/>
    </row>
    <row r="32" spans="1:264" ht="13.5" customHeight="1" x14ac:dyDescent="0.25">
      <c r="A32" s="30" t="s">
        <v>87</v>
      </c>
      <c r="B32" s="821" t="s">
        <v>88</v>
      </c>
      <c r="C32" s="821"/>
      <c r="D32" s="822">
        <v>200462</v>
      </c>
      <c r="E32" s="823"/>
      <c r="F32" s="823"/>
      <c r="G32" s="32">
        <v>42097</v>
      </c>
      <c r="H32" s="824">
        <v>10973</v>
      </c>
      <c r="I32" s="825"/>
      <c r="J32" s="825"/>
      <c r="K32" s="825"/>
      <c r="L32" s="825"/>
      <c r="M32" s="32">
        <v>13890</v>
      </c>
      <c r="N32" s="32">
        <v>-2917</v>
      </c>
      <c r="O32" s="32">
        <v>53070</v>
      </c>
      <c r="P32" s="1"/>
      <c r="Q32" s="33">
        <v>200462</v>
      </c>
      <c r="R32" s="33">
        <v>42097</v>
      </c>
      <c r="S32" s="33">
        <v>10973</v>
      </c>
      <c r="T32" s="33">
        <v>13890</v>
      </c>
      <c r="U32" s="33">
        <v>-2917</v>
      </c>
      <c r="V32" s="33">
        <v>53070</v>
      </c>
      <c r="W32" s="1"/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819">
        <v>0</v>
      </c>
      <c r="AD32" s="820"/>
      <c r="AE32" s="820"/>
      <c r="AF32" s="820"/>
      <c r="AG32" s="820"/>
      <c r="AH32" s="820"/>
      <c r="AI32" s="820"/>
      <c r="AJ32" s="1"/>
      <c r="AK32" s="35">
        <v>0</v>
      </c>
      <c r="AL32" s="819">
        <v>0</v>
      </c>
      <c r="AM32" s="820"/>
      <c r="AN32" s="820"/>
      <c r="AO32" s="820"/>
      <c r="AP32" s="820"/>
      <c r="AQ32" s="820"/>
      <c r="AR32" s="820"/>
      <c r="AS32" s="35">
        <v>0</v>
      </c>
      <c r="AT32" s="35">
        <v>0</v>
      </c>
      <c r="AU32" s="35">
        <v>0</v>
      </c>
      <c r="AV32" s="819">
        <v>0</v>
      </c>
      <c r="AW32" s="820"/>
      <c r="AX32" s="820"/>
      <c r="AY32" s="820"/>
      <c r="AZ32" s="820"/>
      <c r="BA32" s="820"/>
      <c r="BB32" s="820"/>
      <c r="BC32" s="1"/>
      <c r="BD32" s="35">
        <v>0</v>
      </c>
      <c r="BE32" s="819">
        <v>0</v>
      </c>
      <c r="BF32" s="820"/>
      <c r="BG32" s="820"/>
      <c r="BH32" s="820"/>
      <c r="BI32" s="820"/>
      <c r="BJ32" s="820"/>
      <c r="BK32" s="820"/>
      <c r="BL32" s="35">
        <v>0</v>
      </c>
      <c r="BM32" s="35">
        <v>0</v>
      </c>
      <c r="BN32" s="35">
        <v>0</v>
      </c>
      <c r="BO32" s="819">
        <v>0</v>
      </c>
      <c r="BP32" s="820"/>
      <c r="BQ32" s="820"/>
      <c r="BR32" s="820"/>
      <c r="BS32" s="820"/>
      <c r="BT32" s="820"/>
      <c r="BU32" s="820"/>
      <c r="BV32" s="1"/>
      <c r="BW32" s="35">
        <v>0</v>
      </c>
      <c r="BX32" s="819">
        <v>0</v>
      </c>
      <c r="BY32" s="820"/>
      <c r="BZ32" s="820"/>
      <c r="CA32" s="820"/>
      <c r="CB32" s="820"/>
      <c r="CC32" s="820"/>
      <c r="CD32" s="820"/>
      <c r="CE32" s="35">
        <v>0</v>
      </c>
      <c r="CF32" s="35">
        <v>0</v>
      </c>
      <c r="CG32" s="35">
        <v>0</v>
      </c>
      <c r="CH32" s="819">
        <v>0</v>
      </c>
      <c r="CI32" s="820"/>
      <c r="CJ32" s="820"/>
      <c r="CK32" s="820"/>
      <c r="CL32" s="820"/>
      <c r="CM32" s="820"/>
      <c r="CN32" s="820"/>
      <c r="CO32" s="1"/>
      <c r="CP32" s="35">
        <v>0</v>
      </c>
      <c r="CQ32" s="819">
        <v>0</v>
      </c>
      <c r="CR32" s="820"/>
      <c r="CS32" s="820"/>
      <c r="CT32" s="820"/>
      <c r="CU32" s="820"/>
      <c r="CV32" s="820"/>
      <c r="CW32" s="820"/>
      <c r="CX32" s="35">
        <v>0</v>
      </c>
      <c r="CY32" s="35">
        <v>0</v>
      </c>
      <c r="CZ32" s="35">
        <v>0</v>
      </c>
      <c r="DA32" s="819">
        <v>0</v>
      </c>
      <c r="DB32" s="820"/>
      <c r="DC32" s="820"/>
      <c r="DD32" s="820"/>
      <c r="DE32" s="820"/>
      <c r="DF32" s="820"/>
      <c r="DG32" s="820"/>
      <c r="DH32" s="1"/>
      <c r="DI32" s="35">
        <v>0</v>
      </c>
      <c r="DJ32" s="819">
        <v>0</v>
      </c>
      <c r="DK32" s="820"/>
      <c r="DL32" s="820"/>
      <c r="DM32" s="820"/>
      <c r="DN32" s="820"/>
      <c r="DO32" s="820"/>
      <c r="DP32" s="820"/>
      <c r="DQ32" s="35">
        <v>0</v>
      </c>
      <c r="DR32" s="35">
        <v>0</v>
      </c>
      <c r="DS32" s="35">
        <v>0</v>
      </c>
      <c r="DT32" s="819">
        <v>0</v>
      </c>
      <c r="DU32" s="820"/>
      <c r="DV32" s="820"/>
      <c r="DW32" s="820"/>
      <c r="DX32" s="820"/>
      <c r="DY32" s="820"/>
      <c r="DZ32" s="820"/>
      <c r="EA32" s="1"/>
      <c r="EB32" s="35">
        <v>0</v>
      </c>
      <c r="EC32" s="819">
        <v>0</v>
      </c>
      <c r="ED32" s="820"/>
      <c r="EE32" s="820"/>
      <c r="EF32" s="820"/>
      <c r="EG32" s="820"/>
      <c r="EH32" s="820"/>
      <c r="EI32" s="820"/>
      <c r="EJ32" s="35">
        <v>0</v>
      </c>
      <c r="EK32" s="35">
        <v>0</v>
      </c>
      <c r="EL32" s="35">
        <v>0</v>
      </c>
      <c r="EM32" s="819">
        <v>0</v>
      </c>
      <c r="EN32" s="820"/>
      <c r="EO32" s="820"/>
      <c r="EP32" s="820"/>
      <c r="EQ32" s="820"/>
      <c r="ER32" s="820"/>
      <c r="ES32" s="820"/>
      <c r="ET32" s="1"/>
      <c r="EU32" s="35">
        <v>0</v>
      </c>
      <c r="EV32" s="819">
        <v>0</v>
      </c>
      <c r="EW32" s="820"/>
      <c r="EX32" s="820"/>
      <c r="EY32" s="820"/>
      <c r="EZ32" s="820"/>
      <c r="FA32" s="820"/>
      <c r="FB32" s="820"/>
      <c r="FC32" s="35">
        <v>0</v>
      </c>
      <c r="FD32" s="35">
        <v>0</v>
      </c>
      <c r="FE32" s="35">
        <v>0</v>
      </c>
      <c r="FF32" s="819">
        <v>0</v>
      </c>
      <c r="FG32" s="820"/>
      <c r="FH32" s="820"/>
      <c r="FI32" s="820"/>
      <c r="FJ32" s="820"/>
      <c r="FK32" s="820"/>
      <c r="FL32" s="820"/>
      <c r="FM32" s="1"/>
      <c r="FN32" s="35">
        <v>0</v>
      </c>
      <c r="FO32" s="819">
        <v>0</v>
      </c>
      <c r="FP32" s="820"/>
      <c r="FQ32" s="820"/>
      <c r="FR32" s="820"/>
      <c r="FS32" s="820"/>
      <c r="FT32" s="820"/>
      <c r="FU32" s="820"/>
      <c r="FV32" s="35">
        <v>0</v>
      </c>
      <c r="FW32" s="35">
        <v>0</v>
      </c>
      <c r="FX32" s="35">
        <v>0</v>
      </c>
      <c r="FY32" s="819">
        <v>0</v>
      </c>
      <c r="FZ32" s="820"/>
      <c r="GA32" s="820"/>
      <c r="GB32" s="820"/>
      <c r="GC32" s="820"/>
      <c r="GD32" s="820"/>
      <c r="GE32" s="820"/>
      <c r="GF32" s="1"/>
      <c r="GG32" s="35">
        <v>0</v>
      </c>
      <c r="GH32" s="819">
        <v>0</v>
      </c>
      <c r="GI32" s="820"/>
      <c r="GJ32" s="820"/>
      <c r="GK32" s="820"/>
      <c r="GL32" s="820"/>
      <c r="GM32" s="820"/>
      <c r="GN32" s="820"/>
      <c r="GO32" s="35">
        <v>0</v>
      </c>
      <c r="GP32" s="35">
        <v>0</v>
      </c>
      <c r="GQ32" s="35">
        <v>0</v>
      </c>
      <c r="GR32" s="819">
        <v>0</v>
      </c>
      <c r="GS32" s="820"/>
      <c r="GT32" s="820"/>
      <c r="GU32" s="820"/>
      <c r="GV32" s="820"/>
      <c r="GW32" s="820"/>
      <c r="GX32" s="820"/>
      <c r="GY32" s="1"/>
      <c r="GZ32" s="35">
        <v>0</v>
      </c>
      <c r="HA32" s="819">
        <v>0</v>
      </c>
      <c r="HB32" s="820"/>
      <c r="HC32" s="820"/>
      <c r="HD32" s="820"/>
      <c r="HE32" s="820"/>
      <c r="HF32" s="820"/>
      <c r="HG32" s="820"/>
      <c r="HH32" s="35">
        <v>0</v>
      </c>
      <c r="HI32" s="35">
        <v>0</v>
      </c>
      <c r="HJ32" s="35">
        <v>0</v>
      </c>
      <c r="HK32" s="819">
        <v>0</v>
      </c>
      <c r="HL32" s="820"/>
      <c r="HM32" s="820"/>
      <c r="HN32" s="820"/>
      <c r="HO32" s="820"/>
      <c r="HP32" s="820"/>
      <c r="HQ32" s="820"/>
      <c r="HR32" s="1"/>
      <c r="HS32" s="35">
        <v>0</v>
      </c>
      <c r="HT32" s="819">
        <v>0</v>
      </c>
      <c r="HU32" s="820"/>
      <c r="HV32" s="820"/>
      <c r="HW32" s="820"/>
      <c r="HX32" s="820"/>
      <c r="HY32" s="820"/>
      <c r="HZ32" s="820"/>
      <c r="IA32" s="35">
        <v>0</v>
      </c>
      <c r="IB32" s="35">
        <v>0</v>
      </c>
      <c r="IC32" s="35">
        <v>0</v>
      </c>
      <c r="ID32" s="819">
        <v>0</v>
      </c>
      <c r="IE32" s="820"/>
      <c r="IF32" s="820"/>
      <c r="IG32" s="820"/>
      <c r="IH32" s="820"/>
      <c r="II32" s="820"/>
      <c r="IJ32" s="820"/>
      <c r="IK32" s="1"/>
      <c r="IL32" s="35">
        <v>0</v>
      </c>
      <c r="IM32" s="819">
        <v>0</v>
      </c>
      <c r="IN32" s="820"/>
      <c r="IO32" s="820"/>
      <c r="IP32" s="820"/>
      <c r="IQ32" s="820"/>
      <c r="IR32" s="820"/>
      <c r="IS32" s="820"/>
      <c r="IT32" s="35">
        <v>0</v>
      </c>
      <c r="IU32" s="35">
        <v>0</v>
      </c>
      <c r="IV32" s="35">
        <v>0</v>
      </c>
      <c r="IW32" s="819">
        <v>0</v>
      </c>
      <c r="IX32" s="820"/>
      <c r="IY32" s="820"/>
      <c r="IZ32" s="820"/>
      <c r="JA32" s="820"/>
      <c r="JB32" s="820"/>
      <c r="JC32" s="820"/>
      <c r="JD32" s="1"/>
    </row>
    <row r="33" spans="1:264" ht="14.25" customHeight="1" x14ac:dyDescent="0.25">
      <c r="A33" s="30" t="s">
        <v>89</v>
      </c>
      <c r="B33" s="821" t="s">
        <v>90</v>
      </c>
      <c r="C33" s="821"/>
      <c r="D33" s="822">
        <v>5592366</v>
      </c>
      <c r="E33" s="823"/>
      <c r="F33" s="823"/>
      <c r="G33" s="32">
        <v>1174397</v>
      </c>
      <c r="H33" s="824">
        <v>306112</v>
      </c>
      <c r="I33" s="825"/>
      <c r="J33" s="825"/>
      <c r="K33" s="825"/>
      <c r="L33" s="825"/>
      <c r="M33" s="32">
        <v>387483</v>
      </c>
      <c r="N33" s="32">
        <v>-81371</v>
      </c>
      <c r="O33" s="32">
        <v>1480509</v>
      </c>
      <c r="P33" s="1"/>
      <c r="Q33" s="33">
        <v>5492723</v>
      </c>
      <c r="R33" s="33">
        <v>1153472</v>
      </c>
      <c r="S33" s="33">
        <v>300658</v>
      </c>
      <c r="T33" s="33">
        <v>380579</v>
      </c>
      <c r="U33" s="33">
        <v>-79922</v>
      </c>
      <c r="V33" s="33">
        <v>1454130</v>
      </c>
      <c r="W33" s="1"/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819">
        <v>0</v>
      </c>
      <c r="AD33" s="820"/>
      <c r="AE33" s="820"/>
      <c r="AF33" s="820"/>
      <c r="AG33" s="820"/>
      <c r="AH33" s="820"/>
      <c r="AI33" s="820"/>
      <c r="AJ33" s="1"/>
      <c r="AK33" s="35">
        <v>0</v>
      </c>
      <c r="AL33" s="819">
        <v>0</v>
      </c>
      <c r="AM33" s="820"/>
      <c r="AN33" s="820"/>
      <c r="AO33" s="820"/>
      <c r="AP33" s="820"/>
      <c r="AQ33" s="820"/>
      <c r="AR33" s="820"/>
      <c r="AS33" s="35">
        <v>0</v>
      </c>
      <c r="AT33" s="35">
        <v>0</v>
      </c>
      <c r="AU33" s="35">
        <v>0</v>
      </c>
      <c r="AV33" s="819">
        <v>0</v>
      </c>
      <c r="AW33" s="820"/>
      <c r="AX33" s="820"/>
      <c r="AY33" s="820"/>
      <c r="AZ33" s="820"/>
      <c r="BA33" s="820"/>
      <c r="BB33" s="820"/>
      <c r="BC33" s="1"/>
      <c r="BD33" s="35">
        <v>0</v>
      </c>
      <c r="BE33" s="819">
        <v>0</v>
      </c>
      <c r="BF33" s="820"/>
      <c r="BG33" s="820"/>
      <c r="BH33" s="820"/>
      <c r="BI33" s="820"/>
      <c r="BJ33" s="820"/>
      <c r="BK33" s="820"/>
      <c r="BL33" s="35">
        <v>0</v>
      </c>
      <c r="BM33" s="35">
        <v>0</v>
      </c>
      <c r="BN33" s="35">
        <v>0</v>
      </c>
      <c r="BO33" s="819">
        <v>0</v>
      </c>
      <c r="BP33" s="820"/>
      <c r="BQ33" s="820"/>
      <c r="BR33" s="820"/>
      <c r="BS33" s="820"/>
      <c r="BT33" s="820"/>
      <c r="BU33" s="820"/>
      <c r="BV33" s="1"/>
      <c r="BW33" s="35">
        <v>0</v>
      </c>
      <c r="BX33" s="819">
        <v>0</v>
      </c>
      <c r="BY33" s="820"/>
      <c r="BZ33" s="820"/>
      <c r="CA33" s="820"/>
      <c r="CB33" s="820"/>
      <c r="CC33" s="820"/>
      <c r="CD33" s="820"/>
      <c r="CE33" s="35">
        <v>0</v>
      </c>
      <c r="CF33" s="35">
        <v>0</v>
      </c>
      <c r="CG33" s="35">
        <v>0</v>
      </c>
      <c r="CH33" s="819">
        <v>0</v>
      </c>
      <c r="CI33" s="820"/>
      <c r="CJ33" s="820"/>
      <c r="CK33" s="820"/>
      <c r="CL33" s="820"/>
      <c r="CM33" s="820"/>
      <c r="CN33" s="820"/>
      <c r="CO33" s="1"/>
      <c r="CP33" s="35">
        <v>0</v>
      </c>
      <c r="CQ33" s="819">
        <v>0</v>
      </c>
      <c r="CR33" s="820"/>
      <c r="CS33" s="820"/>
      <c r="CT33" s="820"/>
      <c r="CU33" s="820"/>
      <c r="CV33" s="820"/>
      <c r="CW33" s="820"/>
      <c r="CX33" s="35">
        <v>0</v>
      </c>
      <c r="CY33" s="35">
        <v>0</v>
      </c>
      <c r="CZ33" s="35">
        <v>0</v>
      </c>
      <c r="DA33" s="819">
        <v>0</v>
      </c>
      <c r="DB33" s="820"/>
      <c r="DC33" s="820"/>
      <c r="DD33" s="820"/>
      <c r="DE33" s="820"/>
      <c r="DF33" s="820"/>
      <c r="DG33" s="820"/>
      <c r="DH33" s="1"/>
      <c r="DI33" s="35">
        <v>0</v>
      </c>
      <c r="DJ33" s="819">
        <v>0</v>
      </c>
      <c r="DK33" s="820"/>
      <c r="DL33" s="820"/>
      <c r="DM33" s="820"/>
      <c r="DN33" s="820"/>
      <c r="DO33" s="820"/>
      <c r="DP33" s="820"/>
      <c r="DQ33" s="35">
        <v>0</v>
      </c>
      <c r="DR33" s="35">
        <v>0</v>
      </c>
      <c r="DS33" s="35">
        <v>0</v>
      </c>
      <c r="DT33" s="819">
        <v>0</v>
      </c>
      <c r="DU33" s="820"/>
      <c r="DV33" s="820"/>
      <c r="DW33" s="820"/>
      <c r="DX33" s="820"/>
      <c r="DY33" s="820"/>
      <c r="DZ33" s="820"/>
      <c r="EA33" s="1"/>
      <c r="EB33" s="35">
        <v>0</v>
      </c>
      <c r="EC33" s="819">
        <v>0</v>
      </c>
      <c r="ED33" s="820"/>
      <c r="EE33" s="820"/>
      <c r="EF33" s="820"/>
      <c r="EG33" s="820"/>
      <c r="EH33" s="820"/>
      <c r="EI33" s="820"/>
      <c r="EJ33" s="35">
        <v>0</v>
      </c>
      <c r="EK33" s="35">
        <v>0</v>
      </c>
      <c r="EL33" s="35">
        <v>0</v>
      </c>
      <c r="EM33" s="819">
        <v>0</v>
      </c>
      <c r="EN33" s="820"/>
      <c r="EO33" s="820"/>
      <c r="EP33" s="820"/>
      <c r="EQ33" s="820"/>
      <c r="ER33" s="820"/>
      <c r="ES33" s="820"/>
      <c r="ET33" s="1"/>
      <c r="EU33" s="35">
        <v>0</v>
      </c>
      <c r="EV33" s="819">
        <v>0</v>
      </c>
      <c r="EW33" s="820"/>
      <c r="EX33" s="820"/>
      <c r="EY33" s="820"/>
      <c r="EZ33" s="820"/>
      <c r="FA33" s="820"/>
      <c r="FB33" s="820"/>
      <c r="FC33" s="35">
        <v>0</v>
      </c>
      <c r="FD33" s="35">
        <v>0</v>
      </c>
      <c r="FE33" s="35">
        <v>0</v>
      </c>
      <c r="FF33" s="819">
        <v>0</v>
      </c>
      <c r="FG33" s="820"/>
      <c r="FH33" s="820"/>
      <c r="FI33" s="820"/>
      <c r="FJ33" s="820"/>
      <c r="FK33" s="820"/>
      <c r="FL33" s="820"/>
      <c r="FM33" s="1"/>
      <c r="FN33" s="35">
        <v>0</v>
      </c>
      <c r="FO33" s="819">
        <v>0</v>
      </c>
      <c r="FP33" s="820"/>
      <c r="FQ33" s="820"/>
      <c r="FR33" s="820"/>
      <c r="FS33" s="820"/>
      <c r="FT33" s="820"/>
      <c r="FU33" s="820"/>
      <c r="FV33" s="35">
        <v>0</v>
      </c>
      <c r="FW33" s="35">
        <v>0</v>
      </c>
      <c r="FX33" s="35">
        <v>0</v>
      </c>
      <c r="FY33" s="819">
        <v>0</v>
      </c>
      <c r="FZ33" s="820"/>
      <c r="GA33" s="820"/>
      <c r="GB33" s="820"/>
      <c r="GC33" s="820"/>
      <c r="GD33" s="820"/>
      <c r="GE33" s="820"/>
      <c r="GF33" s="1"/>
      <c r="GG33" s="35">
        <v>0</v>
      </c>
      <c r="GH33" s="819">
        <v>0</v>
      </c>
      <c r="GI33" s="820"/>
      <c r="GJ33" s="820"/>
      <c r="GK33" s="820"/>
      <c r="GL33" s="820"/>
      <c r="GM33" s="820"/>
      <c r="GN33" s="820"/>
      <c r="GO33" s="35">
        <v>0</v>
      </c>
      <c r="GP33" s="35">
        <v>0</v>
      </c>
      <c r="GQ33" s="35">
        <v>0</v>
      </c>
      <c r="GR33" s="819">
        <v>0</v>
      </c>
      <c r="GS33" s="820"/>
      <c r="GT33" s="820"/>
      <c r="GU33" s="820"/>
      <c r="GV33" s="820"/>
      <c r="GW33" s="820"/>
      <c r="GX33" s="820"/>
      <c r="GY33" s="1"/>
      <c r="GZ33" s="35">
        <v>0</v>
      </c>
      <c r="HA33" s="819">
        <v>0</v>
      </c>
      <c r="HB33" s="820"/>
      <c r="HC33" s="820"/>
      <c r="HD33" s="820"/>
      <c r="HE33" s="820"/>
      <c r="HF33" s="820"/>
      <c r="HG33" s="820"/>
      <c r="HH33" s="35">
        <v>0</v>
      </c>
      <c r="HI33" s="35">
        <v>0</v>
      </c>
      <c r="HJ33" s="35">
        <v>0</v>
      </c>
      <c r="HK33" s="819">
        <v>0</v>
      </c>
      <c r="HL33" s="820"/>
      <c r="HM33" s="820"/>
      <c r="HN33" s="820"/>
      <c r="HO33" s="820"/>
      <c r="HP33" s="820"/>
      <c r="HQ33" s="820"/>
      <c r="HR33" s="1"/>
      <c r="HS33" s="33">
        <v>99643</v>
      </c>
      <c r="HT33" s="829">
        <v>20925</v>
      </c>
      <c r="HU33" s="820"/>
      <c r="HV33" s="820"/>
      <c r="HW33" s="820"/>
      <c r="HX33" s="820"/>
      <c r="HY33" s="820"/>
      <c r="HZ33" s="820"/>
      <c r="IA33" s="33">
        <v>5454</v>
      </c>
      <c r="IB33" s="33">
        <v>6904</v>
      </c>
      <c r="IC33" s="33">
        <v>-1450</v>
      </c>
      <c r="ID33" s="829">
        <v>26379</v>
      </c>
      <c r="IE33" s="820"/>
      <c r="IF33" s="820"/>
      <c r="IG33" s="820"/>
      <c r="IH33" s="820"/>
      <c r="II33" s="820"/>
      <c r="IJ33" s="820"/>
      <c r="IK33" s="1"/>
      <c r="IL33" s="35">
        <v>0</v>
      </c>
      <c r="IM33" s="819">
        <v>0</v>
      </c>
      <c r="IN33" s="820"/>
      <c r="IO33" s="820"/>
      <c r="IP33" s="820"/>
      <c r="IQ33" s="820"/>
      <c r="IR33" s="820"/>
      <c r="IS33" s="820"/>
      <c r="IT33" s="35">
        <v>0</v>
      </c>
      <c r="IU33" s="35">
        <v>0</v>
      </c>
      <c r="IV33" s="35">
        <v>0</v>
      </c>
      <c r="IW33" s="819">
        <v>0</v>
      </c>
      <c r="IX33" s="820"/>
      <c r="IY33" s="820"/>
      <c r="IZ33" s="820"/>
      <c r="JA33" s="820"/>
      <c r="JB33" s="820"/>
      <c r="JC33" s="820"/>
      <c r="JD33" s="1"/>
    </row>
    <row r="34" spans="1:264" ht="13.5" customHeight="1" x14ac:dyDescent="0.25">
      <c r="A34" s="30" t="s">
        <v>91</v>
      </c>
      <c r="B34" s="821" t="s">
        <v>92</v>
      </c>
      <c r="C34" s="821"/>
      <c r="D34" s="822">
        <v>79240</v>
      </c>
      <c r="E34" s="823"/>
      <c r="F34" s="823"/>
      <c r="G34" s="32">
        <v>16640</v>
      </c>
      <c r="H34" s="824">
        <v>4337</v>
      </c>
      <c r="I34" s="825"/>
      <c r="J34" s="825"/>
      <c r="K34" s="825"/>
      <c r="L34" s="825"/>
      <c r="M34" s="32">
        <v>5490</v>
      </c>
      <c r="N34" s="32">
        <v>-1153</v>
      </c>
      <c r="O34" s="32">
        <v>20977</v>
      </c>
      <c r="P34" s="1"/>
      <c r="Q34" s="33">
        <v>79240</v>
      </c>
      <c r="R34" s="33">
        <v>16640</v>
      </c>
      <c r="S34" s="33">
        <v>4337</v>
      </c>
      <c r="T34" s="33">
        <v>5490</v>
      </c>
      <c r="U34" s="33">
        <v>-1153</v>
      </c>
      <c r="V34" s="33">
        <v>20977</v>
      </c>
      <c r="W34" s="1"/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819">
        <v>0</v>
      </c>
      <c r="AD34" s="820"/>
      <c r="AE34" s="820"/>
      <c r="AF34" s="820"/>
      <c r="AG34" s="820"/>
      <c r="AH34" s="820"/>
      <c r="AI34" s="820"/>
      <c r="AJ34" s="1"/>
      <c r="AK34" s="35">
        <v>0</v>
      </c>
      <c r="AL34" s="819">
        <v>0</v>
      </c>
      <c r="AM34" s="820"/>
      <c r="AN34" s="820"/>
      <c r="AO34" s="820"/>
      <c r="AP34" s="820"/>
      <c r="AQ34" s="820"/>
      <c r="AR34" s="820"/>
      <c r="AS34" s="35">
        <v>0</v>
      </c>
      <c r="AT34" s="35">
        <v>0</v>
      </c>
      <c r="AU34" s="35">
        <v>0</v>
      </c>
      <c r="AV34" s="819">
        <v>0</v>
      </c>
      <c r="AW34" s="820"/>
      <c r="AX34" s="820"/>
      <c r="AY34" s="820"/>
      <c r="AZ34" s="820"/>
      <c r="BA34" s="820"/>
      <c r="BB34" s="820"/>
      <c r="BC34" s="1"/>
      <c r="BD34" s="35">
        <v>0</v>
      </c>
      <c r="BE34" s="819">
        <v>0</v>
      </c>
      <c r="BF34" s="820"/>
      <c r="BG34" s="820"/>
      <c r="BH34" s="820"/>
      <c r="BI34" s="820"/>
      <c r="BJ34" s="820"/>
      <c r="BK34" s="820"/>
      <c r="BL34" s="35">
        <v>0</v>
      </c>
      <c r="BM34" s="35">
        <v>0</v>
      </c>
      <c r="BN34" s="35">
        <v>0</v>
      </c>
      <c r="BO34" s="819">
        <v>0</v>
      </c>
      <c r="BP34" s="820"/>
      <c r="BQ34" s="820"/>
      <c r="BR34" s="820"/>
      <c r="BS34" s="820"/>
      <c r="BT34" s="820"/>
      <c r="BU34" s="820"/>
      <c r="BV34" s="1"/>
      <c r="BW34" s="35">
        <v>0</v>
      </c>
      <c r="BX34" s="819">
        <v>0</v>
      </c>
      <c r="BY34" s="820"/>
      <c r="BZ34" s="820"/>
      <c r="CA34" s="820"/>
      <c r="CB34" s="820"/>
      <c r="CC34" s="820"/>
      <c r="CD34" s="820"/>
      <c r="CE34" s="35">
        <v>0</v>
      </c>
      <c r="CF34" s="35">
        <v>0</v>
      </c>
      <c r="CG34" s="35">
        <v>0</v>
      </c>
      <c r="CH34" s="819">
        <v>0</v>
      </c>
      <c r="CI34" s="820"/>
      <c r="CJ34" s="820"/>
      <c r="CK34" s="820"/>
      <c r="CL34" s="820"/>
      <c r="CM34" s="820"/>
      <c r="CN34" s="820"/>
      <c r="CO34" s="1"/>
      <c r="CP34" s="35">
        <v>0</v>
      </c>
      <c r="CQ34" s="819">
        <v>0</v>
      </c>
      <c r="CR34" s="820"/>
      <c r="CS34" s="820"/>
      <c r="CT34" s="820"/>
      <c r="CU34" s="820"/>
      <c r="CV34" s="820"/>
      <c r="CW34" s="820"/>
      <c r="CX34" s="35">
        <v>0</v>
      </c>
      <c r="CY34" s="35">
        <v>0</v>
      </c>
      <c r="CZ34" s="35">
        <v>0</v>
      </c>
      <c r="DA34" s="819">
        <v>0</v>
      </c>
      <c r="DB34" s="820"/>
      <c r="DC34" s="820"/>
      <c r="DD34" s="820"/>
      <c r="DE34" s="820"/>
      <c r="DF34" s="820"/>
      <c r="DG34" s="820"/>
      <c r="DH34" s="1"/>
      <c r="DI34" s="35">
        <v>0</v>
      </c>
      <c r="DJ34" s="819">
        <v>0</v>
      </c>
      <c r="DK34" s="820"/>
      <c r="DL34" s="820"/>
      <c r="DM34" s="820"/>
      <c r="DN34" s="820"/>
      <c r="DO34" s="820"/>
      <c r="DP34" s="820"/>
      <c r="DQ34" s="35">
        <v>0</v>
      </c>
      <c r="DR34" s="35">
        <v>0</v>
      </c>
      <c r="DS34" s="35">
        <v>0</v>
      </c>
      <c r="DT34" s="819">
        <v>0</v>
      </c>
      <c r="DU34" s="820"/>
      <c r="DV34" s="820"/>
      <c r="DW34" s="820"/>
      <c r="DX34" s="820"/>
      <c r="DY34" s="820"/>
      <c r="DZ34" s="820"/>
      <c r="EA34" s="1"/>
      <c r="EB34" s="35">
        <v>0</v>
      </c>
      <c r="EC34" s="819">
        <v>0</v>
      </c>
      <c r="ED34" s="820"/>
      <c r="EE34" s="820"/>
      <c r="EF34" s="820"/>
      <c r="EG34" s="820"/>
      <c r="EH34" s="820"/>
      <c r="EI34" s="820"/>
      <c r="EJ34" s="35">
        <v>0</v>
      </c>
      <c r="EK34" s="35">
        <v>0</v>
      </c>
      <c r="EL34" s="35">
        <v>0</v>
      </c>
      <c r="EM34" s="819">
        <v>0</v>
      </c>
      <c r="EN34" s="820"/>
      <c r="EO34" s="820"/>
      <c r="EP34" s="820"/>
      <c r="EQ34" s="820"/>
      <c r="ER34" s="820"/>
      <c r="ES34" s="820"/>
      <c r="ET34" s="1"/>
      <c r="EU34" s="35">
        <v>0</v>
      </c>
      <c r="EV34" s="819">
        <v>0</v>
      </c>
      <c r="EW34" s="820"/>
      <c r="EX34" s="820"/>
      <c r="EY34" s="820"/>
      <c r="EZ34" s="820"/>
      <c r="FA34" s="820"/>
      <c r="FB34" s="820"/>
      <c r="FC34" s="35">
        <v>0</v>
      </c>
      <c r="FD34" s="35">
        <v>0</v>
      </c>
      <c r="FE34" s="35">
        <v>0</v>
      </c>
      <c r="FF34" s="819">
        <v>0</v>
      </c>
      <c r="FG34" s="820"/>
      <c r="FH34" s="820"/>
      <c r="FI34" s="820"/>
      <c r="FJ34" s="820"/>
      <c r="FK34" s="820"/>
      <c r="FL34" s="820"/>
      <c r="FM34" s="1"/>
      <c r="FN34" s="35">
        <v>0</v>
      </c>
      <c r="FO34" s="819">
        <v>0</v>
      </c>
      <c r="FP34" s="820"/>
      <c r="FQ34" s="820"/>
      <c r="FR34" s="820"/>
      <c r="FS34" s="820"/>
      <c r="FT34" s="820"/>
      <c r="FU34" s="820"/>
      <c r="FV34" s="35">
        <v>0</v>
      </c>
      <c r="FW34" s="35">
        <v>0</v>
      </c>
      <c r="FX34" s="35">
        <v>0</v>
      </c>
      <c r="FY34" s="819">
        <v>0</v>
      </c>
      <c r="FZ34" s="820"/>
      <c r="GA34" s="820"/>
      <c r="GB34" s="820"/>
      <c r="GC34" s="820"/>
      <c r="GD34" s="820"/>
      <c r="GE34" s="820"/>
      <c r="GF34" s="1"/>
      <c r="GG34" s="35">
        <v>0</v>
      </c>
      <c r="GH34" s="819">
        <v>0</v>
      </c>
      <c r="GI34" s="820"/>
      <c r="GJ34" s="820"/>
      <c r="GK34" s="820"/>
      <c r="GL34" s="820"/>
      <c r="GM34" s="820"/>
      <c r="GN34" s="820"/>
      <c r="GO34" s="35">
        <v>0</v>
      </c>
      <c r="GP34" s="35">
        <v>0</v>
      </c>
      <c r="GQ34" s="35">
        <v>0</v>
      </c>
      <c r="GR34" s="819">
        <v>0</v>
      </c>
      <c r="GS34" s="820"/>
      <c r="GT34" s="820"/>
      <c r="GU34" s="820"/>
      <c r="GV34" s="820"/>
      <c r="GW34" s="820"/>
      <c r="GX34" s="820"/>
      <c r="GY34" s="1"/>
      <c r="GZ34" s="35">
        <v>0</v>
      </c>
      <c r="HA34" s="819">
        <v>0</v>
      </c>
      <c r="HB34" s="820"/>
      <c r="HC34" s="820"/>
      <c r="HD34" s="820"/>
      <c r="HE34" s="820"/>
      <c r="HF34" s="820"/>
      <c r="HG34" s="820"/>
      <c r="HH34" s="35">
        <v>0</v>
      </c>
      <c r="HI34" s="35">
        <v>0</v>
      </c>
      <c r="HJ34" s="35">
        <v>0</v>
      </c>
      <c r="HK34" s="819">
        <v>0</v>
      </c>
      <c r="HL34" s="820"/>
      <c r="HM34" s="820"/>
      <c r="HN34" s="820"/>
      <c r="HO34" s="820"/>
      <c r="HP34" s="820"/>
      <c r="HQ34" s="820"/>
      <c r="HR34" s="1"/>
      <c r="HS34" s="35">
        <v>0</v>
      </c>
      <c r="HT34" s="819">
        <v>0</v>
      </c>
      <c r="HU34" s="820"/>
      <c r="HV34" s="820"/>
      <c r="HW34" s="820"/>
      <c r="HX34" s="820"/>
      <c r="HY34" s="820"/>
      <c r="HZ34" s="820"/>
      <c r="IA34" s="35">
        <v>0</v>
      </c>
      <c r="IB34" s="35">
        <v>0</v>
      </c>
      <c r="IC34" s="35">
        <v>0</v>
      </c>
      <c r="ID34" s="819">
        <v>0</v>
      </c>
      <c r="IE34" s="820"/>
      <c r="IF34" s="820"/>
      <c r="IG34" s="820"/>
      <c r="IH34" s="820"/>
      <c r="II34" s="820"/>
      <c r="IJ34" s="820"/>
      <c r="IK34" s="1"/>
      <c r="IL34" s="35">
        <v>0</v>
      </c>
      <c r="IM34" s="819">
        <v>0</v>
      </c>
      <c r="IN34" s="820"/>
      <c r="IO34" s="820"/>
      <c r="IP34" s="820"/>
      <c r="IQ34" s="820"/>
      <c r="IR34" s="820"/>
      <c r="IS34" s="820"/>
      <c r="IT34" s="35">
        <v>0</v>
      </c>
      <c r="IU34" s="35">
        <v>0</v>
      </c>
      <c r="IV34" s="35">
        <v>0</v>
      </c>
      <c r="IW34" s="819">
        <v>0</v>
      </c>
      <c r="IX34" s="820"/>
      <c r="IY34" s="820"/>
      <c r="IZ34" s="820"/>
      <c r="JA34" s="820"/>
      <c r="JB34" s="820"/>
      <c r="JC34" s="820"/>
      <c r="JD34" s="1"/>
    </row>
    <row r="35" spans="1:264" ht="13.5" customHeight="1" x14ac:dyDescent="0.25">
      <c r="A35" s="30" t="s">
        <v>93</v>
      </c>
      <c r="B35" s="821" t="s">
        <v>94</v>
      </c>
      <c r="C35" s="821"/>
      <c r="D35" s="822">
        <v>-4732425</v>
      </c>
      <c r="E35" s="823"/>
      <c r="F35" s="823"/>
      <c r="G35" s="32">
        <v>-993809</v>
      </c>
      <c r="H35" s="824">
        <v>-259041</v>
      </c>
      <c r="I35" s="825"/>
      <c r="J35" s="825"/>
      <c r="K35" s="825"/>
      <c r="L35" s="825"/>
      <c r="M35" s="32">
        <v>-327900</v>
      </c>
      <c r="N35" s="32">
        <v>68859</v>
      </c>
      <c r="O35" s="32">
        <v>-1252850</v>
      </c>
      <c r="P35" s="1"/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1"/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819">
        <v>0</v>
      </c>
      <c r="AD35" s="820"/>
      <c r="AE35" s="820"/>
      <c r="AF35" s="820"/>
      <c r="AG35" s="820"/>
      <c r="AH35" s="820"/>
      <c r="AI35" s="820"/>
      <c r="AJ35" s="1"/>
      <c r="AK35" s="33">
        <v>-4711725</v>
      </c>
      <c r="AL35" s="829">
        <v>-989462</v>
      </c>
      <c r="AM35" s="820"/>
      <c r="AN35" s="820"/>
      <c r="AO35" s="820"/>
      <c r="AP35" s="820"/>
      <c r="AQ35" s="820"/>
      <c r="AR35" s="820"/>
      <c r="AS35" s="33">
        <v>-257908</v>
      </c>
      <c r="AT35" s="33">
        <v>-326466</v>
      </c>
      <c r="AU35" s="33">
        <v>68558</v>
      </c>
      <c r="AV35" s="829">
        <v>-1247370</v>
      </c>
      <c r="AW35" s="820"/>
      <c r="AX35" s="820"/>
      <c r="AY35" s="820"/>
      <c r="AZ35" s="820"/>
      <c r="BA35" s="820"/>
      <c r="BB35" s="820"/>
      <c r="BC35" s="1"/>
      <c r="BD35" s="35">
        <v>0</v>
      </c>
      <c r="BE35" s="819">
        <v>0</v>
      </c>
      <c r="BF35" s="820"/>
      <c r="BG35" s="820"/>
      <c r="BH35" s="820"/>
      <c r="BI35" s="820"/>
      <c r="BJ35" s="820"/>
      <c r="BK35" s="820"/>
      <c r="BL35" s="35">
        <v>0</v>
      </c>
      <c r="BM35" s="35">
        <v>0</v>
      </c>
      <c r="BN35" s="35">
        <v>0</v>
      </c>
      <c r="BO35" s="819">
        <v>0</v>
      </c>
      <c r="BP35" s="820"/>
      <c r="BQ35" s="820"/>
      <c r="BR35" s="820"/>
      <c r="BS35" s="820"/>
      <c r="BT35" s="820"/>
      <c r="BU35" s="820"/>
      <c r="BV35" s="1"/>
      <c r="BW35" s="35">
        <v>0</v>
      </c>
      <c r="BX35" s="819">
        <v>0</v>
      </c>
      <c r="BY35" s="820"/>
      <c r="BZ35" s="820"/>
      <c r="CA35" s="820"/>
      <c r="CB35" s="820"/>
      <c r="CC35" s="820"/>
      <c r="CD35" s="820"/>
      <c r="CE35" s="35">
        <v>0</v>
      </c>
      <c r="CF35" s="35">
        <v>0</v>
      </c>
      <c r="CG35" s="35">
        <v>0</v>
      </c>
      <c r="CH35" s="819">
        <v>0</v>
      </c>
      <c r="CI35" s="820"/>
      <c r="CJ35" s="820"/>
      <c r="CK35" s="820"/>
      <c r="CL35" s="820"/>
      <c r="CM35" s="820"/>
      <c r="CN35" s="820"/>
      <c r="CO35" s="1"/>
      <c r="CP35" s="35">
        <v>0</v>
      </c>
      <c r="CQ35" s="819">
        <v>0</v>
      </c>
      <c r="CR35" s="820"/>
      <c r="CS35" s="820"/>
      <c r="CT35" s="820"/>
      <c r="CU35" s="820"/>
      <c r="CV35" s="820"/>
      <c r="CW35" s="820"/>
      <c r="CX35" s="35">
        <v>0</v>
      </c>
      <c r="CY35" s="35">
        <v>0</v>
      </c>
      <c r="CZ35" s="35">
        <v>0</v>
      </c>
      <c r="DA35" s="819">
        <v>0</v>
      </c>
      <c r="DB35" s="820"/>
      <c r="DC35" s="820"/>
      <c r="DD35" s="820"/>
      <c r="DE35" s="820"/>
      <c r="DF35" s="820"/>
      <c r="DG35" s="820"/>
      <c r="DH35" s="1"/>
      <c r="DI35" s="35">
        <v>0</v>
      </c>
      <c r="DJ35" s="819">
        <v>0</v>
      </c>
      <c r="DK35" s="820"/>
      <c r="DL35" s="820"/>
      <c r="DM35" s="820"/>
      <c r="DN35" s="820"/>
      <c r="DO35" s="820"/>
      <c r="DP35" s="820"/>
      <c r="DQ35" s="35">
        <v>0</v>
      </c>
      <c r="DR35" s="35">
        <v>0</v>
      </c>
      <c r="DS35" s="35">
        <v>0</v>
      </c>
      <c r="DT35" s="819">
        <v>0</v>
      </c>
      <c r="DU35" s="820"/>
      <c r="DV35" s="820"/>
      <c r="DW35" s="820"/>
      <c r="DX35" s="820"/>
      <c r="DY35" s="820"/>
      <c r="DZ35" s="820"/>
      <c r="EA35" s="1"/>
      <c r="EB35" s="35">
        <v>0</v>
      </c>
      <c r="EC35" s="819">
        <v>0</v>
      </c>
      <c r="ED35" s="820"/>
      <c r="EE35" s="820"/>
      <c r="EF35" s="820"/>
      <c r="EG35" s="820"/>
      <c r="EH35" s="820"/>
      <c r="EI35" s="820"/>
      <c r="EJ35" s="35">
        <v>0</v>
      </c>
      <c r="EK35" s="35">
        <v>0</v>
      </c>
      <c r="EL35" s="35">
        <v>0</v>
      </c>
      <c r="EM35" s="819">
        <v>0</v>
      </c>
      <c r="EN35" s="820"/>
      <c r="EO35" s="820"/>
      <c r="EP35" s="820"/>
      <c r="EQ35" s="820"/>
      <c r="ER35" s="820"/>
      <c r="ES35" s="820"/>
      <c r="ET35" s="1"/>
      <c r="EU35" s="35">
        <v>0</v>
      </c>
      <c r="EV35" s="819">
        <v>0</v>
      </c>
      <c r="EW35" s="820"/>
      <c r="EX35" s="820"/>
      <c r="EY35" s="820"/>
      <c r="EZ35" s="820"/>
      <c r="FA35" s="820"/>
      <c r="FB35" s="820"/>
      <c r="FC35" s="35">
        <v>0</v>
      </c>
      <c r="FD35" s="35">
        <v>0</v>
      </c>
      <c r="FE35" s="35">
        <v>0</v>
      </c>
      <c r="FF35" s="819">
        <v>0</v>
      </c>
      <c r="FG35" s="820"/>
      <c r="FH35" s="820"/>
      <c r="FI35" s="820"/>
      <c r="FJ35" s="820"/>
      <c r="FK35" s="820"/>
      <c r="FL35" s="820"/>
      <c r="FM35" s="1"/>
      <c r="FN35" s="35">
        <v>0</v>
      </c>
      <c r="FO35" s="819">
        <v>0</v>
      </c>
      <c r="FP35" s="820"/>
      <c r="FQ35" s="820"/>
      <c r="FR35" s="820"/>
      <c r="FS35" s="820"/>
      <c r="FT35" s="820"/>
      <c r="FU35" s="820"/>
      <c r="FV35" s="35">
        <v>0</v>
      </c>
      <c r="FW35" s="35">
        <v>0</v>
      </c>
      <c r="FX35" s="35">
        <v>0</v>
      </c>
      <c r="FY35" s="819">
        <v>0</v>
      </c>
      <c r="FZ35" s="820"/>
      <c r="GA35" s="820"/>
      <c r="GB35" s="820"/>
      <c r="GC35" s="820"/>
      <c r="GD35" s="820"/>
      <c r="GE35" s="820"/>
      <c r="GF35" s="1"/>
      <c r="GG35" s="35">
        <v>0</v>
      </c>
      <c r="GH35" s="819">
        <v>0</v>
      </c>
      <c r="GI35" s="820"/>
      <c r="GJ35" s="820"/>
      <c r="GK35" s="820"/>
      <c r="GL35" s="820"/>
      <c r="GM35" s="820"/>
      <c r="GN35" s="820"/>
      <c r="GO35" s="35">
        <v>0</v>
      </c>
      <c r="GP35" s="35">
        <v>0</v>
      </c>
      <c r="GQ35" s="35">
        <v>0</v>
      </c>
      <c r="GR35" s="819">
        <v>0</v>
      </c>
      <c r="GS35" s="820"/>
      <c r="GT35" s="820"/>
      <c r="GU35" s="820"/>
      <c r="GV35" s="820"/>
      <c r="GW35" s="820"/>
      <c r="GX35" s="820"/>
      <c r="GY35" s="1"/>
      <c r="GZ35" s="33">
        <v>-20700</v>
      </c>
      <c r="HA35" s="829">
        <v>-4347</v>
      </c>
      <c r="HB35" s="820"/>
      <c r="HC35" s="820"/>
      <c r="HD35" s="820"/>
      <c r="HE35" s="820"/>
      <c r="HF35" s="820"/>
      <c r="HG35" s="820"/>
      <c r="HH35" s="33">
        <v>-1133</v>
      </c>
      <c r="HI35" s="33">
        <v>-1434</v>
      </c>
      <c r="HJ35" s="35">
        <v>301</v>
      </c>
      <c r="HK35" s="829">
        <v>-5480</v>
      </c>
      <c r="HL35" s="820"/>
      <c r="HM35" s="820"/>
      <c r="HN35" s="820"/>
      <c r="HO35" s="820"/>
      <c r="HP35" s="820"/>
      <c r="HQ35" s="820"/>
      <c r="HR35" s="1"/>
      <c r="HS35" s="35">
        <v>0</v>
      </c>
      <c r="HT35" s="819">
        <v>0</v>
      </c>
      <c r="HU35" s="820"/>
      <c r="HV35" s="820"/>
      <c r="HW35" s="820"/>
      <c r="HX35" s="820"/>
      <c r="HY35" s="820"/>
      <c r="HZ35" s="820"/>
      <c r="IA35" s="35">
        <v>0</v>
      </c>
      <c r="IB35" s="35">
        <v>0</v>
      </c>
      <c r="IC35" s="35">
        <v>0</v>
      </c>
      <c r="ID35" s="819">
        <v>0</v>
      </c>
      <c r="IE35" s="820"/>
      <c r="IF35" s="820"/>
      <c r="IG35" s="820"/>
      <c r="IH35" s="820"/>
      <c r="II35" s="820"/>
      <c r="IJ35" s="820"/>
      <c r="IK35" s="1"/>
      <c r="IL35" s="35">
        <v>0</v>
      </c>
      <c r="IM35" s="819">
        <v>0</v>
      </c>
      <c r="IN35" s="820"/>
      <c r="IO35" s="820"/>
      <c r="IP35" s="820"/>
      <c r="IQ35" s="820"/>
      <c r="IR35" s="820"/>
      <c r="IS35" s="820"/>
      <c r="IT35" s="35">
        <v>0</v>
      </c>
      <c r="IU35" s="35">
        <v>0</v>
      </c>
      <c r="IV35" s="35">
        <v>0</v>
      </c>
      <c r="IW35" s="819">
        <v>0</v>
      </c>
      <c r="IX35" s="820"/>
      <c r="IY35" s="820"/>
      <c r="IZ35" s="820"/>
      <c r="JA35" s="820"/>
      <c r="JB35" s="820"/>
      <c r="JC35" s="820"/>
      <c r="JD35" s="1"/>
    </row>
    <row r="36" spans="1:264" ht="13.5" customHeight="1" x14ac:dyDescent="0.25">
      <c r="A36" s="30" t="s">
        <v>95</v>
      </c>
      <c r="B36" s="821" t="s">
        <v>96</v>
      </c>
      <c r="C36" s="821"/>
      <c r="D36" s="822">
        <v>955629</v>
      </c>
      <c r="E36" s="823"/>
      <c r="F36" s="823"/>
      <c r="G36" s="32">
        <v>200682</v>
      </c>
      <c r="H36" s="824">
        <v>52309</v>
      </c>
      <c r="I36" s="825"/>
      <c r="J36" s="825"/>
      <c r="K36" s="825"/>
      <c r="L36" s="825"/>
      <c r="M36" s="32">
        <v>66214</v>
      </c>
      <c r="N36" s="32">
        <v>-13905</v>
      </c>
      <c r="O36" s="32">
        <v>252991</v>
      </c>
      <c r="P36" s="1"/>
      <c r="Q36" s="33">
        <v>955629</v>
      </c>
      <c r="R36" s="33">
        <v>200682</v>
      </c>
      <c r="S36" s="33">
        <v>52309</v>
      </c>
      <c r="T36" s="33">
        <v>66214</v>
      </c>
      <c r="U36" s="33">
        <v>-13905</v>
      </c>
      <c r="V36" s="33">
        <v>252991</v>
      </c>
      <c r="W36" s="1"/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819">
        <v>0</v>
      </c>
      <c r="AD36" s="820"/>
      <c r="AE36" s="820"/>
      <c r="AF36" s="820"/>
      <c r="AG36" s="820"/>
      <c r="AH36" s="820"/>
      <c r="AI36" s="820"/>
      <c r="AJ36" s="1"/>
      <c r="AK36" s="35">
        <v>0</v>
      </c>
      <c r="AL36" s="819">
        <v>0</v>
      </c>
      <c r="AM36" s="820"/>
      <c r="AN36" s="820"/>
      <c r="AO36" s="820"/>
      <c r="AP36" s="820"/>
      <c r="AQ36" s="820"/>
      <c r="AR36" s="820"/>
      <c r="AS36" s="35">
        <v>0</v>
      </c>
      <c r="AT36" s="35">
        <v>0</v>
      </c>
      <c r="AU36" s="35">
        <v>0</v>
      </c>
      <c r="AV36" s="819">
        <v>0</v>
      </c>
      <c r="AW36" s="820"/>
      <c r="AX36" s="820"/>
      <c r="AY36" s="820"/>
      <c r="AZ36" s="820"/>
      <c r="BA36" s="820"/>
      <c r="BB36" s="820"/>
      <c r="BC36" s="1"/>
      <c r="BD36" s="35">
        <v>0</v>
      </c>
      <c r="BE36" s="819">
        <v>0</v>
      </c>
      <c r="BF36" s="820"/>
      <c r="BG36" s="820"/>
      <c r="BH36" s="820"/>
      <c r="BI36" s="820"/>
      <c r="BJ36" s="820"/>
      <c r="BK36" s="820"/>
      <c r="BL36" s="35">
        <v>0</v>
      </c>
      <c r="BM36" s="35">
        <v>0</v>
      </c>
      <c r="BN36" s="35">
        <v>0</v>
      </c>
      <c r="BO36" s="819">
        <v>0</v>
      </c>
      <c r="BP36" s="820"/>
      <c r="BQ36" s="820"/>
      <c r="BR36" s="820"/>
      <c r="BS36" s="820"/>
      <c r="BT36" s="820"/>
      <c r="BU36" s="820"/>
      <c r="BV36" s="1"/>
      <c r="BW36" s="35">
        <v>0</v>
      </c>
      <c r="BX36" s="819">
        <v>0</v>
      </c>
      <c r="BY36" s="820"/>
      <c r="BZ36" s="820"/>
      <c r="CA36" s="820"/>
      <c r="CB36" s="820"/>
      <c r="CC36" s="820"/>
      <c r="CD36" s="820"/>
      <c r="CE36" s="35">
        <v>0</v>
      </c>
      <c r="CF36" s="35">
        <v>0</v>
      </c>
      <c r="CG36" s="35">
        <v>0</v>
      </c>
      <c r="CH36" s="819">
        <v>0</v>
      </c>
      <c r="CI36" s="820"/>
      <c r="CJ36" s="820"/>
      <c r="CK36" s="820"/>
      <c r="CL36" s="820"/>
      <c r="CM36" s="820"/>
      <c r="CN36" s="820"/>
      <c r="CO36" s="1"/>
      <c r="CP36" s="35">
        <v>0</v>
      </c>
      <c r="CQ36" s="819">
        <v>0</v>
      </c>
      <c r="CR36" s="820"/>
      <c r="CS36" s="820"/>
      <c r="CT36" s="820"/>
      <c r="CU36" s="820"/>
      <c r="CV36" s="820"/>
      <c r="CW36" s="820"/>
      <c r="CX36" s="35">
        <v>0</v>
      </c>
      <c r="CY36" s="35">
        <v>0</v>
      </c>
      <c r="CZ36" s="35">
        <v>0</v>
      </c>
      <c r="DA36" s="819">
        <v>0</v>
      </c>
      <c r="DB36" s="820"/>
      <c r="DC36" s="820"/>
      <c r="DD36" s="820"/>
      <c r="DE36" s="820"/>
      <c r="DF36" s="820"/>
      <c r="DG36" s="820"/>
      <c r="DH36" s="1"/>
      <c r="DI36" s="35">
        <v>0</v>
      </c>
      <c r="DJ36" s="819">
        <v>0</v>
      </c>
      <c r="DK36" s="820"/>
      <c r="DL36" s="820"/>
      <c r="DM36" s="820"/>
      <c r="DN36" s="820"/>
      <c r="DO36" s="820"/>
      <c r="DP36" s="820"/>
      <c r="DQ36" s="35">
        <v>0</v>
      </c>
      <c r="DR36" s="35">
        <v>0</v>
      </c>
      <c r="DS36" s="35">
        <v>0</v>
      </c>
      <c r="DT36" s="819">
        <v>0</v>
      </c>
      <c r="DU36" s="820"/>
      <c r="DV36" s="820"/>
      <c r="DW36" s="820"/>
      <c r="DX36" s="820"/>
      <c r="DY36" s="820"/>
      <c r="DZ36" s="820"/>
      <c r="EA36" s="1"/>
      <c r="EB36" s="35">
        <v>0</v>
      </c>
      <c r="EC36" s="819">
        <v>0</v>
      </c>
      <c r="ED36" s="820"/>
      <c r="EE36" s="820"/>
      <c r="EF36" s="820"/>
      <c r="EG36" s="820"/>
      <c r="EH36" s="820"/>
      <c r="EI36" s="820"/>
      <c r="EJ36" s="35">
        <v>0</v>
      </c>
      <c r="EK36" s="35">
        <v>0</v>
      </c>
      <c r="EL36" s="35">
        <v>0</v>
      </c>
      <c r="EM36" s="819">
        <v>0</v>
      </c>
      <c r="EN36" s="820"/>
      <c r="EO36" s="820"/>
      <c r="EP36" s="820"/>
      <c r="EQ36" s="820"/>
      <c r="ER36" s="820"/>
      <c r="ES36" s="820"/>
      <c r="ET36" s="1"/>
      <c r="EU36" s="35">
        <v>0</v>
      </c>
      <c r="EV36" s="819">
        <v>0</v>
      </c>
      <c r="EW36" s="820"/>
      <c r="EX36" s="820"/>
      <c r="EY36" s="820"/>
      <c r="EZ36" s="820"/>
      <c r="FA36" s="820"/>
      <c r="FB36" s="820"/>
      <c r="FC36" s="35">
        <v>0</v>
      </c>
      <c r="FD36" s="35">
        <v>0</v>
      </c>
      <c r="FE36" s="35">
        <v>0</v>
      </c>
      <c r="FF36" s="819">
        <v>0</v>
      </c>
      <c r="FG36" s="820"/>
      <c r="FH36" s="820"/>
      <c r="FI36" s="820"/>
      <c r="FJ36" s="820"/>
      <c r="FK36" s="820"/>
      <c r="FL36" s="820"/>
      <c r="FM36" s="1"/>
      <c r="FN36" s="35">
        <v>0</v>
      </c>
      <c r="FO36" s="819">
        <v>0</v>
      </c>
      <c r="FP36" s="820"/>
      <c r="FQ36" s="820"/>
      <c r="FR36" s="820"/>
      <c r="FS36" s="820"/>
      <c r="FT36" s="820"/>
      <c r="FU36" s="820"/>
      <c r="FV36" s="35">
        <v>0</v>
      </c>
      <c r="FW36" s="35">
        <v>0</v>
      </c>
      <c r="FX36" s="35">
        <v>0</v>
      </c>
      <c r="FY36" s="819">
        <v>0</v>
      </c>
      <c r="FZ36" s="820"/>
      <c r="GA36" s="820"/>
      <c r="GB36" s="820"/>
      <c r="GC36" s="820"/>
      <c r="GD36" s="820"/>
      <c r="GE36" s="820"/>
      <c r="GF36" s="1"/>
      <c r="GG36" s="35">
        <v>0</v>
      </c>
      <c r="GH36" s="819">
        <v>0</v>
      </c>
      <c r="GI36" s="820"/>
      <c r="GJ36" s="820"/>
      <c r="GK36" s="820"/>
      <c r="GL36" s="820"/>
      <c r="GM36" s="820"/>
      <c r="GN36" s="820"/>
      <c r="GO36" s="35">
        <v>0</v>
      </c>
      <c r="GP36" s="35">
        <v>0</v>
      </c>
      <c r="GQ36" s="35">
        <v>0</v>
      </c>
      <c r="GR36" s="819">
        <v>0</v>
      </c>
      <c r="GS36" s="820"/>
      <c r="GT36" s="820"/>
      <c r="GU36" s="820"/>
      <c r="GV36" s="820"/>
      <c r="GW36" s="820"/>
      <c r="GX36" s="820"/>
      <c r="GY36" s="1"/>
      <c r="GZ36" s="35">
        <v>0</v>
      </c>
      <c r="HA36" s="819">
        <v>0</v>
      </c>
      <c r="HB36" s="820"/>
      <c r="HC36" s="820"/>
      <c r="HD36" s="820"/>
      <c r="HE36" s="820"/>
      <c r="HF36" s="820"/>
      <c r="HG36" s="820"/>
      <c r="HH36" s="35">
        <v>0</v>
      </c>
      <c r="HI36" s="35">
        <v>0</v>
      </c>
      <c r="HJ36" s="35">
        <v>0</v>
      </c>
      <c r="HK36" s="819">
        <v>0</v>
      </c>
      <c r="HL36" s="820"/>
      <c r="HM36" s="820"/>
      <c r="HN36" s="820"/>
      <c r="HO36" s="820"/>
      <c r="HP36" s="820"/>
      <c r="HQ36" s="820"/>
      <c r="HR36" s="1"/>
      <c r="HS36" s="35">
        <v>0</v>
      </c>
      <c r="HT36" s="819">
        <v>0</v>
      </c>
      <c r="HU36" s="820"/>
      <c r="HV36" s="820"/>
      <c r="HW36" s="820"/>
      <c r="HX36" s="820"/>
      <c r="HY36" s="820"/>
      <c r="HZ36" s="820"/>
      <c r="IA36" s="35">
        <v>0</v>
      </c>
      <c r="IB36" s="35">
        <v>0</v>
      </c>
      <c r="IC36" s="35">
        <v>0</v>
      </c>
      <c r="ID36" s="819">
        <v>0</v>
      </c>
      <c r="IE36" s="820"/>
      <c r="IF36" s="820"/>
      <c r="IG36" s="820"/>
      <c r="IH36" s="820"/>
      <c r="II36" s="820"/>
      <c r="IJ36" s="820"/>
      <c r="IK36" s="1"/>
      <c r="IL36" s="35">
        <v>0</v>
      </c>
      <c r="IM36" s="819">
        <v>0</v>
      </c>
      <c r="IN36" s="820"/>
      <c r="IO36" s="820"/>
      <c r="IP36" s="820"/>
      <c r="IQ36" s="820"/>
      <c r="IR36" s="820"/>
      <c r="IS36" s="820"/>
      <c r="IT36" s="35">
        <v>0</v>
      </c>
      <c r="IU36" s="35">
        <v>0</v>
      </c>
      <c r="IV36" s="35">
        <v>0</v>
      </c>
      <c r="IW36" s="819">
        <v>0</v>
      </c>
      <c r="IX36" s="820"/>
      <c r="IY36" s="820"/>
      <c r="IZ36" s="820"/>
      <c r="JA36" s="820"/>
      <c r="JB36" s="820"/>
      <c r="JC36" s="820"/>
      <c r="JD36" s="1"/>
    </row>
    <row r="37" spans="1:264" ht="13.5" customHeight="1" x14ac:dyDescent="0.25">
      <c r="A37" s="30" t="s">
        <v>97</v>
      </c>
      <c r="B37" s="821" t="s">
        <v>98</v>
      </c>
      <c r="C37" s="821"/>
      <c r="D37" s="822">
        <v>-2117564</v>
      </c>
      <c r="E37" s="823"/>
      <c r="F37" s="823"/>
      <c r="G37" s="32">
        <v>-444688</v>
      </c>
      <c r="H37" s="824">
        <v>-115910</v>
      </c>
      <c r="I37" s="825"/>
      <c r="J37" s="825"/>
      <c r="K37" s="825"/>
      <c r="L37" s="825"/>
      <c r="M37" s="32">
        <v>-146722</v>
      </c>
      <c r="N37" s="32">
        <v>30812</v>
      </c>
      <c r="O37" s="32">
        <v>-560598</v>
      </c>
      <c r="P37" s="1"/>
      <c r="Q37" s="33">
        <v>-2117564</v>
      </c>
      <c r="R37" s="33">
        <v>-444688</v>
      </c>
      <c r="S37" s="33">
        <v>-115910</v>
      </c>
      <c r="T37" s="33">
        <v>-146722</v>
      </c>
      <c r="U37" s="33">
        <v>30812</v>
      </c>
      <c r="V37" s="33">
        <v>-560598</v>
      </c>
      <c r="W37" s="1"/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819">
        <v>0</v>
      </c>
      <c r="AD37" s="820"/>
      <c r="AE37" s="820"/>
      <c r="AF37" s="820"/>
      <c r="AG37" s="820"/>
      <c r="AH37" s="820"/>
      <c r="AI37" s="820"/>
      <c r="AJ37" s="1"/>
      <c r="AK37" s="35">
        <v>0</v>
      </c>
      <c r="AL37" s="819">
        <v>0</v>
      </c>
      <c r="AM37" s="820"/>
      <c r="AN37" s="820"/>
      <c r="AO37" s="820"/>
      <c r="AP37" s="820"/>
      <c r="AQ37" s="820"/>
      <c r="AR37" s="820"/>
      <c r="AS37" s="35">
        <v>0</v>
      </c>
      <c r="AT37" s="35">
        <v>0</v>
      </c>
      <c r="AU37" s="35">
        <v>0</v>
      </c>
      <c r="AV37" s="819">
        <v>0</v>
      </c>
      <c r="AW37" s="820"/>
      <c r="AX37" s="820"/>
      <c r="AY37" s="820"/>
      <c r="AZ37" s="820"/>
      <c r="BA37" s="820"/>
      <c r="BB37" s="820"/>
      <c r="BC37" s="1"/>
      <c r="BD37" s="35">
        <v>0</v>
      </c>
      <c r="BE37" s="819">
        <v>0</v>
      </c>
      <c r="BF37" s="820"/>
      <c r="BG37" s="820"/>
      <c r="BH37" s="820"/>
      <c r="BI37" s="820"/>
      <c r="BJ37" s="820"/>
      <c r="BK37" s="820"/>
      <c r="BL37" s="35">
        <v>0</v>
      </c>
      <c r="BM37" s="35">
        <v>0</v>
      </c>
      <c r="BN37" s="35">
        <v>0</v>
      </c>
      <c r="BO37" s="819">
        <v>0</v>
      </c>
      <c r="BP37" s="820"/>
      <c r="BQ37" s="820"/>
      <c r="BR37" s="820"/>
      <c r="BS37" s="820"/>
      <c r="BT37" s="820"/>
      <c r="BU37" s="820"/>
      <c r="BV37" s="1"/>
      <c r="BW37" s="35">
        <v>0</v>
      </c>
      <c r="BX37" s="819">
        <v>0</v>
      </c>
      <c r="BY37" s="820"/>
      <c r="BZ37" s="820"/>
      <c r="CA37" s="820"/>
      <c r="CB37" s="820"/>
      <c r="CC37" s="820"/>
      <c r="CD37" s="820"/>
      <c r="CE37" s="35">
        <v>0</v>
      </c>
      <c r="CF37" s="35">
        <v>0</v>
      </c>
      <c r="CG37" s="35">
        <v>0</v>
      </c>
      <c r="CH37" s="819">
        <v>0</v>
      </c>
      <c r="CI37" s="820"/>
      <c r="CJ37" s="820"/>
      <c r="CK37" s="820"/>
      <c r="CL37" s="820"/>
      <c r="CM37" s="820"/>
      <c r="CN37" s="820"/>
      <c r="CO37" s="1"/>
      <c r="CP37" s="35">
        <v>0</v>
      </c>
      <c r="CQ37" s="819">
        <v>0</v>
      </c>
      <c r="CR37" s="820"/>
      <c r="CS37" s="820"/>
      <c r="CT37" s="820"/>
      <c r="CU37" s="820"/>
      <c r="CV37" s="820"/>
      <c r="CW37" s="820"/>
      <c r="CX37" s="35">
        <v>0</v>
      </c>
      <c r="CY37" s="35">
        <v>0</v>
      </c>
      <c r="CZ37" s="35">
        <v>0</v>
      </c>
      <c r="DA37" s="819">
        <v>0</v>
      </c>
      <c r="DB37" s="820"/>
      <c r="DC37" s="820"/>
      <c r="DD37" s="820"/>
      <c r="DE37" s="820"/>
      <c r="DF37" s="820"/>
      <c r="DG37" s="820"/>
      <c r="DH37" s="1"/>
      <c r="DI37" s="35">
        <v>0</v>
      </c>
      <c r="DJ37" s="819">
        <v>0</v>
      </c>
      <c r="DK37" s="820"/>
      <c r="DL37" s="820"/>
      <c r="DM37" s="820"/>
      <c r="DN37" s="820"/>
      <c r="DO37" s="820"/>
      <c r="DP37" s="820"/>
      <c r="DQ37" s="35">
        <v>0</v>
      </c>
      <c r="DR37" s="35">
        <v>0</v>
      </c>
      <c r="DS37" s="35">
        <v>0</v>
      </c>
      <c r="DT37" s="819">
        <v>0</v>
      </c>
      <c r="DU37" s="820"/>
      <c r="DV37" s="820"/>
      <c r="DW37" s="820"/>
      <c r="DX37" s="820"/>
      <c r="DY37" s="820"/>
      <c r="DZ37" s="820"/>
      <c r="EA37" s="1"/>
      <c r="EB37" s="35">
        <v>0</v>
      </c>
      <c r="EC37" s="819">
        <v>0</v>
      </c>
      <c r="ED37" s="820"/>
      <c r="EE37" s="820"/>
      <c r="EF37" s="820"/>
      <c r="EG37" s="820"/>
      <c r="EH37" s="820"/>
      <c r="EI37" s="820"/>
      <c r="EJ37" s="35">
        <v>0</v>
      </c>
      <c r="EK37" s="35">
        <v>0</v>
      </c>
      <c r="EL37" s="35">
        <v>0</v>
      </c>
      <c r="EM37" s="819">
        <v>0</v>
      </c>
      <c r="EN37" s="820"/>
      <c r="EO37" s="820"/>
      <c r="EP37" s="820"/>
      <c r="EQ37" s="820"/>
      <c r="ER37" s="820"/>
      <c r="ES37" s="820"/>
      <c r="ET37" s="1"/>
      <c r="EU37" s="35">
        <v>0</v>
      </c>
      <c r="EV37" s="819">
        <v>0</v>
      </c>
      <c r="EW37" s="820"/>
      <c r="EX37" s="820"/>
      <c r="EY37" s="820"/>
      <c r="EZ37" s="820"/>
      <c r="FA37" s="820"/>
      <c r="FB37" s="820"/>
      <c r="FC37" s="35">
        <v>0</v>
      </c>
      <c r="FD37" s="35">
        <v>0</v>
      </c>
      <c r="FE37" s="35">
        <v>0</v>
      </c>
      <c r="FF37" s="819">
        <v>0</v>
      </c>
      <c r="FG37" s="820"/>
      <c r="FH37" s="820"/>
      <c r="FI37" s="820"/>
      <c r="FJ37" s="820"/>
      <c r="FK37" s="820"/>
      <c r="FL37" s="820"/>
      <c r="FM37" s="1"/>
      <c r="FN37" s="35">
        <v>0</v>
      </c>
      <c r="FO37" s="819">
        <v>0</v>
      </c>
      <c r="FP37" s="820"/>
      <c r="FQ37" s="820"/>
      <c r="FR37" s="820"/>
      <c r="FS37" s="820"/>
      <c r="FT37" s="820"/>
      <c r="FU37" s="820"/>
      <c r="FV37" s="35">
        <v>0</v>
      </c>
      <c r="FW37" s="35">
        <v>0</v>
      </c>
      <c r="FX37" s="35">
        <v>0</v>
      </c>
      <c r="FY37" s="819">
        <v>0</v>
      </c>
      <c r="FZ37" s="820"/>
      <c r="GA37" s="820"/>
      <c r="GB37" s="820"/>
      <c r="GC37" s="820"/>
      <c r="GD37" s="820"/>
      <c r="GE37" s="820"/>
      <c r="GF37" s="1"/>
      <c r="GG37" s="35">
        <v>0</v>
      </c>
      <c r="GH37" s="819">
        <v>0</v>
      </c>
      <c r="GI37" s="820"/>
      <c r="GJ37" s="820"/>
      <c r="GK37" s="820"/>
      <c r="GL37" s="820"/>
      <c r="GM37" s="820"/>
      <c r="GN37" s="820"/>
      <c r="GO37" s="35">
        <v>0</v>
      </c>
      <c r="GP37" s="35">
        <v>0</v>
      </c>
      <c r="GQ37" s="35">
        <v>0</v>
      </c>
      <c r="GR37" s="819">
        <v>0</v>
      </c>
      <c r="GS37" s="820"/>
      <c r="GT37" s="820"/>
      <c r="GU37" s="820"/>
      <c r="GV37" s="820"/>
      <c r="GW37" s="820"/>
      <c r="GX37" s="820"/>
      <c r="GY37" s="1"/>
      <c r="GZ37" s="35">
        <v>0</v>
      </c>
      <c r="HA37" s="819">
        <v>0</v>
      </c>
      <c r="HB37" s="820"/>
      <c r="HC37" s="820"/>
      <c r="HD37" s="820"/>
      <c r="HE37" s="820"/>
      <c r="HF37" s="820"/>
      <c r="HG37" s="820"/>
      <c r="HH37" s="35">
        <v>0</v>
      </c>
      <c r="HI37" s="35">
        <v>0</v>
      </c>
      <c r="HJ37" s="35">
        <v>0</v>
      </c>
      <c r="HK37" s="819">
        <v>0</v>
      </c>
      <c r="HL37" s="820"/>
      <c r="HM37" s="820"/>
      <c r="HN37" s="820"/>
      <c r="HO37" s="820"/>
      <c r="HP37" s="820"/>
      <c r="HQ37" s="820"/>
      <c r="HR37" s="1"/>
      <c r="HS37" s="35">
        <v>0</v>
      </c>
      <c r="HT37" s="819">
        <v>0</v>
      </c>
      <c r="HU37" s="820"/>
      <c r="HV37" s="820"/>
      <c r="HW37" s="820"/>
      <c r="HX37" s="820"/>
      <c r="HY37" s="820"/>
      <c r="HZ37" s="820"/>
      <c r="IA37" s="35">
        <v>0</v>
      </c>
      <c r="IB37" s="35">
        <v>0</v>
      </c>
      <c r="IC37" s="35">
        <v>0</v>
      </c>
      <c r="ID37" s="819">
        <v>0</v>
      </c>
      <c r="IE37" s="820"/>
      <c r="IF37" s="820"/>
      <c r="IG37" s="820"/>
      <c r="IH37" s="820"/>
      <c r="II37" s="820"/>
      <c r="IJ37" s="820"/>
      <c r="IK37" s="1"/>
      <c r="IL37" s="35">
        <v>0</v>
      </c>
      <c r="IM37" s="819">
        <v>0</v>
      </c>
      <c r="IN37" s="820"/>
      <c r="IO37" s="820"/>
      <c r="IP37" s="820"/>
      <c r="IQ37" s="820"/>
      <c r="IR37" s="820"/>
      <c r="IS37" s="820"/>
      <c r="IT37" s="35">
        <v>0</v>
      </c>
      <c r="IU37" s="35">
        <v>0</v>
      </c>
      <c r="IV37" s="35">
        <v>0</v>
      </c>
      <c r="IW37" s="819">
        <v>0</v>
      </c>
      <c r="IX37" s="820"/>
      <c r="IY37" s="820"/>
      <c r="IZ37" s="820"/>
      <c r="JA37" s="820"/>
      <c r="JB37" s="820"/>
      <c r="JC37" s="820"/>
      <c r="JD37" s="1"/>
    </row>
    <row r="38" spans="1:264" ht="14.25" customHeight="1" x14ac:dyDescent="0.25">
      <c r="A38" s="30" t="s">
        <v>99</v>
      </c>
      <c r="B38" s="821" t="s">
        <v>100</v>
      </c>
      <c r="C38" s="821"/>
      <c r="D38" s="822">
        <v>2086946</v>
      </c>
      <c r="E38" s="823"/>
      <c r="F38" s="823"/>
      <c r="G38" s="32">
        <v>438259</v>
      </c>
      <c r="H38" s="824">
        <v>114234</v>
      </c>
      <c r="I38" s="825"/>
      <c r="J38" s="825"/>
      <c r="K38" s="825"/>
      <c r="L38" s="825"/>
      <c r="M38" s="32">
        <v>144600</v>
      </c>
      <c r="N38" s="32">
        <v>-30366</v>
      </c>
      <c r="O38" s="32">
        <v>552493</v>
      </c>
      <c r="P38" s="1"/>
      <c r="Q38" s="33">
        <v>2086946</v>
      </c>
      <c r="R38" s="33">
        <v>438259</v>
      </c>
      <c r="S38" s="33">
        <v>114234</v>
      </c>
      <c r="T38" s="33">
        <v>144600</v>
      </c>
      <c r="U38" s="33">
        <v>-30366</v>
      </c>
      <c r="V38" s="33">
        <v>552493</v>
      </c>
      <c r="W38" s="1"/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819">
        <v>0</v>
      </c>
      <c r="AD38" s="820"/>
      <c r="AE38" s="820"/>
      <c r="AF38" s="820"/>
      <c r="AG38" s="820"/>
      <c r="AH38" s="820"/>
      <c r="AI38" s="820"/>
      <c r="AJ38" s="1"/>
      <c r="AK38" s="35">
        <v>0</v>
      </c>
      <c r="AL38" s="819">
        <v>0</v>
      </c>
      <c r="AM38" s="820"/>
      <c r="AN38" s="820"/>
      <c r="AO38" s="820"/>
      <c r="AP38" s="820"/>
      <c r="AQ38" s="820"/>
      <c r="AR38" s="820"/>
      <c r="AS38" s="35">
        <v>0</v>
      </c>
      <c r="AT38" s="35">
        <v>0</v>
      </c>
      <c r="AU38" s="35">
        <v>0</v>
      </c>
      <c r="AV38" s="819">
        <v>0</v>
      </c>
      <c r="AW38" s="820"/>
      <c r="AX38" s="820"/>
      <c r="AY38" s="820"/>
      <c r="AZ38" s="820"/>
      <c r="BA38" s="820"/>
      <c r="BB38" s="820"/>
      <c r="BC38" s="1"/>
      <c r="BD38" s="35">
        <v>0</v>
      </c>
      <c r="BE38" s="819">
        <v>0</v>
      </c>
      <c r="BF38" s="820"/>
      <c r="BG38" s="820"/>
      <c r="BH38" s="820"/>
      <c r="BI38" s="820"/>
      <c r="BJ38" s="820"/>
      <c r="BK38" s="820"/>
      <c r="BL38" s="35">
        <v>0</v>
      </c>
      <c r="BM38" s="35">
        <v>0</v>
      </c>
      <c r="BN38" s="35">
        <v>0</v>
      </c>
      <c r="BO38" s="819">
        <v>0</v>
      </c>
      <c r="BP38" s="820"/>
      <c r="BQ38" s="820"/>
      <c r="BR38" s="820"/>
      <c r="BS38" s="820"/>
      <c r="BT38" s="820"/>
      <c r="BU38" s="820"/>
      <c r="BV38" s="1"/>
      <c r="BW38" s="35">
        <v>0</v>
      </c>
      <c r="BX38" s="819">
        <v>0</v>
      </c>
      <c r="BY38" s="820"/>
      <c r="BZ38" s="820"/>
      <c r="CA38" s="820"/>
      <c r="CB38" s="820"/>
      <c r="CC38" s="820"/>
      <c r="CD38" s="820"/>
      <c r="CE38" s="35">
        <v>0</v>
      </c>
      <c r="CF38" s="35">
        <v>0</v>
      </c>
      <c r="CG38" s="35">
        <v>0</v>
      </c>
      <c r="CH38" s="819">
        <v>0</v>
      </c>
      <c r="CI38" s="820"/>
      <c r="CJ38" s="820"/>
      <c r="CK38" s="820"/>
      <c r="CL38" s="820"/>
      <c r="CM38" s="820"/>
      <c r="CN38" s="820"/>
      <c r="CO38" s="1"/>
      <c r="CP38" s="35">
        <v>0</v>
      </c>
      <c r="CQ38" s="819">
        <v>0</v>
      </c>
      <c r="CR38" s="820"/>
      <c r="CS38" s="820"/>
      <c r="CT38" s="820"/>
      <c r="CU38" s="820"/>
      <c r="CV38" s="820"/>
      <c r="CW38" s="820"/>
      <c r="CX38" s="35">
        <v>0</v>
      </c>
      <c r="CY38" s="35">
        <v>0</v>
      </c>
      <c r="CZ38" s="35">
        <v>0</v>
      </c>
      <c r="DA38" s="819">
        <v>0</v>
      </c>
      <c r="DB38" s="820"/>
      <c r="DC38" s="820"/>
      <c r="DD38" s="820"/>
      <c r="DE38" s="820"/>
      <c r="DF38" s="820"/>
      <c r="DG38" s="820"/>
      <c r="DH38" s="1"/>
      <c r="DI38" s="35">
        <v>0</v>
      </c>
      <c r="DJ38" s="819">
        <v>0</v>
      </c>
      <c r="DK38" s="820"/>
      <c r="DL38" s="820"/>
      <c r="DM38" s="820"/>
      <c r="DN38" s="820"/>
      <c r="DO38" s="820"/>
      <c r="DP38" s="820"/>
      <c r="DQ38" s="35">
        <v>0</v>
      </c>
      <c r="DR38" s="35">
        <v>0</v>
      </c>
      <c r="DS38" s="35">
        <v>0</v>
      </c>
      <c r="DT38" s="819">
        <v>0</v>
      </c>
      <c r="DU38" s="820"/>
      <c r="DV38" s="820"/>
      <c r="DW38" s="820"/>
      <c r="DX38" s="820"/>
      <c r="DY38" s="820"/>
      <c r="DZ38" s="820"/>
      <c r="EA38" s="1"/>
      <c r="EB38" s="35">
        <v>0</v>
      </c>
      <c r="EC38" s="819">
        <v>0</v>
      </c>
      <c r="ED38" s="820"/>
      <c r="EE38" s="820"/>
      <c r="EF38" s="820"/>
      <c r="EG38" s="820"/>
      <c r="EH38" s="820"/>
      <c r="EI38" s="820"/>
      <c r="EJ38" s="35">
        <v>0</v>
      </c>
      <c r="EK38" s="35">
        <v>0</v>
      </c>
      <c r="EL38" s="35">
        <v>0</v>
      </c>
      <c r="EM38" s="819">
        <v>0</v>
      </c>
      <c r="EN38" s="820"/>
      <c r="EO38" s="820"/>
      <c r="EP38" s="820"/>
      <c r="EQ38" s="820"/>
      <c r="ER38" s="820"/>
      <c r="ES38" s="820"/>
      <c r="ET38" s="1"/>
      <c r="EU38" s="35">
        <v>0</v>
      </c>
      <c r="EV38" s="819">
        <v>0</v>
      </c>
      <c r="EW38" s="820"/>
      <c r="EX38" s="820"/>
      <c r="EY38" s="820"/>
      <c r="EZ38" s="820"/>
      <c r="FA38" s="820"/>
      <c r="FB38" s="820"/>
      <c r="FC38" s="35">
        <v>0</v>
      </c>
      <c r="FD38" s="35">
        <v>0</v>
      </c>
      <c r="FE38" s="35">
        <v>0</v>
      </c>
      <c r="FF38" s="819">
        <v>0</v>
      </c>
      <c r="FG38" s="820"/>
      <c r="FH38" s="820"/>
      <c r="FI38" s="820"/>
      <c r="FJ38" s="820"/>
      <c r="FK38" s="820"/>
      <c r="FL38" s="820"/>
      <c r="FM38" s="1"/>
      <c r="FN38" s="35">
        <v>0</v>
      </c>
      <c r="FO38" s="819">
        <v>0</v>
      </c>
      <c r="FP38" s="820"/>
      <c r="FQ38" s="820"/>
      <c r="FR38" s="820"/>
      <c r="FS38" s="820"/>
      <c r="FT38" s="820"/>
      <c r="FU38" s="820"/>
      <c r="FV38" s="35">
        <v>0</v>
      </c>
      <c r="FW38" s="35">
        <v>0</v>
      </c>
      <c r="FX38" s="35">
        <v>0</v>
      </c>
      <c r="FY38" s="819">
        <v>0</v>
      </c>
      <c r="FZ38" s="820"/>
      <c r="GA38" s="820"/>
      <c r="GB38" s="820"/>
      <c r="GC38" s="820"/>
      <c r="GD38" s="820"/>
      <c r="GE38" s="820"/>
      <c r="GF38" s="1"/>
      <c r="GG38" s="35">
        <v>0</v>
      </c>
      <c r="GH38" s="819">
        <v>0</v>
      </c>
      <c r="GI38" s="820"/>
      <c r="GJ38" s="820"/>
      <c r="GK38" s="820"/>
      <c r="GL38" s="820"/>
      <c r="GM38" s="820"/>
      <c r="GN38" s="820"/>
      <c r="GO38" s="35">
        <v>0</v>
      </c>
      <c r="GP38" s="35">
        <v>0</v>
      </c>
      <c r="GQ38" s="35">
        <v>0</v>
      </c>
      <c r="GR38" s="819">
        <v>0</v>
      </c>
      <c r="GS38" s="820"/>
      <c r="GT38" s="820"/>
      <c r="GU38" s="820"/>
      <c r="GV38" s="820"/>
      <c r="GW38" s="820"/>
      <c r="GX38" s="820"/>
      <c r="GY38" s="1"/>
      <c r="GZ38" s="35">
        <v>0</v>
      </c>
      <c r="HA38" s="819">
        <v>0</v>
      </c>
      <c r="HB38" s="820"/>
      <c r="HC38" s="820"/>
      <c r="HD38" s="820"/>
      <c r="HE38" s="820"/>
      <c r="HF38" s="820"/>
      <c r="HG38" s="820"/>
      <c r="HH38" s="35">
        <v>0</v>
      </c>
      <c r="HI38" s="35">
        <v>0</v>
      </c>
      <c r="HJ38" s="35">
        <v>0</v>
      </c>
      <c r="HK38" s="819">
        <v>0</v>
      </c>
      <c r="HL38" s="820"/>
      <c r="HM38" s="820"/>
      <c r="HN38" s="820"/>
      <c r="HO38" s="820"/>
      <c r="HP38" s="820"/>
      <c r="HQ38" s="820"/>
      <c r="HR38" s="1"/>
      <c r="HS38" s="35">
        <v>0</v>
      </c>
      <c r="HT38" s="819">
        <v>0</v>
      </c>
      <c r="HU38" s="820"/>
      <c r="HV38" s="820"/>
      <c r="HW38" s="820"/>
      <c r="HX38" s="820"/>
      <c r="HY38" s="820"/>
      <c r="HZ38" s="820"/>
      <c r="IA38" s="35">
        <v>0</v>
      </c>
      <c r="IB38" s="35">
        <v>0</v>
      </c>
      <c r="IC38" s="35">
        <v>0</v>
      </c>
      <c r="ID38" s="819">
        <v>0</v>
      </c>
      <c r="IE38" s="820"/>
      <c r="IF38" s="820"/>
      <c r="IG38" s="820"/>
      <c r="IH38" s="820"/>
      <c r="II38" s="820"/>
      <c r="IJ38" s="820"/>
      <c r="IK38" s="1"/>
      <c r="IL38" s="35">
        <v>0</v>
      </c>
      <c r="IM38" s="819">
        <v>0</v>
      </c>
      <c r="IN38" s="820"/>
      <c r="IO38" s="820"/>
      <c r="IP38" s="820"/>
      <c r="IQ38" s="820"/>
      <c r="IR38" s="820"/>
      <c r="IS38" s="820"/>
      <c r="IT38" s="35">
        <v>0</v>
      </c>
      <c r="IU38" s="35">
        <v>0</v>
      </c>
      <c r="IV38" s="35">
        <v>0</v>
      </c>
      <c r="IW38" s="819">
        <v>0</v>
      </c>
      <c r="IX38" s="820"/>
      <c r="IY38" s="820"/>
      <c r="IZ38" s="820"/>
      <c r="JA38" s="820"/>
      <c r="JB38" s="820"/>
      <c r="JC38" s="820"/>
      <c r="JD38" s="1"/>
    </row>
    <row r="39" spans="1:264" ht="13.5" customHeight="1" x14ac:dyDescent="0.25">
      <c r="A39" s="30" t="s">
        <v>103</v>
      </c>
      <c r="B39" s="821" t="s">
        <v>104</v>
      </c>
      <c r="C39" s="821"/>
      <c r="D39" s="822">
        <v>1467443</v>
      </c>
      <c r="E39" s="823"/>
      <c r="F39" s="823"/>
      <c r="G39" s="32">
        <v>308163</v>
      </c>
      <c r="H39" s="824">
        <v>80324</v>
      </c>
      <c r="I39" s="825"/>
      <c r="J39" s="825"/>
      <c r="K39" s="825"/>
      <c r="L39" s="825"/>
      <c r="M39" s="32">
        <v>101676</v>
      </c>
      <c r="N39" s="32">
        <v>-21352</v>
      </c>
      <c r="O39" s="32">
        <v>388487</v>
      </c>
      <c r="P39" s="1"/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1"/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819">
        <v>0</v>
      </c>
      <c r="AD39" s="820"/>
      <c r="AE39" s="820"/>
      <c r="AF39" s="820"/>
      <c r="AG39" s="820"/>
      <c r="AH39" s="820"/>
      <c r="AI39" s="820"/>
      <c r="AJ39" s="1"/>
      <c r="AK39" s="35">
        <v>0</v>
      </c>
      <c r="AL39" s="819">
        <v>0</v>
      </c>
      <c r="AM39" s="820"/>
      <c r="AN39" s="820"/>
      <c r="AO39" s="820"/>
      <c r="AP39" s="820"/>
      <c r="AQ39" s="820"/>
      <c r="AR39" s="820"/>
      <c r="AS39" s="35">
        <v>0</v>
      </c>
      <c r="AT39" s="35">
        <v>0</v>
      </c>
      <c r="AU39" s="35">
        <v>0</v>
      </c>
      <c r="AV39" s="819">
        <v>0</v>
      </c>
      <c r="AW39" s="820"/>
      <c r="AX39" s="820"/>
      <c r="AY39" s="820"/>
      <c r="AZ39" s="820"/>
      <c r="BA39" s="820"/>
      <c r="BB39" s="820"/>
      <c r="BC39" s="1"/>
      <c r="BD39" s="35">
        <v>0</v>
      </c>
      <c r="BE39" s="819">
        <v>0</v>
      </c>
      <c r="BF39" s="820"/>
      <c r="BG39" s="820"/>
      <c r="BH39" s="820"/>
      <c r="BI39" s="820"/>
      <c r="BJ39" s="820"/>
      <c r="BK39" s="820"/>
      <c r="BL39" s="35">
        <v>0</v>
      </c>
      <c r="BM39" s="35">
        <v>0</v>
      </c>
      <c r="BN39" s="35">
        <v>0</v>
      </c>
      <c r="BO39" s="819">
        <v>0</v>
      </c>
      <c r="BP39" s="820"/>
      <c r="BQ39" s="820"/>
      <c r="BR39" s="820"/>
      <c r="BS39" s="820"/>
      <c r="BT39" s="820"/>
      <c r="BU39" s="820"/>
      <c r="BV39" s="1"/>
      <c r="BW39" s="35">
        <v>0</v>
      </c>
      <c r="BX39" s="819">
        <v>0</v>
      </c>
      <c r="BY39" s="820"/>
      <c r="BZ39" s="820"/>
      <c r="CA39" s="820"/>
      <c r="CB39" s="820"/>
      <c r="CC39" s="820"/>
      <c r="CD39" s="820"/>
      <c r="CE39" s="35">
        <v>0</v>
      </c>
      <c r="CF39" s="35">
        <v>0</v>
      </c>
      <c r="CG39" s="35">
        <v>0</v>
      </c>
      <c r="CH39" s="819">
        <v>0</v>
      </c>
      <c r="CI39" s="820"/>
      <c r="CJ39" s="820"/>
      <c r="CK39" s="820"/>
      <c r="CL39" s="820"/>
      <c r="CM39" s="820"/>
      <c r="CN39" s="820"/>
      <c r="CO39" s="1"/>
      <c r="CP39" s="35">
        <v>0</v>
      </c>
      <c r="CQ39" s="819">
        <v>0</v>
      </c>
      <c r="CR39" s="820"/>
      <c r="CS39" s="820"/>
      <c r="CT39" s="820"/>
      <c r="CU39" s="820"/>
      <c r="CV39" s="820"/>
      <c r="CW39" s="820"/>
      <c r="CX39" s="35">
        <v>0</v>
      </c>
      <c r="CY39" s="35">
        <v>0</v>
      </c>
      <c r="CZ39" s="35">
        <v>0</v>
      </c>
      <c r="DA39" s="819">
        <v>0</v>
      </c>
      <c r="DB39" s="820"/>
      <c r="DC39" s="820"/>
      <c r="DD39" s="820"/>
      <c r="DE39" s="820"/>
      <c r="DF39" s="820"/>
      <c r="DG39" s="820"/>
      <c r="DH39" s="1"/>
      <c r="DI39" s="35">
        <v>0</v>
      </c>
      <c r="DJ39" s="819">
        <v>0</v>
      </c>
      <c r="DK39" s="820"/>
      <c r="DL39" s="820"/>
      <c r="DM39" s="820"/>
      <c r="DN39" s="820"/>
      <c r="DO39" s="820"/>
      <c r="DP39" s="820"/>
      <c r="DQ39" s="35">
        <v>0</v>
      </c>
      <c r="DR39" s="35">
        <v>0</v>
      </c>
      <c r="DS39" s="35">
        <v>0</v>
      </c>
      <c r="DT39" s="819">
        <v>0</v>
      </c>
      <c r="DU39" s="820"/>
      <c r="DV39" s="820"/>
      <c r="DW39" s="820"/>
      <c r="DX39" s="820"/>
      <c r="DY39" s="820"/>
      <c r="DZ39" s="820"/>
      <c r="EA39" s="1"/>
      <c r="EB39" s="35">
        <v>0</v>
      </c>
      <c r="EC39" s="819">
        <v>0</v>
      </c>
      <c r="ED39" s="820"/>
      <c r="EE39" s="820"/>
      <c r="EF39" s="820"/>
      <c r="EG39" s="820"/>
      <c r="EH39" s="820"/>
      <c r="EI39" s="820"/>
      <c r="EJ39" s="35">
        <v>0</v>
      </c>
      <c r="EK39" s="35">
        <v>0</v>
      </c>
      <c r="EL39" s="35">
        <v>0</v>
      </c>
      <c r="EM39" s="819">
        <v>0</v>
      </c>
      <c r="EN39" s="820"/>
      <c r="EO39" s="820"/>
      <c r="EP39" s="820"/>
      <c r="EQ39" s="820"/>
      <c r="ER39" s="820"/>
      <c r="ES39" s="820"/>
      <c r="ET39" s="1"/>
      <c r="EU39" s="35">
        <v>0</v>
      </c>
      <c r="EV39" s="819">
        <v>0</v>
      </c>
      <c r="EW39" s="820"/>
      <c r="EX39" s="820"/>
      <c r="EY39" s="820"/>
      <c r="EZ39" s="820"/>
      <c r="FA39" s="820"/>
      <c r="FB39" s="820"/>
      <c r="FC39" s="35">
        <v>0</v>
      </c>
      <c r="FD39" s="35">
        <v>0</v>
      </c>
      <c r="FE39" s="35">
        <v>0</v>
      </c>
      <c r="FF39" s="819">
        <v>0</v>
      </c>
      <c r="FG39" s="820"/>
      <c r="FH39" s="820"/>
      <c r="FI39" s="820"/>
      <c r="FJ39" s="820"/>
      <c r="FK39" s="820"/>
      <c r="FL39" s="820"/>
      <c r="FM39" s="1"/>
      <c r="FN39" s="35">
        <v>0</v>
      </c>
      <c r="FO39" s="819">
        <v>0</v>
      </c>
      <c r="FP39" s="820"/>
      <c r="FQ39" s="820"/>
      <c r="FR39" s="820"/>
      <c r="FS39" s="820"/>
      <c r="FT39" s="820"/>
      <c r="FU39" s="820"/>
      <c r="FV39" s="35">
        <v>0</v>
      </c>
      <c r="FW39" s="35">
        <v>0</v>
      </c>
      <c r="FX39" s="35">
        <v>0</v>
      </c>
      <c r="FY39" s="819">
        <v>0</v>
      </c>
      <c r="FZ39" s="820"/>
      <c r="GA39" s="820"/>
      <c r="GB39" s="820"/>
      <c r="GC39" s="820"/>
      <c r="GD39" s="820"/>
      <c r="GE39" s="820"/>
      <c r="GF39" s="1"/>
      <c r="GG39" s="33">
        <v>1467443</v>
      </c>
      <c r="GH39" s="829">
        <v>308163</v>
      </c>
      <c r="GI39" s="820"/>
      <c r="GJ39" s="820"/>
      <c r="GK39" s="820"/>
      <c r="GL39" s="820"/>
      <c r="GM39" s="820"/>
      <c r="GN39" s="820"/>
      <c r="GO39" s="33">
        <v>80324</v>
      </c>
      <c r="GP39" s="33">
        <v>101676</v>
      </c>
      <c r="GQ39" s="33">
        <v>-21352</v>
      </c>
      <c r="GR39" s="829">
        <v>388487</v>
      </c>
      <c r="GS39" s="820"/>
      <c r="GT39" s="820"/>
      <c r="GU39" s="820"/>
      <c r="GV39" s="820"/>
      <c r="GW39" s="820"/>
      <c r="GX39" s="820"/>
      <c r="GY39" s="1"/>
      <c r="GZ39" s="35">
        <v>0</v>
      </c>
      <c r="HA39" s="819">
        <v>0</v>
      </c>
      <c r="HB39" s="820"/>
      <c r="HC39" s="820"/>
      <c r="HD39" s="820"/>
      <c r="HE39" s="820"/>
      <c r="HF39" s="820"/>
      <c r="HG39" s="820"/>
      <c r="HH39" s="35">
        <v>0</v>
      </c>
      <c r="HI39" s="35">
        <v>0</v>
      </c>
      <c r="HJ39" s="35">
        <v>0</v>
      </c>
      <c r="HK39" s="819">
        <v>0</v>
      </c>
      <c r="HL39" s="820"/>
      <c r="HM39" s="820"/>
      <c r="HN39" s="820"/>
      <c r="HO39" s="820"/>
      <c r="HP39" s="820"/>
      <c r="HQ39" s="820"/>
      <c r="HR39" s="1"/>
      <c r="HS39" s="35">
        <v>0</v>
      </c>
      <c r="HT39" s="819">
        <v>0</v>
      </c>
      <c r="HU39" s="820"/>
      <c r="HV39" s="820"/>
      <c r="HW39" s="820"/>
      <c r="HX39" s="820"/>
      <c r="HY39" s="820"/>
      <c r="HZ39" s="820"/>
      <c r="IA39" s="35">
        <v>0</v>
      </c>
      <c r="IB39" s="35">
        <v>0</v>
      </c>
      <c r="IC39" s="35">
        <v>0</v>
      </c>
      <c r="ID39" s="819">
        <v>0</v>
      </c>
      <c r="IE39" s="820"/>
      <c r="IF39" s="820"/>
      <c r="IG39" s="820"/>
      <c r="IH39" s="820"/>
      <c r="II39" s="820"/>
      <c r="IJ39" s="820"/>
      <c r="IK39" s="1"/>
      <c r="IL39" s="35">
        <v>0</v>
      </c>
      <c r="IM39" s="819">
        <v>0</v>
      </c>
      <c r="IN39" s="820"/>
      <c r="IO39" s="820"/>
      <c r="IP39" s="820"/>
      <c r="IQ39" s="820"/>
      <c r="IR39" s="820"/>
      <c r="IS39" s="820"/>
      <c r="IT39" s="35">
        <v>0</v>
      </c>
      <c r="IU39" s="35">
        <v>0</v>
      </c>
      <c r="IV39" s="35">
        <v>0</v>
      </c>
      <c r="IW39" s="819">
        <v>0</v>
      </c>
      <c r="IX39" s="820"/>
      <c r="IY39" s="820"/>
      <c r="IZ39" s="820"/>
      <c r="JA39" s="820"/>
      <c r="JB39" s="820"/>
      <c r="JC39" s="820"/>
      <c r="JD39" s="1"/>
    </row>
    <row r="40" spans="1:264" ht="13.5" customHeight="1" x14ac:dyDescent="0.25">
      <c r="A40" s="30" t="s">
        <v>107</v>
      </c>
      <c r="B40" s="821" t="s">
        <v>108</v>
      </c>
      <c r="C40" s="821"/>
      <c r="D40" s="822">
        <v>49041616</v>
      </c>
      <c r="E40" s="823"/>
      <c r="F40" s="823"/>
      <c r="G40" s="32">
        <v>10298739</v>
      </c>
      <c r="H40" s="824">
        <v>2684414</v>
      </c>
      <c r="I40" s="825"/>
      <c r="J40" s="825"/>
      <c r="K40" s="825"/>
      <c r="L40" s="825"/>
      <c r="M40" s="32">
        <v>3397992</v>
      </c>
      <c r="N40" s="32">
        <v>-713578</v>
      </c>
      <c r="O40" s="32">
        <v>12983153</v>
      </c>
      <c r="P40" s="1"/>
      <c r="Q40" s="33">
        <v>49041616</v>
      </c>
      <c r="R40" s="33">
        <v>10298739</v>
      </c>
      <c r="S40" s="33">
        <v>2684414</v>
      </c>
      <c r="T40" s="33">
        <v>3397992</v>
      </c>
      <c r="U40" s="33">
        <v>-713578</v>
      </c>
      <c r="V40" s="33">
        <v>12983153</v>
      </c>
      <c r="W40" s="1"/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819">
        <v>0</v>
      </c>
      <c r="AD40" s="820"/>
      <c r="AE40" s="820"/>
      <c r="AF40" s="820"/>
      <c r="AG40" s="820"/>
      <c r="AH40" s="820"/>
      <c r="AI40" s="820"/>
      <c r="AJ40" s="1"/>
      <c r="AK40" s="35">
        <v>0</v>
      </c>
      <c r="AL40" s="819">
        <v>0</v>
      </c>
      <c r="AM40" s="820"/>
      <c r="AN40" s="820"/>
      <c r="AO40" s="820"/>
      <c r="AP40" s="820"/>
      <c r="AQ40" s="820"/>
      <c r="AR40" s="820"/>
      <c r="AS40" s="35">
        <v>0</v>
      </c>
      <c r="AT40" s="35">
        <v>0</v>
      </c>
      <c r="AU40" s="35">
        <v>0</v>
      </c>
      <c r="AV40" s="819">
        <v>0</v>
      </c>
      <c r="AW40" s="820"/>
      <c r="AX40" s="820"/>
      <c r="AY40" s="820"/>
      <c r="AZ40" s="820"/>
      <c r="BA40" s="820"/>
      <c r="BB40" s="820"/>
      <c r="BC40" s="1"/>
      <c r="BD40" s="35">
        <v>0</v>
      </c>
      <c r="BE40" s="819">
        <v>0</v>
      </c>
      <c r="BF40" s="820"/>
      <c r="BG40" s="820"/>
      <c r="BH40" s="820"/>
      <c r="BI40" s="820"/>
      <c r="BJ40" s="820"/>
      <c r="BK40" s="820"/>
      <c r="BL40" s="35">
        <v>0</v>
      </c>
      <c r="BM40" s="35">
        <v>0</v>
      </c>
      <c r="BN40" s="35">
        <v>0</v>
      </c>
      <c r="BO40" s="819">
        <v>0</v>
      </c>
      <c r="BP40" s="820"/>
      <c r="BQ40" s="820"/>
      <c r="BR40" s="820"/>
      <c r="BS40" s="820"/>
      <c r="BT40" s="820"/>
      <c r="BU40" s="820"/>
      <c r="BV40" s="1"/>
      <c r="BW40" s="35">
        <v>0</v>
      </c>
      <c r="BX40" s="819">
        <v>0</v>
      </c>
      <c r="BY40" s="820"/>
      <c r="BZ40" s="820"/>
      <c r="CA40" s="820"/>
      <c r="CB40" s="820"/>
      <c r="CC40" s="820"/>
      <c r="CD40" s="820"/>
      <c r="CE40" s="35">
        <v>0</v>
      </c>
      <c r="CF40" s="35">
        <v>0</v>
      </c>
      <c r="CG40" s="35">
        <v>0</v>
      </c>
      <c r="CH40" s="819">
        <v>0</v>
      </c>
      <c r="CI40" s="820"/>
      <c r="CJ40" s="820"/>
      <c r="CK40" s="820"/>
      <c r="CL40" s="820"/>
      <c r="CM40" s="820"/>
      <c r="CN40" s="820"/>
      <c r="CO40" s="1"/>
      <c r="CP40" s="35">
        <v>0</v>
      </c>
      <c r="CQ40" s="819">
        <v>0</v>
      </c>
      <c r="CR40" s="820"/>
      <c r="CS40" s="820"/>
      <c r="CT40" s="820"/>
      <c r="CU40" s="820"/>
      <c r="CV40" s="820"/>
      <c r="CW40" s="820"/>
      <c r="CX40" s="35">
        <v>0</v>
      </c>
      <c r="CY40" s="35">
        <v>0</v>
      </c>
      <c r="CZ40" s="35">
        <v>0</v>
      </c>
      <c r="DA40" s="819">
        <v>0</v>
      </c>
      <c r="DB40" s="820"/>
      <c r="DC40" s="820"/>
      <c r="DD40" s="820"/>
      <c r="DE40" s="820"/>
      <c r="DF40" s="820"/>
      <c r="DG40" s="820"/>
      <c r="DH40" s="1"/>
      <c r="DI40" s="35">
        <v>0</v>
      </c>
      <c r="DJ40" s="819">
        <v>0</v>
      </c>
      <c r="DK40" s="820"/>
      <c r="DL40" s="820"/>
      <c r="DM40" s="820"/>
      <c r="DN40" s="820"/>
      <c r="DO40" s="820"/>
      <c r="DP40" s="820"/>
      <c r="DQ40" s="35">
        <v>0</v>
      </c>
      <c r="DR40" s="35">
        <v>0</v>
      </c>
      <c r="DS40" s="35">
        <v>0</v>
      </c>
      <c r="DT40" s="819">
        <v>0</v>
      </c>
      <c r="DU40" s="820"/>
      <c r="DV40" s="820"/>
      <c r="DW40" s="820"/>
      <c r="DX40" s="820"/>
      <c r="DY40" s="820"/>
      <c r="DZ40" s="820"/>
      <c r="EA40" s="1"/>
      <c r="EB40" s="35">
        <v>0</v>
      </c>
      <c r="EC40" s="819">
        <v>0</v>
      </c>
      <c r="ED40" s="820"/>
      <c r="EE40" s="820"/>
      <c r="EF40" s="820"/>
      <c r="EG40" s="820"/>
      <c r="EH40" s="820"/>
      <c r="EI40" s="820"/>
      <c r="EJ40" s="35">
        <v>0</v>
      </c>
      <c r="EK40" s="35">
        <v>0</v>
      </c>
      <c r="EL40" s="35">
        <v>0</v>
      </c>
      <c r="EM40" s="819">
        <v>0</v>
      </c>
      <c r="EN40" s="820"/>
      <c r="EO40" s="820"/>
      <c r="EP40" s="820"/>
      <c r="EQ40" s="820"/>
      <c r="ER40" s="820"/>
      <c r="ES40" s="820"/>
      <c r="ET40" s="1"/>
      <c r="EU40" s="35">
        <v>0</v>
      </c>
      <c r="EV40" s="819">
        <v>0</v>
      </c>
      <c r="EW40" s="820"/>
      <c r="EX40" s="820"/>
      <c r="EY40" s="820"/>
      <c r="EZ40" s="820"/>
      <c r="FA40" s="820"/>
      <c r="FB40" s="820"/>
      <c r="FC40" s="35">
        <v>0</v>
      </c>
      <c r="FD40" s="35">
        <v>0</v>
      </c>
      <c r="FE40" s="35">
        <v>0</v>
      </c>
      <c r="FF40" s="819">
        <v>0</v>
      </c>
      <c r="FG40" s="820"/>
      <c r="FH40" s="820"/>
      <c r="FI40" s="820"/>
      <c r="FJ40" s="820"/>
      <c r="FK40" s="820"/>
      <c r="FL40" s="820"/>
      <c r="FM40" s="1"/>
      <c r="FN40" s="35">
        <v>0</v>
      </c>
      <c r="FO40" s="819">
        <v>0</v>
      </c>
      <c r="FP40" s="820"/>
      <c r="FQ40" s="820"/>
      <c r="FR40" s="820"/>
      <c r="FS40" s="820"/>
      <c r="FT40" s="820"/>
      <c r="FU40" s="820"/>
      <c r="FV40" s="35">
        <v>0</v>
      </c>
      <c r="FW40" s="35">
        <v>0</v>
      </c>
      <c r="FX40" s="35">
        <v>0</v>
      </c>
      <c r="FY40" s="819">
        <v>0</v>
      </c>
      <c r="FZ40" s="820"/>
      <c r="GA40" s="820"/>
      <c r="GB40" s="820"/>
      <c r="GC40" s="820"/>
      <c r="GD40" s="820"/>
      <c r="GE40" s="820"/>
      <c r="GF40" s="1"/>
      <c r="GG40" s="35">
        <v>0</v>
      </c>
      <c r="GH40" s="819">
        <v>0</v>
      </c>
      <c r="GI40" s="820"/>
      <c r="GJ40" s="820"/>
      <c r="GK40" s="820"/>
      <c r="GL40" s="820"/>
      <c r="GM40" s="820"/>
      <c r="GN40" s="820"/>
      <c r="GO40" s="35">
        <v>0</v>
      </c>
      <c r="GP40" s="35">
        <v>0</v>
      </c>
      <c r="GQ40" s="35">
        <v>0</v>
      </c>
      <c r="GR40" s="819">
        <v>0</v>
      </c>
      <c r="GS40" s="820"/>
      <c r="GT40" s="820"/>
      <c r="GU40" s="820"/>
      <c r="GV40" s="820"/>
      <c r="GW40" s="820"/>
      <c r="GX40" s="820"/>
      <c r="GY40" s="1"/>
      <c r="GZ40" s="35">
        <v>0</v>
      </c>
      <c r="HA40" s="819">
        <v>0</v>
      </c>
      <c r="HB40" s="820"/>
      <c r="HC40" s="820"/>
      <c r="HD40" s="820"/>
      <c r="HE40" s="820"/>
      <c r="HF40" s="820"/>
      <c r="HG40" s="820"/>
      <c r="HH40" s="35">
        <v>0</v>
      </c>
      <c r="HI40" s="35">
        <v>0</v>
      </c>
      <c r="HJ40" s="35">
        <v>0</v>
      </c>
      <c r="HK40" s="819">
        <v>0</v>
      </c>
      <c r="HL40" s="820"/>
      <c r="HM40" s="820"/>
      <c r="HN40" s="820"/>
      <c r="HO40" s="820"/>
      <c r="HP40" s="820"/>
      <c r="HQ40" s="820"/>
      <c r="HR40" s="1"/>
      <c r="HS40" s="35">
        <v>0</v>
      </c>
      <c r="HT40" s="819">
        <v>0</v>
      </c>
      <c r="HU40" s="820"/>
      <c r="HV40" s="820"/>
      <c r="HW40" s="820"/>
      <c r="HX40" s="820"/>
      <c r="HY40" s="820"/>
      <c r="HZ40" s="820"/>
      <c r="IA40" s="35">
        <v>0</v>
      </c>
      <c r="IB40" s="35">
        <v>0</v>
      </c>
      <c r="IC40" s="35">
        <v>0</v>
      </c>
      <c r="ID40" s="819">
        <v>0</v>
      </c>
      <c r="IE40" s="820"/>
      <c r="IF40" s="820"/>
      <c r="IG40" s="820"/>
      <c r="IH40" s="820"/>
      <c r="II40" s="820"/>
      <c r="IJ40" s="820"/>
      <c r="IK40" s="1"/>
      <c r="IL40" s="35">
        <v>0</v>
      </c>
      <c r="IM40" s="819">
        <v>0</v>
      </c>
      <c r="IN40" s="820"/>
      <c r="IO40" s="820"/>
      <c r="IP40" s="820"/>
      <c r="IQ40" s="820"/>
      <c r="IR40" s="820"/>
      <c r="IS40" s="820"/>
      <c r="IT40" s="35">
        <v>0</v>
      </c>
      <c r="IU40" s="35">
        <v>0</v>
      </c>
      <c r="IV40" s="35">
        <v>0</v>
      </c>
      <c r="IW40" s="819">
        <v>0</v>
      </c>
      <c r="IX40" s="820"/>
      <c r="IY40" s="820"/>
      <c r="IZ40" s="820"/>
      <c r="JA40" s="820"/>
      <c r="JB40" s="820"/>
      <c r="JC40" s="820"/>
      <c r="JD40" s="1"/>
    </row>
    <row r="41" spans="1:264" ht="13.5" customHeight="1" x14ac:dyDescent="0.25">
      <c r="A41" s="30" t="s">
        <v>111</v>
      </c>
      <c r="B41" s="821" t="s">
        <v>112</v>
      </c>
      <c r="C41" s="821"/>
      <c r="D41" s="822">
        <v>259000</v>
      </c>
      <c r="E41" s="823"/>
      <c r="F41" s="823"/>
      <c r="G41" s="32">
        <v>54390</v>
      </c>
      <c r="H41" s="824">
        <v>14177</v>
      </c>
      <c r="I41" s="825"/>
      <c r="J41" s="825"/>
      <c r="K41" s="825"/>
      <c r="L41" s="825"/>
      <c r="M41" s="32">
        <v>17946</v>
      </c>
      <c r="N41" s="32">
        <v>-3769</v>
      </c>
      <c r="O41" s="32">
        <v>68567</v>
      </c>
      <c r="P41" s="1"/>
      <c r="Q41" s="33">
        <v>259000</v>
      </c>
      <c r="R41" s="33">
        <v>54390</v>
      </c>
      <c r="S41" s="33">
        <v>14177</v>
      </c>
      <c r="T41" s="33">
        <v>17946</v>
      </c>
      <c r="U41" s="33">
        <v>-3769</v>
      </c>
      <c r="V41" s="33">
        <v>68567</v>
      </c>
      <c r="W41" s="1"/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819">
        <v>0</v>
      </c>
      <c r="AD41" s="820"/>
      <c r="AE41" s="820"/>
      <c r="AF41" s="820"/>
      <c r="AG41" s="820"/>
      <c r="AH41" s="820"/>
      <c r="AI41" s="820"/>
      <c r="AJ41" s="1"/>
      <c r="AK41" s="35">
        <v>0</v>
      </c>
      <c r="AL41" s="819">
        <v>0</v>
      </c>
      <c r="AM41" s="820"/>
      <c r="AN41" s="820"/>
      <c r="AO41" s="820"/>
      <c r="AP41" s="820"/>
      <c r="AQ41" s="820"/>
      <c r="AR41" s="820"/>
      <c r="AS41" s="35">
        <v>0</v>
      </c>
      <c r="AT41" s="35">
        <v>0</v>
      </c>
      <c r="AU41" s="35">
        <v>0</v>
      </c>
      <c r="AV41" s="819">
        <v>0</v>
      </c>
      <c r="AW41" s="820"/>
      <c r="AX41" s="820"/>
      <c r="AY41" s="820"/>
      <c r="AZ41" s="820"/>
      <c r="BA41" s="820"/>
      <c r="BB41" s="820"/>
      <c r="BC41" s="1"/>
      <c r="BD41" s="35">
        <v>0</v>
      </c>
      <c r="BE41" s="819">
        <v>0</v>
      </c>
      <c r="BF41" s="820"/>
      <c r="BG41" s="820"/>
      <c r="BH41" s="820"/>
      <c r="BI41" s="820"/>
      <c r="BJ41" s="820"/>
      <c r="BK41" s="820"/>
      <c r="BL41" s="35">
        <v>0</v>
      </c>
      <c r="BM41" s="35">
        <v>0</v>
      </c>
      <c r="BN41" s="35">
        <v>0</v>
      </c>
      <c r="BO41" s="819">
        <v>0</v>
      </c>
      <c r="BP41" s="820"/>
      <c r="BQ41" s="820"/>
      <c r="BR41" s="820"/>
      <c r="BS41" s="820"/>
      <c r="BT41" s="820"/>
      <c r="BU41" s="820"/>
      <c r="BV41" s="1"/>
      <c r="BW41" s="35">
        <v>0</v>
      </c>
      <c r="BX41" s="819">
        <v>0</v>
      </c>
      <c r="BY41" s="820"/>
      <c r="BZ41" s="820"/>
      <c r="CA41" s="820"/>
      <c r="CB41" s="820"/>
      <c r="CC41" s="820"/>
      <c r="CD41" s="820"/>
      <c r="CE41" s="35">
        <v>0</v>
      </c>
      <c r="CF41" s="35">
        <v>0</v>
      </c>
      <c r="CG41" s="35">
        <v>0</v>
      </c>
      <c r="CH41" s="819">
        <v>0</v>
      </c>
      <c r="CI41" s="820"/>
      <c r="CJ41" s="820"/>
      <c r="CK41" s="820"/>
      <c r="CL41" s="820"/>
      <c r="CM41" s="820"/>
      <c r="CN41" s="820"/>
      <c r="CO41" s="1"/>
      <c r="CP41" s="35">
        <v>0</v>
      </c>
      <c r="CQ41" s="819">
        <v>0</v>
      </c>
      <c r="CR41" s="820"/>
      <c r="CS41" s="820"/>
      <c r="CT41" s="820"/>
      <c r="CU41" s="820"/>
      <c r="CV41" s="820"/>
      <c r="CW41" s="820"/>
      <c r="CX41" s="35">
        <v>0</v>
      </c>
      <c r="CY41" s="35">
        <v>0</v>
      </c>
      <c r="CZ41" s="35">
        <v>0</v>
      </c>
      <c r="DA41" s="819">
        <v>0</v>
      </c>
      <c r="DB41" s="820"/>
      <c r="DC41" s="820"/>
      <c r="DD41" s="820"/>
      <c r="DE41" s="820"/>
      <c r="DF41" s="820"/>
      <c r="DG41" s="820"/>
      <c r="DH41" s="1"/>
      <c r="DI41" s="35">
        <v>0</v>
      </c>
      <c r="DJ41" s="819">
        <v>0</v>
      </c>
      <c r="DK41" s="820"/>
      <c r="DL41" s="820"/>
      <c r="DM41" s="820"/>
      <c r="DN41" s="820"/>
      <c r="DO41" s="820"/>
      <c r="DP41" s="820"/>
      <c r="DQ41" s="35">
        <v>0</v>
      </c>
      <c r="DR41" s="35">
        <v>0</v>
      </c>
      <c r="DS41" s="35">
        <v>0</v>
      </c>
      <c r="DT41" s="819">
        <v>0</v>
      </c>
      <c r="DU41" s="820"/>
      <c r="DV41" s="820"/>
      <c r="DW41" s="820"/>
      <c r="DX41" s="820"/>
      <c r="DY41" s="820"/>
      <c r="DZ41" s="820"/>
      <c r="EA41" s="1"/>
      <c r="EB41" s="35">
        <v>0</v>
      </c>
      <c r="EC41" s="819">
        <v>0</v>
      </c>
      <c r="ED41" s="820"/>
      <c r="EE41" s="820"/>
      <c r="EF41" s="820"/>
      <c r="EG41" s="820"/>
      <c r="EH41" s="820"/>
      <c r="EI41" s="820"/>
      <c r="EJ41" s="35">
        <v>0</v>
      </c>
      <c r="EK41" s="35">
        <v>0</v>
      </c>
      <c r="EL41" s="35">
        <v>0</v>
      </c>
      <c r="EM41" s="819">
        <v>0</v>
      </c>
      <c r="EN41" s="820"/>
      <c r="EO41" s="820"/>
      <c r="EP41" s="820"/>
      <c r="EQ41" s="820"/>
      <c r="ER41" s="820"/>
      <c r="ES41" s="820"/>
      <c r="ET41" s="1"/>
      <c r="EU41" s="35">
        <v>0</v>
      </c>
      <c r="EV41" s="819">
        <v>0</v>
      </c>
      <c r="EW41" s="820"/>
      <c r="EX41" s="820"/>
      <c r="EY41" s="820"/>
      <c r="EZ41" s="820"/>
      <c r="FA41" s="820"/>
      <c r="FB41" s="820"/>
      <c r="FC41" s="35">
        <v>0</v>
      </c>
      <c r="FD41" s="35">
        <v>0</v>
      </c>
      <c r="FE41" s="35">
        <v>0</v>
      </c>
      <c r="FF41" s="819">
        <v>0</v>
      </c>
      <c r="FG41" s="820"/>
      <c r="FH41" s="820"/>
      <c r="FI41" s="820"/>
      <c r="FJ41" s="820"/>
      <c r="FK41" s="820"/>
      <c r="FL41" s="820"/>
      <c r="FM41" s="1"/>
      <c r="FN41" s="35">
        <v>0</v>
      </c>
      <c r="FO41" s="819">
        <v>0</v>
      </c>
      <c r="FP41" s="820"/>
      <c r="FQ41" s="820"/>
      <c r="FR41" s="820"/>
      <c r="FS41" s="820"/>
      <c r="FT41" s="820"/>
      <c r="FU41" s="820"/>
      <c r="FV41" s="35">
        <v>0</v>
      </c>
      <c r="FW41" s="35">
        <v>0</v>
      </c>
      <c r="FX41" s="35">
        <v>0</v>
      </c>
      <c r="FY41" s="819">
        <v>0</v>
      </c>
      <c r="FZ41" s="820"/>
      <c r="GA41" s="820"/>
      <c r="GB41" s="820"/>
      <c r="GC41" s="820"/>
      <c r="GD41" s="820"/>
      <c r="GE41" s="820"/>
      <c r="GF41" s="1"/>
      <c r="GG41" s="35">
        <v>0</v>
      </c>
      <c r="GH41" s="819">
        <v>0</v>
      </c>
      <c r="GI41" s="820"/>
      <c r="GJ41" s="820"/>
      <c r="GK41" s="820"/>
      <c r="GL41" s="820"/>
      <c r="GM41" s="820"/>
      <c r="GN41" s="820"/>
      <c r="GO41" s="35">
        <v>0</v>
      </c>
      <c r="GP41" s="35">
        <v>0</v>
      </c>
      <c r="GQ41" s="35">
        <v>0</v>
      </c>
      <c r="GR41" s="819">
        <v>0</v>
      </c>
      <c r="GS41" s="820"/>
      <c r="GT41" s="820"/>
      <c r="GU41" s="820"/>
      <c r="GV41" s="820"/>
      <c r="GW41" s="820"/>
      <c r="GX41" s="820"/>
      <c r="GY41" s="1"/>
      <c r="GZ41" s="35">
        <v>0</v>
      </c>
      <c r="HA41" s="819">
        <v>0</v>
      </c>
      <c r="HB41" s="820"/>
      <c r="HC41" s="820"/>
      <c r="HD41" s="820"/>
      <c r="HE41" s="820"/>
      <c r="HF41" s="820"/>
      <c r="HG41" s="820"/>
      <c r="HH41" s="35">
        <v>0</v>
      </c>
      <c r="HI41" s="35">
        <v>0</v>
      </c>
      <c r="HJ41" s="35">
        <v>0</v>
      </c>
      <c r="HK41" s="819">
        <v>0</v>
      </c>
      <c r="HL41" s="820"/>
      <c r="HM41" s="820"/>
      <c r="HN41" s="820"/>
      <c r="HO41" s="820"/>
      <c r="HP41" s="820"/>
      <c r="HQ41" s="820"/>
      <c r="HR41" s="1"/>
      <c r="HS41" s="35">
        <v>0</v>
      </c>
      <c r="HT41" s="819">
        <v>0</v>
      </c>
      <c r="HU41" s="820"/>
      <c r="HV41" s="820"/>
      <c r="HW41" s="820"/>
      <c r="HX41" s="820"/>
      <c r="HY41" s="820"/>
      <c r="HZ41" s="820"/>
      <c r="IA41" s="35">
        <v>0</v>
      </c>
      <c r="IB41" s="35">
        <v>0</v>
      </c>
      <c r="IC41" s="35">
        <v>0</v>
      </c>
      <c r="ID41" s="819">
        <v>0</v>
      </c>
      <c r="IE41" s="820"/>
      <c r="IF41" s="820"/>
      <c r="IG41" s="820"/>
      <c r="IH41" s="820"/>
      <c r="II41" s="820"/>
      <c r="IJ41" s="820"/>
      <c r="IK41" s="1"/>
      <c r="IL41" s="35">
        <v>0</v>
      </c>
      <c r="IM41" s="819">
        <v>0</v>
      </c>
      <c r="IN41" s="820"/>
      <c r="IO41" s="820"/>
      <c r="IP41" s="820"/>
      <c r="IQ41" s="820"/>
      <c r="IR41" s="820"/>
      <c r="IS41" s="820"/>
      <c r="IT41" s="35">
        <v>0</v>
      </c>
      <c r="IU41" s="35">
        <v>0</v>
      </c>
      <c r="IV41" s="35">
        <v>0</v>
      </c>
      <c r="IW41" s="819">
        <v>0</v>
      </c>
      <c r="IX41" s="820"/>
      <c r="IY41" s="820"/>
      <c r="IZ41" s="820"/>
      <c r="JA41" s="820"/>
      <c r="JB41" s="820"/>
      <c r="JC41" s="820"/>
      <c r="JD41" s="1"/>
    </row>
    <row r="42" spans="1:264" ht="14.25" customHeight="1" x14ac:dyDescent="0.25">
      <c r="A42" s="30" t="s">
        <v>113</v>
      </c>
      <c r="B42" s="821" t="s">
        <v>114</v>
      </c>
      <c r="C42" s="821"/>
      <c r="D42" s="822">
        <v>3937</v>
      </c>
      <c r="E42" s="823"/>
      <c r="F42" s="823"/>
      <c r="G42" s="40">
        <v>827</v>
      </c>
      <c r="H42" s="828">
        <v>215</v>
      </c>
      <c r="I42" s="825"/>
      <c r="J42" s="825"/>
      <c r="K42" s="825"/>
      <c r="L42" s="825"/>
      <c r="M42" s="40">
        <v>273</v>
      </c>
      <c r="N42" s="40">
        <v>-57</v>
      </c>
      <c r="O42" s="32">
        <v>1042</v>
      </c>
      <c r="P42" s="1"/>
      <c r="Q42" s="33">
        <v>3937</v>
      </c>
      <c r="R42" s="35">
        <v>827</v>
      </c>
      <c r="S42" s="35">
        <v>215</v>
      </c>
      <c r="T42" s="35">
        <v>273</v>
      </c>
      <c r="U42" s="35">
        <v>-57</v>
      </c>
      <c r="V42" s="33">
        <v>1042</v>
      </c>
      <c r="W42" s="1"/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819">
        <v>0</v>
      </c>
      <c r="AD42" s="820"/>
      <c r="AE42" s="820"/>
      <c r="AF42" s="820"/>
      <c r="AG42" s="820"/>
      <c r="AH42" s="820"/>
      <c r="AI42" s="820"/>
      <c r="AJ42" s="1"/>
      <c r="AK42" s="35">
        <v>0</v>
      </c>
      <c r="AL42" s="819">
        <v>0</v>
      </c>
      <c r="AM42" s="820"/>
      <c r="AN42" s="820"/>
      <c r="AO42" s="820"/>
      <c r="AP42" s="820"/>
      <c r="AQ42" s="820"/>
      <c r="AR42" s="820"/>
      <c r="AS42" s="35">
        <v>0</v>
      </c>
      <c r="AT42" s="35">
        <v>0</v>
      </c>
      <c r="AU42" s="35">
        <v>0</v>
      </c>
      <c r="AV42" s="819">
        <v>0</v>
      </c>
      <c r="AW42" s="820"/>
      <c r="AX42" s="820"/>
      <c r="AY42" s="820"/>
      <c r="AZ42" s="820"/>
      <c r="BA42" s="820"/>
      <c r="BB42" s="820"/>
      <c r="BC42" s="1"/>
      <c r="BD42" s="35">
        <v>0</v>
      </c>
      <c r="BE42" s="819">
        <v>0</v>
      </c>
      <c r="BF42" s="820"/>
      <c r="BG42" s="820"/>
      <c r="BH42" s="820"/>
      <c r="BI42" s="820"/>
      <c r="BJ42" s="820"/>
      <c r="BK42" s="820"/>
      <c r="BL42" s="35">
        <v>0</v>
      </c>
      <c r="BM42" s="35">
        <v>0</v>
      </c>
      <c r="BN42" s="35">
        <v>0</v>
      </c>
      <c r="BO42" s="819">
        <v>0</v>
      </c>
      <c r="BP42" s="820"/>
      <c r="BQ42" s="820"/>
      <c r="BR42" s="820"/>
      <c r="BS42" s="820"/>
      <c r="BT42" s="820"/>
      <c r="BU42" s="820"/>
      <c r="BV42" s="1"/>
      <c r="BW42" s="35">
        <v>0</v>
      </c>
      <c r="BX42" s="819">
        <v>0</v>
      </c>
      <c r="BY42" s="820"/>
      <c r="BZ42" s="820"/>
      <c r="CA42" s="820"/>
      <c r="CB42" s="820"/>
      <c r="CC42" s="820"/>
      <c r="CD42" s="820"/>
      <c r="CE42" s="35">
        <v>0</v>
      </c>
      <c r="CF42" s="35">
        <v>0</v>
      </c>
      <c r="CG42" s="35">
        <v>0</v>
      </c>
      <c r="CH42" s="819">
        <v>0</v>
      </c>
      <c r="CI42" s="820"/>
      <c r="CJ42" s="820"/>
      <c r="CK42" s="820"/>
      <c r="CL42" s="820"/>
      <c r="CM42" s="820"/>
      <c r="CN42" s="820"/>
      <c r="CO42" s="1"/>
      <c r="CP42" s="35">
        <v>0</v>
      </c>
      <c r="CQ42" s="819">
        <v>0</v>
      </c>
      <c r="CR42" s="820"/>
      <c r="CS42" s="820"/>
      <c r="CT42" s="820"/>
      <c r="CU42" s="820"/>
      <c r="CV42" s="820"/>
      <c r="CW42" s="820"/>
      <c r="CX42" s="35">
        <v>0</v>
      </c>
      <c r="CY42" s="35">
        <v>0</v>
      </c>
      <c r="CZ42" s="35">
        <v>0</v>
      </c>
      <c r="DA42" s="819">
        <v>0</v>
      </c>
      <c r="DB42" s="820"/>
      <c r="DC42" s="820"/>
      <c r="DD42" s="820"/>
      <c r="DE42" s="820"/>
      <c r="DF42" s="820"/>
      <c r="DG42" s="820"/>
      <c r="DH42" s="1"/>
      <c r="DI42" s="35">
        <v>0</v>
      </c>
      <c r="DJ42" s="819">
        <v>0</v>
      </c>
      <c r="DK42" s="820"/>
      <c r="DL42" s="820"/>
      <c r="DM42" s="820"/>
      <c r="DN42" s="820"/>
      <c r="DO42" s="820"/>
      <c r="DP42" s="820"/>
      <c r="DQ42" s="35">
        <v>0</v>
      </c>
      <c r="DR42" s="35">
        <v>0</v>
      </c>
      <c r="DS42" s="35">
        <v>0</v>
      </c>
      <c r="DT42" s="819">
        <v>0</v>
      </c>
      <c r="DU42" s="820"/>
      <c r="DV42" s="820"/>
      <c r="DW42" s="820"/>
      <c r="DX42" s="820"/>
      <c r="DY42" s="820"/>
      <c r="DZ42" s="820"/>
      <c r="EA42" s="1"/>
      <c r="EB42" s="35">
        <v>0</v>
      </c>
      <c r="EC42" s="819">
        <v>0</v>
      </c>
      <c r="ED42" s="820"/>
      <c r="EE42" s="820"/>
      <c r="EF42" s="820"/>
      <c r="EG42" s="820"/>
      <c r="EH42" s="820"/>
      <c r="EI42" s="820"/>
      <c r="EJ42" s="35">
        <v>0</v>
      </c>
      <c r="EK42" s="35">
        <v>0</v>
      </c>
      <c r="EL42" s="35">
        <v>0</v>
      </c>
      <c r="EM42" s="819">
        <v>0</v>
      </c>
      <c r="EN42" s="820"/>
      <c r="EO42" s="820"/>
      <c r="EP42" s="820"/>
      <c r="EQ42" s="820"/>
      <c r="ER42" s="820"/>
      <c r="ES42" s="820"/>
      <c r="ET42" s="1"/>
      <c r="EU42" s="35">
        <v>0</v>
      </c>
      <c r="EV42" s="819">
        <v>0</v>
      </c>
      <c r="EW42" s="820"/>
      <c r="EX42" s="820"/>
      <c r="EY42" s="820"/>
      <c r="EZ42" s="820"/>
      <c r="FA42" s="820"/>
      <c r="FB42" s="820"/>
      <c r="FC42" s="35">
        <v>0</v>
      </c>
      <c r="FD42" s="35">
        <v>0</v>
      </c>
      <c r="FE42" s="35">
        <v>0</v>
      </c>
      <c r="FF42" s="819">
        <v>0</v>
      </c>
      <c r="FG42" s="820"/>
      <c r="FH42" s="820"/>
      <c r="FI42" s="820"/>
      <c r="FJ42" s="820"/>
      <c r="FK42" s="820"/>
      <c r="FL42" s="820"/>
      <c r="FM42" s="1"/>
      <c r="FN42" s="35">
        <v>0</v>
      </c>
      <c r="FO42" s="819">
        <v>0</v>
      </c>
      <c r="FP42" s="820"/>
      <c r="FQ42" s="820"/>
      <c r="FR42" s="820"/>
      <c r="FS42" s="820"/>
      <c r="FT42" s="820"/>
      <c r="FU42" s="820"/>
      <c r="FV42" s="35">
        <v>0</v>
      </c>
      <c r="FW42" s="35">
        <v>0</v>
      </c>
      <c r="FX42" s="35">
        <v>0</v>
      </c>
      <c r="FY42" s="819">
        <v>0</v>
      </c>
      <c r="FZ42" s="820"/>
      <c r="GA42" s="820"/>
      <c r="GB42" s="820"/>
      <c r="GC42" s="820"/>
      <c r="GD42" s="820"/>
      <c r="GE42" s="820"/>
      <c r="GF42" s="1"/>
      <c r="GG42" s="35">
        <v>0</v>
      </c>
      <c r="GH42" s="819">
        <v>0</v>
      </c>
      <c r="GI42" s="820"/>
      <c r="GJ42" s="820"/>
      <c r="GK42" s="820"/>
      <c r="GL42" s="820"/>
      <c r="GM42" s="820"/>
      <c r="GN42" s="820"/>
      <c r="GO42" s="35">
        <v>0</v>
      </c>
      <c r="GP42" s="35">
        <v>0</v>
      </c>
      <c r="GQ42" s="35">
        <v>0</v>
      </c>
      <c r="GR42" s="819">
        <v>0</v>
      </c>
      <c r="GS42" s="820"/>
      <c r="GT42" s="820"/>
      <c r="GU42" s="820"/>
      <c r="GV42" s="820"/>
      <c r="GW42" s="820"/>
      <c r="GX42" s="820"/>
      <c r="GY42" s="1"/>
      <c r="GZ42" s="35">
        <v>0</v>
      </c>
      <c r="HA42" s="819">
        <v>0</v>
      </c>
      <c r="HB42" s="820"/>
      <c r="HC42" s="820"/>
      <c r="HD42" s="820"/>
      <c r="HE42" s="820"/>
      <c r="HF42" s="820"/>
      <c r="HG42" s="820"/>
      <c r="HH42" s="35">
        <v>0</v>
      </c>
      <c r="HI42" s="35">
        <v>0</v>
      </c>
      <c r="HJ42" s="35">
        <v>0</v>
      </c>
      <c r="HK42" s="819">
        <v>0</v>
      </c>
      <c r="HL42" s="820"/>
      <c r="HM42" s="820"/>
      <c r="HN42" s="820"/>
      <c r="HO42" s="820"/>
      <c r="HP42" s="820"/>
      <c r="HQ42" s="820"/>
      <c r="HR42" s="1"/>
      <c r="HS42" s="35">
        <v>0</v>
      </c>
      <c r="HT42" s="819">
        <v>0</v>
      </c>
      <c r="HU42" s="820"/>
      <c r="HV42" s="820"/>
      <c r="HW42" s="820"/>
      <c r="HX42" s="820"/>
      <c r="HY42" s="820"/>
      <c r="HZ42" s="820"/>
      <c r="IA42" s="35">
        <v>0</v>
      </c>
      <c r="IB42" s="35">
        <v>0</v>
      </c>
      <c r="IC42" s="35">
        <v>0</v>
      </c>
      <c r="ID42" s="819">
        <v>0</v>
      </c>
      <c r="IE42" s="820"/>
      <c r="IF42" s="820"/>
      <c r="IG42" s="820"/>
      <c r="IH42" s="820"/>
      <c r="II42" s="820"/>
      <c r="IJ42" s="820"/>
      <c r="IK42" s="1"/>
      <c r="IL42" s="35">
        <v>0</v>
      </c>
      <c r="IM42" s="819">
        <v>0</v>
      </c>
      <c r="IN42" s="820"/>
      <c r="IO42" s="820"/>
      <c r="IP42" s="820"/>
      <c r="IQ42" s="820"/>
      <c r="IR42" s="820"/>
      <c r="IS42" s="820"/>
      <c r="IT42" s="35">
        <v>0</v>
      </c>
      <c r="IU42" s="35">
        <v>0</v>
      </c>
      <c r="IV42" s="35">
        <v>0</v>
      </c>
      <c r="IW42" s="819">
        <v>0</v>
      </c>
      <c r="IX42" s="820"/>
      <c r="IY42" s="820"/>
      <c r="IZ42" s="820"/>
      <c r="JA42" s="820"/>
      <c r="JB42" s="820"/>
      <c r="JC42" s="820"/>
      <c r="JD42" s="1"/>
    </row>
    <row r="43" spans="1:264" ht="13.5" customHeight="1" x14ac:dyDescent="0.25">
      <c r="A43" s="30" t="s">
        <v>115</v>
      </c>
      <c r="B43" s="821" t="s">
        <v>116</v>
      </c>
      <c r="C43" s="821"/>
      <c r="D43" s="822">
        <v>40427799</v>
      </c>
      <c r="E43" s="823"/>
      <c r="F43" s="823"/>
      <c r="G43" s="32">
        <v>8489838</v>
      </c>
      <c r="H43" s="824">
        <v>2212915</v>
      </c>
      <c r="I43" s="825"/>
      <c r="J43" s="825"/>
      <c r="K43" s="825"/>
      <c r="L43" s="825"/>
      <c r="M43" s="32">
        <v>2801159</v>
      </c>
      <c r="N43" s="32">
        <v>-588243</v>
      </c>
      <c r="O43" s="32">
        <v>10702753</v>
      </c>
      <c r="P43" s="1"/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1"/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819">
        <v>0</v>
      </c>
      <c r="AD43" s="820"/>
      <c r="AE43" s="820"/>
      <c r="AF43" s="820"/>
      <c r="AG43" s="820"/>
      <c r="AH43" s="820"/>
      <c r="AI43" s="820"/>
      <c r="AJ43" s="1"/>
      <c r="AK43" s="33">
        <v>6098536</v>
      </c>
      <c r="AL43" s="829">
        <v>1280693</v>
      </c>
      <c r="AM43" s="820"/>
      <c r="AN43" s="820"/>
      <c r="AO43" s="820"/>
      <c r="AP43" s="820"/>
      <c r="AQ43" s="820"/>
      <c r="AR43" s="820"/>
      <c r="AS43" s="33">
        <v>333818</v>
      </c>
      <c r="AT43" s="33">
        <v>422555</v>
      </c>
      <c r="AU43" s="33">
        <v>-88737</v>
      </c>
      <c r="AV43" s="829">
        <v>1614511</v>
      </c>
      <c r="AW43" s="820"/>
      <c r="AX43" s="820"/>
      <c r="AY43" s="820"/>
      <c r="AZ43" s="820"/>
      <c r="BA43" s="820"/>
      <c r="BB43" s="820"/>
      <c r="BC43" s="1"/>
      <c r="BD43" s="35">
        <v>0</v>
      </c>
      <c r="BE43" s="819">
        <v>0</v>
      </c>
      <c r="BF43" s="820"/>
      <c r="BG43" s="820"/>
      <c r="BH43" s="820"/>
      <c r="BI43" s="820"/>
      <c r="BJ43" s="820"/>
      <c r="BK43" s="820"/>
      <c r="BL43" s="35">
        <v>0</v>
      </c>
      <c r="BM43" s="35">
        <v>0</v>
      </c>
      <c r="BN43" s="35">
        <v>0</v>
      </c>
      <c r="BO43" s="819">
        <v>0</v>
      </c>
      <c r="BP43" s="820"/>
      <c r="BQ43" s="820"/>
      <c r="BR43" s="820"/>
      <c r="BS43" s="820"/>
      <c r="BT43" s="820"/>
      <c r="BU43" s="820"/>
      <c r="BV43" s="1"/>
      <c r="BW43" s="35">
        <v>0</v>
      </c>
      <c r="BX43" s="819">
        <v>0</v>
      </c>
      <c r="BY43" s="820"/>
      <c r="BZ43" s="820"/>
      <c r="CA43" s="820"/>
      <c r="CB43" s="820"/>
      <c r="CC43" s="820"/>
      <c r="CD43" s="820"/>
      <c r="CE43" s="35">
        <v>0</v>
      </c>
      <c r="CF43" s="35">
        <v>0</v>
      </c>
      <c r="CG43" s="35">
        <v>0</v>
      </c>
      <c r="CH43" s="819">
        <v>0</v>
      </c>
      <c r="CI43" s="820"/>
      <c r="CJ43" s="820"/>
      <c r="CK43" s="820"/>
      <c r="CL43" s="820"/>
      <c r="CM43" s="820"/>
      <c r="CN43" s="820"/>
      <c r="CO43" s="1"/>
      <c r="CP43" s="35">
        <v>0</v>
      </c>
      <c r="CQ43" s="819">
        <v>0</v>
      </c>
      <c r="CR43" s="820"/>
      <c r="CS43" s="820"/>
      <c r="CT43" s="820"/>
      <c r="CU43" s="820"/>
      <c r="CV43" s="820"/>
      <c r="CW43" s="820"/>
      <c r="CX43" s="35">
        <v>0</v>
      </c>
      <c r="CY43" s="35">
        <v>0</v>
      </c>
      <c r="CZ43" s="35">
        <v>0</v>
      </c>
      <c r="DA43" s="819">
        <v>0</v>
      </c>
      <c r="DB43" s="820"/>
      <c r="DC43" s="820"/>
      <c r="DD43" s="820"/>
      <c r="DE43" s="820"/>
      <c r="DF43" s="820"/>
      <c r="DG43" s="820"/>
      <c r="DH43" s="1"/>
      <c r="DI43" s="35">
        <v>0</v>
      </c>
      <c r="DJ43" s="819">
        <v>0</v>
      </c>
      <c r="DK43" s="820"/>
      <c r="DL43" s="820"/>
      <c r="DM43" s="820"/>
      <c r="DN43" s="820"/>
      <c r="DO43" s="820"/>
      <c r="DP43" s="820"/>
      <c r="DQ43" s="35">
        <v>0</v>
      </c>
      <c r="DR43" s="35">
        <v>0</v>
      </c>
      <c r="DS43" s="35">
        <v>0</v>
      </c>
      <c r="DT43" s="819">
        <v>0</v>
      </c>
      <c r="DU43" s="820"/>
      <c r="DV43" s="820"/>
      <c r="DW43" s="820"/>
      <c r="DX43" s="820"/>
      <c r="DY43" s="820"/>
      <c r="DZ43" s="820"/>
      <c r="EA43" s="1"/>
      <c r="EB43" s="33">
        <v>34329263</v>
      </c>
      <c r="EC43" s="829">
        <v>7209145</v>
      </c>
      <c r="ED43" s="820"/>
      <c r="EE43" s="820"/>
      <c r="EF43" s="820"/>
      <c r="EG43" s="820"/>
      <c r="EH43" s="820"/>
      <c r="EI43" s="820"/>
      <c r="EJ43" s="33">
        <v>1879097</v>
      </c>
      <c r="EK43" s="33">
        <v>2378604</v>
      </c>
      <c r="EL43" s="33">
        <v>-499507</v>
      </c>
      <c r="EM43" s="829">
        <v>9088242</v>
      </c>
      <c r="EN43" s="820"/>
      <c r="EO43" s="820"/>
      <c r="EP43" s="820"/>
      <c r="EQ43" s="820"/>
      <c r="ER43" s="820"/>
      <c r="ES43" s="820"/>
      <c r="ET43" s="1"/>
      <c r="EU43" s="35">
        <v>0</v>
      </c>
      <c r="EV43" s="819">
        <v>0</v>
      </c>
      <c r="EW43" s="820"/>
      <c r="EX43" s="820"/>
      <c r="EY43" s="820"/>
      <c r="EZ43" s="820"/>
      <c r="FA43" s="820"/>
      <c r="FB43" s="820"/>
      <c r="FC43" s="35">
        <v>0</v>
      </c>
      <c r="FD43" s="35">
        <v>0</v>
      </c>
      <c r="FE43" s="35">
        <v>0</v>
      </c>
      <c r="FF43" s="819">
        <v>0</v>
      </c>
      <c r="FG43" s="820"/>
      <c r="FH43" s="820"/>
      <c r="FI43" s="820"/>
      <c r="FJ43" s="820"/>
      <c r="FK43" s="820"/>
      <c r="FL43" s="820"/>
      <c r="FM43" s="1"/>
      <c r="FN43" s="35">
        <v>0</v>
      </c>
      <c r="FO43" s="819">
        <v>0</v>
      </c>
      <c r="FP43" s="820"/>
      <c r="FQ43" s="820"/>
      <c r="FR43" s="820"/>
      <c r="FS43" s="820"/>
      <c r="FT43" s="820"/>
      <c r="FU43" s="820"/>
      <c r="FV43" s="35">
        <v>0</v>
      </c>
      <c r="FW43" s="35">
        <v>0</v>
      </c>
      <c r="FX43" s="35">
        <v>0</v>
      </c>
      <c r="FY43" s="819">
        <v>0</v>
      </c>
      <c r="FZ43" s="820"/>
      <c r="GA43" s="820"/>
      <c r="GB43" s="820"/>
      <c r="GC43" s="820"/>
      <c r="GD43" s="820"/>
      <c r="GE43" s="820"/>
      <c r="GF43" s="1"/>
      <c r="GG43" s="35">
        <v>0</v>
      </c>
      <c r="GH43" s="819">
        <v>0</v>
      </c>
      <c r="GI43" s="820"/>
      <c r="GJ43" s="820"/>
      <c r="GK43" s="820"/>
      <c r="GL43" s="820"/>
      <c r="GM43" s="820"/>
      <c r="GN43" s="820"/>
      <c r="GO43" s="35">
        <v>0</v>
      </c>
      <c r="GP43" s="35">
        <v>0</v>
      </c>
      <c r="GQ43" s="35">
        <v>0</v>
      </c>
      <c r="GR43" s="819">
        <v>0</v>
      </c>
      <c r="GS43" s="820"/>
      <c r="GT43" s="820"/>
      <c r="GU43" s="820"/>
      <c r="GV43" s="820"/>
      <c r="GW43" s="820"/>
      <c r="GX43" s="820"/>
      <c r="GY43" s="1"/>
      <c r="GZ43" s="35">
        <v>0</v>
      </c>
      <c r="HA43" s="819">
        <v>0</v>
      </c>
      <c r="HB43" s="820"/>
      <c r="HC43" s="820"/>
      <c r="HD43" s="820"/>
      <c r="HE43" s="820"/>
      <c r="HF43" s="820"/>
      <c r="HG43" s="820"/>
      <c r="HH43" s="35">
        <v>0</v>
      </c>
      <c r="HI43" s="35">
        <v>0</v>
      </c>
      <c r="HJ43" s="35">
        <v>0</v>
      </c>
      <c r="HK43" s="819">
        <v>0</v>
      </c>
      <c r="HL43" s="820"/>
      <c r="HM43" s="820"/>
      <c r="HN43" s="820"/>
      <c r="HO43" s="820"/>
      <c r="HP43" s="820"/>
      <c r="HQ43" s="820"/>
      <c r="HR43" s="1"/>
      <c r="HS43" s="35">
        <v>0</v>
      </c>
      <c r="HT43" s="819">
        <v>0</v>
      </c>
      <c r="HU43" s="820"/>
      <c r="HV43" s="820"/>
      <c r="HW43" s="820"/>
      <c r="HX43" s="820"/>
      <c r="HY43" s="820"/>
      <c r="HZ43" s="820"/>
      <c r="IA43" s="35">
        <v>0</v>
      </c>
      <c r="IB43" s="35">
        <v>0</v>
      </c>
      <c r="IC43" s="35">
        <v>0</v>
      </c>
      <c r="ID43" s="819">
        <v>0</v>
      </c>
      <c r="IE43" s="820"/>
      <c r="IF43" s="820"/>
      <c r="IG43" s="820"/>
      <c r="IH43" s="820"/>
      <c r="II43" s="820"/>
      <c r="IJ43" s="820"/>
      <c r="IK43" s="1"/>
      <c r="IL43" s="35">
        <v>0</v>
      </c>
      <c r="IM43" s="819">
        <v>0</v>
      </c>
      <c r="IN43" s="820"/>
      <c r="IO43" s="820"/>
      <c r="IP43" s="820"/>
      <c r="IQ43" s="820"/>
      <c r="IR43" s="820"/>
      <c r="IS43" s="820"/>
      <c r="IT43" s="35">
        <v>0</v>
      </c>
      <c r="IU43" s="35">
        <v>0</v>
      </c>
      <c r="IV43" s="35">
        <v>0</v>
      </c>
      <c r="IW43" s="819">
        <v>0</v>
      </c>
      <c r="IX43" s="820"/>
      <c r="IY43" s="820"/>
      <c r="IZ43" s="820"/>
      <c r="JA43" s="820"/>
      <c r="JB43" s="820"/>
      <c r="JC43" s="820"/>
      <c r="JD43" s="1"/>
    </row>
    <row r="44" spans="1:264" ht="13.5" customHeight="1" x14ac:dyDescent="0.25">
      <c r="A44" s="30" t="s">
        <v>117</v>
      </c>
      <c r="B44" s="821" t="s">
        <v>118</v>
      </c>
      <c r="C44" s="821"/>
      <c r="D44" s="822">
        <v>-22581047</v>
      </c>
      <c r="E44" s="823"/>
      <c r="F44" s="823"/>
      <c r="G44" s="32">
        <v>-4742020</v>
      </c>
      <c r="H44" s="824">
        <v>-1236029</v>
      </c>
      <c r="I44" s="825"/>
      <c r="J44" s="825"/>
      <c r="K44" s="825"/>
      <c r="L44" s="825"/>
      <c r="M44" s="32">
        <v>-1564594</v>
      </c>
      <c r="N44" s="32">
        <v>328565</v>
      </c>
      <c r="O44" s="32">
        <v>-5978049</v>
      </c>
      <c r="P44" s="1"/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1"/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819">
        <v>0</v>
      </c>
      <c r="AD44" s="820"/>
      <c r="AE44" s="820"/>
      <c r="AF44" s="820"/>
      <c r="AG44" s="820"/>
      <c r="AH44" s="820"/>
      <c r="AI44" s="820"/>
      <c r="AJ44" s="1"/>
      <c r="AK44" s="33">
        <v>-5443698</v>
      </c>
      <c r="AL44" s="829">
        <v>-1143177</v>
      </c>
      <c r="AM44" s="820"/>
      <c r="AN44" s="820"/>
      <c r="AO44" s="820"/>
      <c r="AP44" s="820"/>
      <c r="AQ44" s="820"/>
      <c r="AR44" s="820"/>
      <c r="AS44" s="33">
        <v>-297974</v>
      </c>
      <c r="AT44" s="33">
        <v>-377183</v>
      </c>
      <c r="AU44" s="33">
        <v>79208</v>
      </c>
      <c r="AV44" s="829">
        <v>-1441151</v>
      </c>
      <c r="AW44" s="820"/>
      <c r="AX44" s="820"/>
      <c r="AY44" s="820"/>
      <c r="AZ44" s="820"/>
      <c r="BA44" s="820"/>
      <c r="BB44" s="820"/>
      <c r="BC44" s="1"/>
      <c r="BD44" s="35">
        <v>0</v>
      </c>
      <c r="BE44" s="819">
        <v>0</v>
      </c>
      <c r="BF44" s="820"/>
      <c r="BG44" s="820"/>
      <c r="BH44" s="820"/>
      <c r="BI44" s="820"/>
      <c r="BJ44" s="820"/>
      <c r="BK44" s="820"/>
      <c r="BL44" s="35">
        <v>0</v>
      </c>
      <c r="BM44" s="35">
        <v>0</v>
      </c>
      <c r="BN44" s="35">
        <v>0</v>
      </c>
      <c r="BO44" s="819">
        <v>0</v>
      </c>
      <c r="BP44" s="820"/>
      <c r="BQ44" s="820"/>
      <c r="BR44" s="820"/>
      <c r="BS44" s="820"/>
      <c r="BT44" s="820"/>
      <c r="BU44" s="820"/>
      <c r="BV44" s="1"/>
      <c r="BW44" s="35">
        <v>0</v>
      </c>
      <c r="BX44" s="819">
        <v>0</v>
      </c>
      <c r="BY44" s="820"/>
      <c r="BZ44" s="820"/>
      <c r="CA44" s="820"/>
      <c r="CB44" s="820"/>
      <c r="CC44" s="820"/>
      <c r="CD44" s="820"/>
      <c r="CE44" s="35">
        <v>0</v>
      </c>
      <c r="CF44" s="35">
        <v>0</v>
      </c>
      <c r="CG44" s="35">
        <v>0</v>
      </c>
      <c r="CH44" s="819">
        <v>0</v>
      </c>
      <c r="CI44" s="820"/>
      <c r="CJ44" s="820"/>
      <c r="CK44" s="820"/>
      <c r="CL44" s="820"/>
      <c r="CM44" s="820"/>
      <c r="CN44" s="820"/>
      <c r="CO44" s="1"/>
      <c r="CP44" s="35">
        <v>0</v>
      </c>
      <c r="CQ44" s="819">
        <v>0</v>
      </c>
      <c r="CR44" s="820"/>
      <c r="CS44" s="820"/>
      <c r="CT44" s="820"/>
      <c r="CU44" s="820"/>
      <c r="CV44" s="820"/>
      <c r="CW44" s="820"/>
      <c r="CX44" s="35">
        <v>0</v>
      </c>
      <c r="CY44" s="35">
        <v>0</v>
      </c>
      <c r="CZ44" s="35">
        <v>0</v>
      </c>
      <c r="DA44" s="819">
        <v>0</v>
      </c>
      <c r="DB44" s="820"/>
      <c r="DC44" s="820"/>
      <c r="DD44" s="820"/>
      <c r="DE44" s="820"/>
      <c r="DF44" s="820"/>
      <c r="DG44" s="820"/>
      <c r="DH44" s="1"/>
      <c r="DI44" s="35">
        <v>0</v>
      </c>
      <c r="DJ44" s="819">
        <v>0</v>
      </c>
      <c r="DK44" s="820"/>
      <c r="DL44" s="820"/>
      <c r="DM44" s="820"/>
      <c r="DN44" s="820"/>
      <c r="DO44" s="820"/>
      <c r="DP44" s="820"/>
      <c r="DQ44" s="35">
        <v>0</v>
      </c>
      <c r="DR44" s="35">
        <v>0</v>
      </c>
      <c r="DS44" s="35">
        <v>0</v>
      </c>
      <c r="DT44" s="819">
        <v>0</v>
      </c>
      <c r="DU44" s="820"/>
      <c r="DV44" s="820"/>
      <c r="DW44" s="820"/>
      <c r="DX44" s="820"/>
      <c r="DY44" s="820"/>
      <c r="DZ44" s="820"/>
      <c r="EA44" s="1"/>
      <c r="EB44" s="33">
        <v>-17137349</v>
      </c>
      <c r="EC44" s="829">
        <v>-3598843</v>
      </c>
      <c r="ED44" s="820"/>
      <c r="EE44" s="820"/>
      <c r="EF44" s="820"/>
      <c r="EG44" s="820"/>
      <c r="EH44" s="820"/>
      <c r="EI44" s="820"/>
      <c r="EJ44" s="33">
        <v>-938055</v>
      </c>
      <c r="EK44" s="33">
        <v>-1187412</v>
      </c>
      <c r="EL44" s="33">
        <v>249357</v>
      </c>
      <c r="EM44" s="829">
        <v>-4536898</v>
      </c>
      <c r="EN44" s="820"/>
      <c r="EO44" s="820"/>
      <c r="EP44" s="820"/>
      <c r="EQ44" s="820"/>
      <c r="ER44" s="820"/>
      <c r="ES44" s="820"/>
      <c r="ET44" s="1"/>
      <c r="EU44" s="35">
        <v>0</v>
      </c>
      <c r="EV44" s="819">
        <v>0</v>
      </c>
      <c r="EW44" s="820"/>
      <c r="EX44" s="820"/>
      <c r="EY44" s="820"/>
      <c r="EZ44" s="820"/>
      <c r="FA44" s="820"/>
      <c r="FB44" s="820"/>
      <c r="FC44" s="35">
        <v>0</v>
      </c>
      <c r="FD44" s="35">
        <v>0</v>
      </c>
      <c r="FE44" s="35">
        <v>0</v>
      </c>
      <c r="FF44" s="819">
        <v>0</v>
      </c>
      <c r="FG44" s="820"/>
      <c r="FH44" s="820"/>
      <c r="FI44" s="820"/>
      <c r="FJ44" s="820"/>
      <c r="FK44" s="820"/>
      <c r="FL44" s="820"/>
      <c r="FM44" s="1"/>
      <c r="FN44" s="35">
        <v>0</v>
      </c>
      <c r="FO44" s="819">
        <v>0</v>
      </c>
      <c r="FP44" s="820"/>
      <c r="FQ44" s="820"/>
      <c r="FR44" s="820"/>
      <c r="FS44" s="820"/>
      <c r="FT44" s="820"/>
      <c r="FU44" s="820"/>
      <c r="FV44" s="35">
        <v>0</v>
      </c>
      <c r="FW44" s="35">
        <v>0</v>
      </c>
      <c r="FX44" s="35">
        <v>0</v>
      </c>
      <c r="FY44" s="819">
        <v>0</v>
      </c>
      <c r="FZ44" s="820"/>
      <c r="GA44" s="820"/>
      <c r="GB44" s="820"/>
      <c r="GC44" s="820"/>
      <c r="GD44" s="820"/>
      <c r="GE44" s="820"/>
      <c r="GF44" s="1"/>
      <c r="GG44" s="35">
        <v>0</v>
      </c>
      <c r="GH44" s="819">
        <v>0</v>
      </c>
      <c r="GI44" s="820"/>
      <c r="GJ44" s="820"/>
      <c r="GK44" s="820"/>
      <c r="GL44" s="820"/>
      <c r="GM44" s="820"/>
      <c r="GN44" s="820"/>
      <c r="GO44" s="35">
        <v>0</v>
      </c>
      <c r="GP44" s="35">
        <v>0</v>
      </c>
      <c r="GQ44" s="35">
        <v>0</v>
      </c>
      <c r="GR44" s="819">
        <v>0</v>
      </c>
      <c r="GS44" s="820"/>
      <c r="GT44" s="820"/>
      <c r="GU44" s="820"/>
      <c r="GV44" s="820"/>
      <c r="GW44" s="820"/>
      <c r="GX44" s="820"/>
      <c r="GY44" s="1"/>
      <c r="GZ44" s="35">
        <v>0</v>
      </c>
      <c r="HA44" s="819">
        <v>0</v>
      </c>
      <c r="HB44" s="820"/>
      <c r="HC44" s="820"/>
      <c r="HD44" s="820"/>
      <c r="HE44" s="820"/>
      <c r="HF44" s="820"/>
      <c r="HG44" s="820"/>
      <c r="HH44" s="35">
        <v>0</v>
      </c>
      <c r="HI44" s="35">
        <v>0</v>
      </c>
      <c r="HJ44" s="35">
        <v>0</v>
      </c>
      <c r="HK44" s="819">
        <v>0</v>
      </c>
      <c r="HL44" s="820"/>
      <c r="HM44" s="820"/>
      <c r="HN44" s="820"/>
      <c r="HO44" s="820"/>
      <c r="HP44" s="820"/>
      <c r="HQ44" s="820"/>
      <c r="HR44" s="1"/>
      <c r="HS44" s="35">
        <v>0</v>
      </c>
      <c r="HT44" s="819">
        <v>0</v>
      </c>
      <c r="HU44" s="820"/>
      <c r="HV44" s="820"/>
      <c r="HW44" s="820"/>
      <c r="HX44" s="820"/>
      <c r="HY44" s="820"/>
      <c r="HZ44" s="820"/>
      <c r="IA44" s="35">
        <v>0</v>
      </c>
      <c r="IB44" s="35">
        <v>0</v>
      </c>
      <c r="IC44" s="35">
        <v>0</v>
      </c>
      <c r="ID44" s="819">
        <v>0</v>
      </c>
      <c r="IE44" s="820"/>
      <c r="IF44" s="820"/>
      <c r="IG44" s="820"/>
      <c r="IH44" s="820"/>
      <c r="II44" s="820"/>
      <c r="IJ44" s="820"/>
      <c r="IK44" s="1"/>
      <c r="IL44" s="35">
        <v>0</v>
      </c>
      <c r="IM44" s="819">
        <v>0</v>
      </c>
      <c r="IN44" s="820"/>
      <c r="IO44" s="820"/>
      <c r="IP44" s="820"/>
      <c r="IQ44" s="820"/>
      <c r="IR44" s="820"/>
      <c r="IS44" s="820"/>
      <c r="IT44" s="35">
        <v>0</v>
      </c>
      <c r="IU44" s="35">
        <v>0</v>
      </c>
      <c r="IV44" s="35">
        <v>0</v>
      </c>
      <c r="IW44" s="819">
        <v>0</v>
      </c>
      <c r="IX44" s="820"/>
      <c r="IY44" s="820"/>
      <c r="IZ44" s="820"/>
      <c r="JA44" s="820"/>
      <c r="JB44" s="820"/>
      <c r="JC44" s="820"/>
      <c r="JD44" s="1"/>
    </row>
    <row r="45" spans="1:264" ht="13.5" customHeight="1" x14ac:dyDescent="0.25">
      <c r="A45" s="30" t="s">
        <v>119</v>
      </c>
      <c r="B45" s="821" t="s">
        <v>120</v>
      </c>
      <c r="C45" s="821"/>
      <c r="D45" s="822">
        <v>-99130513</v>
      </c>
      <c r="E45" s="823"/>
      <c r="F45" s="823"/>
      <c r="G45" s="32">
        <v>-20817407</v>
      </c>
      <c r="H45" s="824">
        <v>-5426153</v>
      </c>
      <c r="I45" s="825"/>
      <c r="J45" s="825"/>
      <c r="K45" s="825"/>
      <c r="L45" s="825"/>
      <c r="M45" s="32">
        <v>-6868549</v>
      </c>
      <c r="N45" s="32">
        <v>1442395</v>
      </c>
      <c r="O45" s="32">
        <v>-26243560</v>
      </c>
      <c r="P45" s="1"/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1"/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819">
        <v>0</v>
      </c>
      <c r="AD45" s="820"/>
      <c r="AE45" s="820"/>
      <c r="AF45" s="820"/>
      <c r="AG45" s="820"/>
      <c r="AH45" s="820"/>
      <c r="AI45" s="820"/>
      <c r="AJ45" s="1"/>
      <c r="AK45" s="33">
        <v>-78208507</v>
      </c>
      <c r="AL45" s="829">
        <v>-16423786</v>
      </c>
      <c r="AM45" s="820"/>
      <c r="AN45" s="820"/>
      <c r="AO45" s="820"/>
      <c r="AP45" s="820"/>
      <c r="AQ45" s="820"/>
      <c r="AR45" s="820"/>
      <c r="AS45" s="33">
        <v>-4280936</v>
      </c>
      <c r="AT45" s="33">
        <v>-5418906</v>
      </c>
      <c r="AU45" s="33">
        <v>1137970</v>
      </c>
      <c r="AV45" s="829">
        <v>-20704722</v>
      </c>
      <c r="AW45" s="820"/>
      <c r="AX45" s="820"/>
      <c r="AY45" s="820"/>
      <c r="AZ45" s="820"/>
      <c r="BA45" s="820"/>
      <c r="BB45" s="820"/>
      <c r="BC45" s="1"/>
      <c r="BD45" s="35">
        <v>0</v>
      </c>
      <c r="BE45" s="819">
        <v>0</v>
      </c>
      <c r="BF45" s="820"/>
      <c r="BG45" s="820"/>
      <c r="BH45" s="820"/>
      <c r="BI45" s="820"/>
      <c r="BJ45" s="820"/>
      <c r="BK45" s="820"/>
      <c r="BL45" s="35">
        <v>0</v>
      </c>
      <c r="BM45" s="35">
        <v>0</v>
      </c>
      <c r="BN45" s="35">
        <v>0</v>
      </c>
      <c r="BO45" s="819">
        <v>0</v>
      </c>
      <c r="BP45" s="820"/>
      <c r="BQ45" s="820"/>
      <c r="BR45" s="820"/>
      <c r="BS45" s="820"/>
      <c r="BT45" s="820"/>
      <c r="BU45" s="820"/>
      <c r="BV45" s="1"/>
      <c r="BW45" s="35">
        <v>0</v>
      </c>
      <c r="BX45" s="819">
        <v>0</v>
      </c>
      <c r="BY45" s="820"/>
      <c r="BZ45" s="820"/>
      <c r="CA45" s="820"/>
      <c r="CB45" s="820"/>
      <c r="CC45" s="820"/>
      <c r="CD45" s="820"/>
      <c r="CE45" s="35">
        <v>0</v>
      </c>
      <c r="CF45" s="35">
        <v>0</v>
      </c>
      <c r="CG45" s="35">
        <v>0</v>
      </c>
      <c r="CH45" s="819">
        <v>0</v>
      </c>
      <c r="CI45" s="820"/>
      <c r="CJ45" s="820"/>
      <c r="CK45" s="820"/>
      <c r="CL45" s="820"/>
      <c r="CM45" s="820"/>
      <c r="CN45" s="820"/>
      <c r="CO45" s="1"/>
      <c r="CP45" s="35">
        <v>0</v>
      </c>
      <c r="CQ45" s="819">
        <v>0</v>
      </c>
      <c r="CR45" s="820"/>
      <c r="CS45" s="820"/>
      <c r="CT45" s="820"/>
      <c r="CU45" s="820"/>
      <c r="CV45" s="820"/>
      <c r="CW45" s="820"/>
      <c r="CX45" s="35">
        <v>0</v>
      </c>
      <c r="CY45" s="35">
        <v>0</v>
      </c>
      <c r="CZ45" s="35">
        <v>0</v>
      </c>
      <c r="DA45" s="819">
        <v>0</v>
      </c>
      <c r="DB45" s="820"/>
      <c r="DC45" s="820"/>
      <c r="DD45" s="820"/>
      <c r="DE45" s="820"/>
      <c r="DF45" s="820"/>
      <c r="DG45" s="820"/>
      <c r="DH45" s="1"/>
      <c r="DI45" s="35">
        <v>0</v>
      </c>
      <c r="DJ45" s="819">
        <v>0</v>
      </c>
      <c r="DK45" s="820"/>
      <c r="DL45" s="820"/>
      <c r="DM45" s="820"/>
      <c r="DN45" s="820"/>
      <c r="DO45" s="820"/>
      <c r="DP45" s="820"/>
      <c r="DQ45" s="35">
        <v>0</v>
      </c>
      <c r="DR45" s="35">
        <v>0</v>
      </c>
      <c r="DS45" s="35">
        <v>0</v>
      </c>
      <c r="DT45" s="819">
        <v>0</v>
      </c>
      <c r="DU45" s="820"/>
      <c r="DV45" s="820"/>
      <c r="DW45" s="820"/>
      <c r="DX45" s="820"/>
      <c r="DY45" s="820"/>
      <c r="DZ45" s="820"/>
      <c r="EA45" s="1"/>
      <c r="EB45" s="33">
        <v>-20922006</v>
      </c>
      <c r="EC45" s="829">
        <v>-4393621</v>
      </c>
      <c r="ED45" s="820"/>
      <c r="EE45" s="820"/>
      <c r="EF45" s="820"/>
      <c r="EG45" s="820"/>
      <c r="EH45" s="820"/>
      <c r="EI45" s="820"/>
      <c r="EJ45" s="33">
        <v>-1145218</v>
      </c>
      <c r="EK45" s="33">
        <v>-1449643</v>
      </c>
      <c r="EL45" s="33">
        <v>304425</v>
      </c>
      <c r="EM45" s="829">
        <v>-5538839</v>
      </c>
      <c r="EN45" s="820"/>
      <c r="EO45" s="820"/>
      <c r="EP45" s="820"/>
      <c r="EQ45" s="820"/>
      <c r="ER45" s="820"/>
      <c r="ES45" s="820"/>
      <c r="ET45" s="1"/>
      <c r="EU45" s="35">
        <v>0</v>
      </c>
      <c r="EV45" s="819">
        <v>0</v>
      </c>
      <c r="EW45" s="820"/>
      <c r="EX45" s="820"/>
      <c r="EY45" s="820"/>
      <c r="EZ45" s="820"/>
      <c r="FA45" s="820"/>
      <c r="FB45" s="820"/>
      <c r="FC45" s="35">
        <v>0</v>
      </c>
      <c r="FD45" s="35">
        <v>0</v>
      </c>
      <c r="FE45" s="35">
        <v>0</v>
      </c>
      <c r="FF45" s="819">
        <v>0</v>
      </c>
      <c r="FG45" s="820"/>
      <c r="FH45" s="820"/>
      <c r="FI45" s="820"/>
      <c r="FJ45" s="820"/>
      <c r="FK45" s="820"/>
      <c r="FL45" s="820"/>
      <c r="FM45" s="1"/>
      <c r="FN45" s="35">
        <v>0</v>
      </c>
      <c r="FO45" s="819">
        <v>0</v>
      </c>
      <c r="FP45" s="820"/>
      <c r="FQ45" s="820"/>
      <c r="FR45" s="820"/>
      <c r="FS45" s="820"/>
      <c r="FT45" s="820"/>
      <c r="FU45" s="820"/>
      <c r="FV45" s="35">
        <v>0</v>
      </c>
      <c r="FW45" s="35">
        <v>0</v>
      </c>
      <c r="FX45" s="35">
        <v>0</v>
      </c>
      <c r="FY45" s="819">
        <v>0</v>
      </c>
      <c r="FZ45" s="820"/>
      <c r="GA45" s="820"/>
      <c r="GB45" s="820"/>
      <c r="GC45" s="820"/>
      <c r="GD45" s="820"/>
      <c r="GE45" s="820"/>
      <c r="GF45" s="1"/>
      <c r="GG45" s="35">
        <v>0</v>
      </c>
      <c r="GH45" s="819">
        <v>0</v>
      </c>
      <c r="GI45" s="820"/>
      <c r="GJ45" s="820"/>
      <c r="GK45" s="820"/>
      <c r="GL45" s="820"/>
      <c r="GM45" s="820"/>
      <c r="GN45" s="820"/>
      <c r="GO45" s="35">
        <v>0</v>
      </c>
      <c r="GP45" s="35">
        <v>0</v>
      </c>
      <c r="GQ45" s="35">
        <v>0</v>
      </c>
      <c r="GR45" s="819">
        <v>0</v>
      </c>
      <c r="GS45" s="820"/>
      <c r="GT45" s="820"/>
      <c r="GU45" s="820"/>
      <c r="GV45" s="820"/>
      <c r="GW45" s="820"/>
      <c r="GX45" s="820"/>
      <c r="GY45" s="1"/>
      <c r="GZ45" s="35">
        <v>0</v>
      </c>
      <c r="HA45" s="819">
        <v>0</v>
      </c>
      <c r="HB45" s="820"/>
      <c r="HC45" s="820"/>
      <c r="HD45" s="820"/>
      <c r="HE45" s="820"/>
      <c r="HF45" s="820"/>
      <c r="HG45" s="820"/>
      <c r="HH45" s="35">
        <v>0</v>
      </c>
      <c r="HI45" s="35">
        <v>0</v>
      </c>
      <c r="HJ45" s="35">
        <v>0</v>
      </c>
      <c r="HK45" s="819">
        <v>0</v>
      </c>
      <c r="HL45" s="820"/>
      <c r="HM45" s="820"/>
      <c r="HN45" s="820"/>
      <c r="HO45" s="820"/>
      <c r="HP45" s="820"/>
      <c r="HQ45" s="820"/>
      <c r="HR45" s="1"/>
      <c r="HS45" s="35">
        <v>0</v>
      </c>
      <c r="HT45" s="819">
        <v>0</v>
      </c>
      <c r="HU45" s="820"/>
      <c r="HV45" s="820"/>
      <c r="HW45" s="820"/>
      <c r="HX45" s="820"/>
      <c r="HY45" s="820"/>
      <c r="HZ45" s="820"/>
      <c r="IA45" s="35">
        <v>0</v>
      </c>
      <c r="IB45" s="35">
        <v>0</v>
      </c>
      <c r="IC45" s="35">
        <v>0</v>
      </c>
      <c r="ID45" s="819">
        <v>0</v>
      </c>
      <c r="IE45" s="820"/>
      <c r="IF45" s="820"/>
      <c r="IG45" s="820"/>
      <c r="IH45" s="820"/>
      <c r="II45" s="820"/>
      <c r="IJ45" s="820"/>
      <c r="IK45" s="1"/>
      <c r="IL45" s="35">
        <v>0</v>
      </c>
      <c r="IM45" s="819">
        <v>0</v>
      </c>
      <c r="IN45" s="820"/>
      <c r="IO45" s="820"/>
      <c r="IP45" s="820"/>
      <c r="IQ45" s="820"/>
      <c r="IR45" s="820"/>
      <c r="IS45" s="820"/>
      <c r="IT45" s="35">
        <v>0</v>
      </c>
      <c r="IU45" s="35">
        <v>0</v>
      </c>
      <c r="IV45" s="35">
        <v>0</v>
      </c>
      <c r="IW45" s="819">
        <v>0</v>
      </c>
      <c r="IX45" s="820"/>
      <c r="IY45" s="820"/>
      <c r="IZ45" s="820"/>
      <c r="JA45" s="820"/>
      <c r="JB45" s="820"/>
      <c r="JC45" s="820"/>
      <c r="JD45" s="1"/>
    </row>
    <row r="46" spans="1:264" ht="14.25" customHeight="1" x14ac:dyDescent="0.25">
      <c r="A46" s="30" t="s">
        <v>599</v>
      </c>
      <c r="B46" s="821" t="s">
        <v>122</v>
      </c>
      <c r="C46" s="821"/>
      <c r="D46" s="822">
        <v>1864881</v>
      </c>
      <c r="E46" s="823"/>
      <c r="F46" s="823"/>
      <c r="G46" s="32">
        <v>391625</v>
      </c>
      <c r="H46" s="824">
        <v>102079</v>
      </c>
      <c r="I46" s="825"/>
      <c r="J46" s="825"/>
      <c r="K46" s="825"/>
      <c r="L46" s="825"/>
      <c r="M46" s="32">
        <v>129214</v>
      </c>
      <c r="N46" s="32">
        <v>-27135</v>
      </c>
      <c r="O46" s="32">
        <v>493704</v>
      </c>
      <c r="P46" s="1"/>
      <c r="Q46" s="33">
        <v>1772779</v>
      </c>
      <c r="R46" s="33">
        <v>372284</v>
      </c>
      <c r="S46" s="33">
        <v>97037</v>
      </c>
      <c r="T46" s="33">
        <v>122832</v>
      </c>
      <c r="U46" s="33">
        <v>-25795</v>
      </c>
      <c r="V46" s="33">
        <v>469321</v>
      </c>
      <c r="W46" s="1"/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819">
        <v>0</v>
      </c>
      <c r="AD46" s="820"/>
      <c r="AE46" s="820"/>
      <c r="AF46" s="820"/>
      <c r="AG46" s="820"/>
      <c r="AH46" s="820"/>
      <c r="AI46" s="820"/>
      <c r="AJ46" s="1"/>
      <c r="AK46" s="35">
        <v>0</v>
      </c>
      <c r="AL46" s="819">
        <v>0</v>
      </c>
      <c r="AM46" s="820"/>
      <c r="AN46" s="820"/>
      <c r="AO46" s="820"/>
      <c r="AP46" s="820"/>
      <c r="AQ46" s="820"/>
      <c r="AR46" s="820"/>
      <c r="AS46" s="35">
        <v>0</v>
      </c>
      <c r="AT46" s="35">
        <v>0</v>
      </c>
      <c r="AU46" s="35">
        <v>0</v>
      </c>
      <c r="AV46" s="819">
        <v>0</v>
      </c>
      <c r="AW46" s="820"/>
      <c r="AX46" s="820"/>
      <c r="AY46" s="820"/>
      <c r="AZ46" s="820"/>
      <c r="BA46" s="820"/>
      <c r="BB46" s="820"/>
      <c r="BC46" s="1"/>
      <c r="BD46" s="35">
        <v>0</v>
      </c>
      <c r="BE46" s="819">
        <v>0</v>
      </c>
      <c r="BF46" s="820"/>
      <c r="BG46" s="820"/>
      <c r="BH46" s="820"/>
      <c r="BI46" s="820"/>
      <c r="BJ46" s="820"/>
      <c r="BK46" s="820"/>
      <c r="BL46" s="35">
        <v>0</v>
      </c>
      <c r="BM46" s="35">
        <v>0</v>
      </c>
      <c r="BN46" s="35">
        <v>0</v>
      </c>
      <c r="BO46" s="819">
        <v>0</v>
      </c>
      <c r="BP46" s="820"/>
      <c r="BQ46" s="820"/>
      <c r="BR46" s="820"/>
      <c r="BS46" s="820"/>
      <c r="BT46" s="820"/>
      <c r="BU46" s="820"/>
      <c r="BV46" s="1"/>
      <c r="BW46" s="35">
        <v>0</v>
      </c>
      <c r="BX46" s="819">
        <v>0</v>
      </c>
      <c r="BY46" s="820"/>
      <c r="BZ46" s="820"/>
      <c r="CA46" s="820"/>
      <c r="CB46" s="820"/>
      <c r="CC46" s="820"/>
      <c r="CD46" s="820"/>
      <c r="CE46" s="35">
        <v>0</v>
      </c>
      <c r="CF46" s="35">
        <v>0</v>
      </c>
      <c r="CG46" s="35">
        <v>0</v>
      </c>
      <c r="CH46" s="819">
        <v>0</v>
      </c>
      <c r="CI46" s="820"/>
      <c r="CJ46" s="820"/>
      <c r="CK46" s="820"/>
      <c r="CL46" s="820"/>
      <c r="CM46" s="820"/>
      <c r="CN46" s="820"/>
      <c r="CO46" s="1"/>
      <c r="CP46" s="35">
        <v>0</v>
      </c>
      <c r="CQ46" s="819">
        <v>0</v>
      </c>
      <c r="CR46" s="820"/>
      <c r="CS46" s="820"/>
      <c r="CT46" s="820"/>
      <c r="CU46" s="820"/>
      <c r="CV46" s="820"/>
      <c r="CW46" s="820"/>
      <c r="CX46" s="35">
        <v>0</v>
      </c>
      <c r="CY46" s="35">
        <v>0</v>
      </c>
      <c r="CZ46" s="35">
        <v>0</v>
      </c>
      <c r="DA46" s="819">
        <v>0</v>
      </c>
      <c r="DB46" s="820"/>
      <c r="DC46" s="820"/>
      <c r="DD46" s="820"/>
      <c r="DE46" s="820"/>
      <c r="DF46" s="820"/>
      <c r="DG46" s="820"/>
      <c r="DH46" s="1"/>
      <c r="DI46" s="35">
        <v>0</v>
      </c>
      <c r="DJ46" s="819">
        <v>0</v>
      </c>
      <c r="DK46" s="820"/>
      <c r="DL46" s="820"/>
      <c r="DM46" s="820"/>
      <c r="DN46" s="820"/>
      <c r="DO46" s="820"/>
      <c r="DP46" s="820"/>
      <c r="DQ46" s="35">
        <v>0</v>
      </c>
      <c r="DR46" s="35">
        <v>0</v>
      </c>
      <c r="DS46" s="35">
        <v>0</v>
      </c>
      <c r="DT46" s="819">
        <v>0</v>
      </c>
      <c r="DU46" s="820"/>
      <c r="DV46" s="820"/>
      <c r="DW46" s="820"/>
      <c r="DX46" s="820"/>
      <c r="DY46" s="820"/>
      <c r="DZ46" s="820"/>
      <c r="EA46" s="1"/>
      <c r="EB46" s="35">
        <v>0</v>
      </c>
      <c r="EC46" s="819">
        <v>0</v>
      </c>
      <c r="ED46" s="820"/>
      <c r="EE46" s="820"/>
      <c r="EF46" s="820"/>
      <c r="EG46" s="820"/>
      <c r="EH46" s="820"/>
      <c r="EI46" s="820"/>
      <c r="EJ46" s="35">
        <v>0</v>
      </c>
      <c r="EK46" s="35">
        <v>0</v>
      </c>
      <c r="EL46" s="35">
        <v>0</v>
      </c>
      <c r="EM46" s="819">
        <v>0</v>
      </c>
      <c r="EN46" s="820"/>
      <c r="EO46" s="820"/>
      <c r="EP46" s="820"/>
      <c r="EQ46" s="820"/>
      <c r="ER46" s="820"/>
      <c r="ES46" s="820"/>
      <c r="ET46" s="1"/>
      <c r="EU46" s="35">
        <v>0</v>
      </c>
      <c r="EV46" s="819">
        <v>0</v>
      </c>
      <c r="EW46" s="820"/>
      <c r="EX46" s="820"/>
      <c r="EY46" s="820"/>
      <c r="EZ46" s="820"/>
      <c r="FA46" s="820"/>
      <c r="FB46" s="820"/>
      <c r="FC46" s="35">
        <v>0</v>
      </c>
      <c r="FD46" s="35">
        <v>0</v>
      </c>
      <c r="FE46" s="35">
        <v>0</v>
      </c>
      <c r="FF46" s="819">
        <v>0</v>
      </c>
      <c r="FG46" s="820"/>
      <c r="FH46" s="820"/>
      <c r="FI46" s="820"/>
      <c r="FJ46" s="820"/>
      <c r="FK46" s="820"/>
      <c r="FL46" s="820"/>
      <c r="FM46" s="1"/>
      <c r="FN46" s="35">
        <v>0</v>
      </c>
      <c r="FO46" s="819">
        <v>0</v>
      </c>
      <c r="FP46" s="820"/>
      <c r="FQ46" s="820"/>
      <c r="FR46" s="820"/>
      <c r="FS46" s="820"/>
      <c r="FT46" s="820"/>
      <c r="FU46" s="820"/>
      <c r="FV46" s="35">
        <v>0</v>
      </c>
      <c r="FW46" s="35">
        <v>0</v>
      </c>
      <c r="FX46" s="35">
        <v>0</v>
      </c>
      <c r="FY46" s="819">
        <v>0</v>
      </c>
      <c r="FZ46" s="820"/>
      <c r="GA46" s="820"/>
      <c r="GB46" s="820"/>
      <c r="GC46" s="820"/>
      <c r="GD46" s="820"/>
      <c r="GE46" s="820"/>
      <c r="GF46" s="1"/>
      <c r="GG46" s="33">
        <v>-6362</v>
      </c>
      <c r="GH46" s="829">
        <v>-1336</v>
      </c>
      <c r="GI46" s="820"/>
      <c r="GJ46" s="820"/>
      <c r="GK46" s="820"/>
      <c r="GL46" s="820"/>
      <c r="GM46" s="820"/>
      <c r="GN46" s="820"/>
      <c r="GO46" s="35">
        <v>-348</v>
      </c>
      <c r="GP46" s="35">
        <v>-441</v>
      </c>
      <c r="GQ46" s="35">
        <v>93</v>
      </c>
      <c r="GR46" s="829">
        <v>-1684</v>
      </c>
      <c r="GS46" s="820"/>
      <c r="GT46" s="820"/>
      <c r="GU46" s="820"/>
      <c r="GV46" s="820"/>
      <c r="GW46" s="820"/>
      <c r="GX46" s="820"/>
      <c r="GY46" s="1"/>
      <c r="GZ46" s="35">
        <v>0</v>
      </c>
      <c r="HA46" s="819">
        <v>0</v>
      </c>
      <c r="HB46" s="820"/>
      <c r="HC46" s="820"/>
      <c r="HD46" s="820"/>
      <c r="HE46" s="820"/>
      <c r="HF46" s="820"/>
      <c r="HG46" s="820"/>
      <c r="HH46" s="35">
        <v>0</v>
      </c>
      <c r="HI46" s="35">
        <v>0</v>
      </c>
      <c r="HJ46" s="35">
        <v>0</v>
      </c>
      <c r="HK46" s="819">
        <v>0</v>
      </c>
      <c r="HL46" s="820"/>
      <c r="HM46" s="820"/>
      <c r="HN46" s="820"/>
      <c r="HO46" s="820"/>
      <c r="HP46" s="820"/>
      <c r="HQ46" s="820"/>
      <c r="HR46" s="1"/>
      <c r="HS46" s="33">
        <v>98464</v>
      </c>
      <c r="HT46" s="829">
        <v>20677</v>
      </c>
      <c r="HU46" s="820"/>
      <c r="HV46" s="820"/>
      <c r="HW46" s="820"/>
      <c r="HX46" s="820"/>
      <c r="HY46" s="820"/>
      <c r="HZ46" s="820"/>
      <c r="IA46" s="33">
        <v>5390</v>
      </c>
      <c r="IB46" s="33">
        <v>6822</v>
      </c>
      <c r="IC46" s="33">
        <v>-1433</v>
      </c>
      <c r="ID46" s="829">
        <v>26067</v>
      </c>
      <c r="IE46" s="820"/>
      <c r="IF46" s="820"/>
      <c r="IG46" s="820"/>
      <c r="IH46" s="820"/>
      <c r="II46" s="820"/>
      <c r="IJ46" s="820"/>
      <c r="IK46" s="1"/>
      <c r="IL46" s="35">
        <v>0</v>
      </c>
      <c r="IM46" s="819">
        <v>0</v>
      </c>
      <c r="IN46" s="820"/>
      <c r="IO46" s="820"/>
      <c r="IP46" s="820"/>
      <c r="IQ46" s="820"/>
      <c r="IR46" s="820"/>
      <c r="IS46" s="820"/>
      <c r="IT46" s="35">
        <v>0</v>
      </c>
      <c r="IU46" s="35">
        <v>0</v>
      </c>
      <c r="IV46" s="35">
        <v>0</v>
      </c>
      <c r="IW46" s="819">
        <v>0</v>
      </c>
      <c r="IX46" s="820"/>
      <c r="IY46" s="820"/>
      <c r="IZ46" s="820"/>
      <c r="JA46" s="820"/>
      <c r="JB46" s="820"/>
      <c r="JC46" s="820"/>
      <c r="JD46" s="1"/>
    </row>
    <row r="47" spans="1:264" ht="13.5" customHeight="1" x14ac:dyDescent="0.25">
      <c r="A47" s="30" t="s">
        <v>600</v>
      </c>
      <c r="B47" s="821" t="s">
        <v>158</v>
      </c>
      <c r="C47" s="821"/>
      <c r="D47" s="822">
        <v>1101353</v>
      </c>
      <c r="E47" s="823"/>
      <c r="F47" s="823"/>
      <c r="G47" s="32">
        <v>231284</v>
      </c>
      <c r="H47" s="824">
        <v>60285</v>
      </c>
      <c r="I47" s="825"/>
      <c r="J47" s="825"/>
      <c r="K47" s="825"/>
      <c r="L47" s="825"/>
      <c r="M47" s="32">
        <v>76310</v>
      </c>
      <c r="N47" s="32">
        <v>-16025</v>
      </c>
      <c r="O47" s="32">
        <v>291569</v>
      </c>
      <c r="P47" s="1"/>
      <c r="Q47" s="33">
        <v>1101353</v>
      </c>
      <c r="R47" s="33">
        <v>231284</v>
      </c>
      <c r="S47" s="33">
        <v>60285</v>
      </c>
      <c r="T47" s="33">
        <v>76310</v>
      </c>
      <c r="U47" s="33">
        <v>-16025</v>
      </c>
      <c r="V47" s="33">
        <v>291569</v>
      </c>
      <c r="W47" s="1"/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819">
        <v>0</v>
      </c>
      <c r="AD47" s="820"/>
      <c r="AE47" s="820"/>
      <c r="AF47" s="820"/>
      <c r="AG47" s="820"/>
      <c r="AH47" s="820"/>
      <c r="AI47" s="820"/>
      <c r="AJ47" s="1"/>
      <c r="AK47" s="35">
        <v>0</v>
      </c>
      <c r="AL47" s="819">
        <v>0</v>
      </c>
      <c r="AM47" s="820"/>
      <c r="AN47" s="820"/>
      <c r="AO47" s="820"/>
      <c r="AP47" s="820"/>
      <c r="AQ47" s="820"/>
      <c r="AR47" s="820"/>
      <c r="AS47" s="35">
        <v>0</v>
      </c>
      <c r="AT47" s="35">
        <v>0</v>
      </c>
      <c r="AU47" s="35">
        <v>0</v>
      </c>
      <c r="AV47" s="819">
        <v>0</v>
      </c>
      <c r="AW47" s="820"/>
      <c r="AX47" s="820"/>
      <c r="AY47" s="820"/>
      <c r="AZ47" s="820"/>
      <c r="BA47" s="820"/>
      <c r="BB47" s="820"/>
      <c r="BC47" s="1"/>
      <c r="BD47" s="35">
        <v>0</v>
      </c>
      <c r="BE47" s="819">
        <v>0</v>
      </c>
      <c r="BF47" s="820"/>
      <c r="BG47" s="820"/>
      <c r="BH47" s="820"/>
      <c r="BI47" s="820"/>
      <c r="BJ47" s="820"/>
      <c r="BK47" s="820"/>
      <c r="BL47" s="35">
        <v>0</v>
      </c>
      <c r="BM47" s="35">
        <v>0</v>
      </c>
      <c r="BN47" s="35">
        <v>0</v>
      </c>
      <c r="BO47" s="819">
        <v>0</v>
      </c>
      <c r="BP47" s="820"/>
      <c r="BQ47" s="820"/>
      <c r="BR47" s="820"/>
      <c r="BS47" s="820"/>
      <c r="BT47" s="820"/>
      <c r="BU47" s="820"/>
      <c r="BV47" s="1"/>
      <c r="BW47" s="35">
        <v>0</v>
      </c>
      <c r="BX47" s="819">
        <v>0</v>
      </c>
      <c r="BY47" s="820"/>
      <c r="BZ47" s="820"/>
      <c r="CA47" s="820"/>
      <c r="CB47" s="820"/>
      <c r="CC47" s="820"/>
      <c r="CD47" s="820"/>
      <c r="CE47" s="35">
        <v>0</v>
      </c>
      <c r="CF47" s="35">
        <v>0</v>
      </c>
      <c r="CG47" s="35">
        <v>0</v>
      </c>
      <c r="CH47" s="819">
        <v>0</v>
      </c>
      <c r="CI47" s="820"/>
      <c r="CJ47" s="820"/>
      <c r="CK47" s="820"/>
      <c r="CL47" s="820"/>
      <c r="CM47" s="820"/>
      <c r="CN47" s="820"/>
      <c r="CO47" s="1"/>
      <c r="CP47" s="35">
        <v>0</v>
      </c>
      <c r="CQ47" s="819">
        <v>0</v>
      </c>
      <c r="CR47" s="820"/>
      <c r="CS47" s="820"/>
      <c r="CT47" s="820"/>
      <c r="CU47" s="820"/>
      <c r="CV47" s="820"/>
      <c r="CW47" s="820"/>
      <c r="CX47" s="35">
        <v>0</v>
      </c>
      <c r="CY47" s="35">
        <v>0</v>
      </c>
      <c r="CZ47" s="35">
        <v>0</v>
      </c>
      <c r="DA47" s="819">
        <v>0</v>
      </c>
      <c r="DB47" s="820"/>
      <c r="DC47" s="820"/>
      <c r="DD47" s="820"/>
      <c r="DE47" s="820"/>
      <c r="DF47" s="820"/>
      <c r="DG47" s="820"/>
      <c r="DH47" s="1"/>
      <c r="DI47" s="35">
        <v>0</v>
      </c>
      <c r="DJ47" s="819">
        <v>0</v>
      </c>
      <c r="DK47" s="820"/>
      <c r="DL47" s="820"/>
      <c r="DM47" s="820"/>
      <c r="DN47" s="820"/>
      <c r="DO47" s="820"/>
      <c r="DP47" s="820"/>
      <c r="DQ47" s="35">
        <v>0</v>
      </c>
      <c r="DR47" s="35">
        <v>0</v>
      </c>
      <c r="DS47" s="35">
        <v>0</v>
      </c>
      <c r="DT47" s="819">
        <v>0</v>
      </c>
      <c r="DU47" s="820"/>
      <c r="DV47" s="820"/>
      <c r="DW47" s="820"/>
      <c r="DX47" s="820"/>
      <c r="DY47" s="820"/>
      <c r="DZ47" s="820"/>
      <c r="EA47" s="1"/>
      <c r="EB47" s="35">
        <v>0</v>
      </c>
      <c r="EC47" s="819">
        <v>0</v>
      </c>
      <c r="ED47" s="820"/>
      <c r="EE47" s="820"/>
      <c r="EF47" s="820"/>
      <c r="EG47" s="820"/>
      <c r="EH47" s="820"/>
      <c r="EI47" s="820"/>
      <c r="EJ47" s="35">
        <v>0</v>
      </c>
      <c r="EK47" s="35">
        <v>0</v>
      </c>
      <c r="EL47" s="35">
        <v>0</v>
      </c>
      <c r="EM47" s="819">
        <v>0</v>
      </c>
      <c r="EN47" s="820"/>
      <c r="EO47" s="820"/>
      <c r="EP47" s="820"/>
      <c r="EQ47" s="820"/>
      <c r="ER47" s="820"/>
      <c r="ES47" s="820"/>
      <c r="ET47" s="1"/>
      <c r="EU47" s="35">
        <v>0</v>
      </c>
      <c r="EV47" s="819">
        <v>0</v>
      </c>
      <c r="EW47" s="820"/>
      <c r="EX47" s="820"/>
      <c r="EY47" s="820"/>
      <c r="EZ47" s="820"/>
      <c r="FA47" s="820"/>
      <c r="FB47" s="820"/>
      <c r="FC47" s="35">
        <v>0</v>
      </c>
      <c r="FD47" s="35">
        <v>0</v>
      </c>
      <c r="FE47" s="35">
        <v>0</v>
      </c>
      <c r="FF47" s="819">
        <v>0</v>
      </c>
      <c r="FG47" s="820"/>
      <c r="FH47" s="820"/>
      <c r="FI47" s="820"/>
      <c r="FJ47" s="820"/>
      <c r="FK47" s="820"/>
      <c r="FL47" s="820"/>
      <c r="FM47" s="1"/>
      <c r="FN47" s="35">
        <v>0</v>
      </c>
      <c r="FO47" s="819">
        <v>0</v>
      </c>
      <c r="FP47" s="820"/>
      <c r="FQ47" s="820"/>
      <c r="FR47" s="820"/>
      <c r="FS47" s="820"/>
      <c r="FT47" s="820"/>
      <c r="FU47" s="820"/>
      <c r="FV47" s="35">
        <v>0</v>
      </c>
      <c r="FW47" s="35">
        <v>0</v>
      </c>
      <c r="FX47" s="35">
        <v>0</v>
      </c>
      <c r="FY47" s="819">
        <v>0</v>
      </c>
      <c r="FZ47" s="820"/>
      <c r="GA47" s="820"/>
      <c r="GB47" s="820"/>
      <c r="GC47" s="820"/>
      <c r="GD47" s="820"/>
      <c r="GE47" s="820"/>
      <c r="GF47" s="1"/>
      <c r="GG47" s="35">
        <v>0</v>
      </c>
      <c r="GH47" s="819">
        <v>0</v>
      </c>
      <c r="GI47" s="820"/>
      <c r="GJ47" s="820"/>
      <c r="GK47" s="820"/>
      <c r="GL47" s="820"/>
      <c r="GM47" s="820"/>
      <c r="GN47" s="820"/>
      <c r="GO47" s="35">
        <v>0</v>
      </c>
      <c r="GP47" s="35">
        <v>0</v>
      </c>
      <c r="GQ47" s="35">
        <v>0</v>
      </c>
      <c r="GR47" s="819">
        <v>0</v>
      </c>
      <c r="GS47" s="820"/>
      <c r="GT47" s="820"/>
      <c r="GU47" s="820"/>
      <c r="GV47" s="820"/>
      <c r="GW47" s="820"/>
      <c r="GX47" s="820"/>
      <c r="GY47" s="1"/>
      <c r="GZ47" s="35">
        <v>0</v>
      </c>
      <c r="HA47" s="819">
        <v>0</v>
      </c>
      <c r="HB47" s="820"/>
      <c r="HC47" s="820"/>
      <c r="HD47" s="820"/>
      <c r="HE47" s="820"/>
      <c r="HF47" s="820"/>
      <c r="HG47" s="820"/>
      <c r="HH47" s="35">
        <v>0</v>
      </c>
      <c r="HI47" s="35">
        <v>0</v>
      </c>
      <c r="HJ47" s="35">
        <v>0</v>
      </c>
      <c r="HK47" s="819">
        <v>0</v>
      </c>
      <c r="HL47" s="820"/>
      <c r="HM47" s="820"/>
      <c r="HN47" s="820"/>
      <c r="HO47" s="820"/>
      <c r="HP47" s="820"/>
      <c r="HQ47" s="820"/>
      <c r="HR47" s="1"/>
      <c r="HS47" s="35">
        <v>0</v>
      </c>
      <c r="HT47" s="819">
        <v>0</v>
      </c>
      <c r="HU47" s="820"/>
      <c r="HV47" s="820"/>
      <c r="HW47" s="820"/>
      <c r="HX47" s="820"/>
      <c r="HY47" s="820"/>
      <c r="HZ47" s="820"/>
      <c r="IA47" s="35">
        <v>0</v>
      </c>
      <c r="IB47" s="35">
        <v>0</v>
      </c>
      <c r="IC47" s="35">
        <v>0</v>
      </c>
      <c r="ID47" s="819">
        <v>0</v>
      </c>
      <c r="IE47" s="820"/>
      <c r="IF47" s="820"/>
      <c r="IG47" s="820"/>
      <c r="IH47" s="820"/>
      <c r="II47" s="820"/>
      <c r="IJ47" s="820"/>
      <c r="IK47" s="1"/>
      <c r="IL47" s="35">
        <v>0</v>
      </c>
      <c r="IM47" s="819">
        <v>0</v>
      </c>
      <c r="IN47" s="820"/>
      <c r="IO47" s="820"/>
      <c r="IP47" s="820"/>
      <c r="IQ47" s="820"/>
      <c r="IR47" s="820"/>
      <c r="IS47" s="820"/>
      <c r="IT47" s="35">
        <v>0</v>
      </c>
      <c r="IU47" s="35">
        <v>0</v>
      </c>
      <c r="IV47" s="35">
        <v>0</v>
      </c>
      <c r="IW47" s="819">
        <v>0</v>
      </c>
      <c r="IX47" s="820"/>
      <c r="IY47" s="820"/>
      <c r="IZ47" s="820"/>
      <c r="JA47" s="820"/>
      <c r="JB47" s="820"/>
      <c r="JC47" s="820"/>
      <c r="JD47" s="1"/>
    </row>
    <row r="48" spans="1:264" ht="13.5" customHeight="1" x14ac:dyDescent="0.25">
      <c r="A48" s="30" t="s">
        <v>123</v>
      </c>
      <c r="B48" s="821" t="s">
        <v>124</v>
      </c>
      <c r="C48" s="821"/>
      <c r="D48" s="822">
        <v>2109</v>
      </c>
      <c r="E48" s="823"/>
      <c r="F48" s="823"/>
      <c r="G48" s="40">
        <v>443</v>
      </c>
      <c r="H48" s="828">
        <v>128</v>
      </c>
      <c r="I48" s="825"/>
      <c r="J48" s="825"/>
      <c r="K48" s="825"/>
      <c r="L48" s="825"/>
      <c r="M48" s="40">
        <v>162</v>
      </c>
      <c r="N48" s="40">
        <v>-34</v>
      </c>
      <c r="O48" s="40">
        <v>571</v>
      </c>
      <c r="P48" s="1"/>
      <c r="Q48" s="35">
        <v>0</v>
      </c>
      <c r="R48" s="35">
        <v>0</v>
      </c>
      <c r="S48" s="35">
        <v>12</v>
      </c>
      <c r="T48" s="35">
        <v>16</v>
      </c>
      <c r="U48" s="35">
        <v>-3</v>
      </c>
      <c r="V48" s="35">
        <v>12</v>
      </c>
      <c r="W48" s="1"/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819">
        <v>0</v>
      </c>
      <c r="AD48" s="820"/>
      <c r="AE48" s="820"/>
      <c r="AF48" s="820"/>
      <c r="AG48" s="820"/>
      <c r="AH48" s="820"/>
      <c r="AI48" s="820"/>
      <c r="AJ48" s="1"/>
      <c r="AK48" s="35">
        <v>0</v>
      </c>
      <c r="AL48" s="819">
        <v>0</v>
      </c>
      <c r="AM48" s="820"/>
      <c r="AN48" s="820"/>
      <c r="AO48" s="820"/>
      <c r="AP48" s="820"/>
      <c r="AQ48" s="820"/>
      <c r="AR48" s="820"/>
      <c r="AS48" s="35">
        <v>0</v>
      </c>
      <c r="AT48" s="35">
        <v>0</v>
      </c>
      <c r="AU48" s="35">
        <v>0</v>
      </c>
      <c r="AV48" s="819">
        <v>0</v>
      </c>
      <c r="AW48" s="820"/>
      <c r="AX48" s="820"/>
      <c r="AY48" s="820"/>
      <c r="AZ48" s="820"/>
      <c r="BA48" s="820"/>
      <c r="BB48" s="820"/>
      <c r="BC48" s="1"/>
      <c r="BD48" s="33">
        <v>2109</v>
      </c>
      <c r="BE48" s="819">
        <v>443</v>
      </c>
      <c r="BF48" s="820"/>
      <c r="BG48" s="820"/>
      <c r="BH48" s="820"/>
      <c r="BI48" s="820"/>
      <c r="BJ48" s="820"/>
      <c r="BK48" s="820"/>
      <c r="BL48" s="35">
        <v>115</v>
      </c>
      <c r="BM48" s="35">
        <v>146</v>
      </c>
      <c r="BN48" s="35">
        <v>-31</v>
      </c>
      <c r="BO48" s="819">
        <v>558</v>
      </c>
      <c r="BP48" s="820"/>
      <c r="BQ48" s="820"/>
      <c r="BR48" s="820"/>
      <c r="BS48" s="820"/>
      <c r="BT48" s="820"/>
      <c r="BU48" s="820"/>
      <c r="BV48" s="1"/>
      <c r="BW48" s="35">
        <v>0</v>
      </c>
      <c r="BX48" s="819">
        <v>0</v>
      </c>
      <c r="BY48" s="820"/>
      <c r="BZ48" s="820"/>
      <c r="CA48" s="820"/>
      <c r="CB48" s="820"/>
      <c r="CC48" s="820"/>
      <c r="CD48" s="820"/>
      <c r="CE48" s="35">
        <v>0</v>
      </c>
      <c r="CF48" s="35">
        <v>0</v>
      </c>
      <c r="CG48" s="35">
        <v>0</v>
      </c>
      <c r="CH48" s="819">
        <v>0</v>
      </c>
      <c r="CI48" s="820"/>
      <c r="CJ48" s="820"/>
      <c r="CK48" s="820"/>
      <c r="CL48" s="820"/>
      <c r="CM48" s="820"/>
      <c r="CN48" s="820"/>
      <c r="CO48" s="1"/>
      <c r="CP48" s="35">
        <v>0</v>
      </c>
      <c r="CQ48" s="819">
        <v>0</v>
      </c>
      <c r="CR48" s="820"/>
      <c r="CS48" s="820"/>
      <c r="CT48" s="820"/>
      <c r="CU48" s="820"/>
      <c r="CV48" s="820"/>
      <c r="CW48" s="820"/>
      <c r="CX48" s="35">
        <v>0</v>
      </c>
      <c r="CY48" s="35">
        <v>0</v>
      </c>
      <c r="CZ48" s="35">
        <v>0</v>
      </c>
      <c r="DA48" s="819">
        <v>0</v>
      </c>
      <c r="DB48" s="820"/>
      <c r="DC48" s="820"/>
      <c r="DD48" s="820"/>
      <c r="DE48" s="820"/>
      <c r="DF48" s="820"/>
      <c r="DG48" s="820"/>
      <c r="DH48" s="1"/>
      <c r="DI48" s="35">
        <v>0</v>
      </c>
      <c r="DJ48" s="819">
        <v>0</v>
      </c>
      <c r="DK48" s="820"/>
      <c r="DL48" s="820"/>
      <c r="DM48" s="820"/>
      <c r="DN48" s="820"/>
      <c r="DO48" s="820"/>
      <c r="DP48" s="820"/>
      <c r="DQ48" s="35">
        <v>0</v>
      </c>
      <c r="DR48" s="35">
        <v>0</v>
      </c>
      <c r="DS48" s="35">
        <v>0</v>
      </c>
      <c r="DT48" s="819">
        <v>0</v>
      </c>
      <c r="DU48" s="820"/>
      <c r="DV48" s="820"/>
      <c r="DW48" s="820"/>
      <c r="DX48" s="820"/>
      <c r="DY48" s="820"/>
      <c r="DZ48" s="820"/>
      <c r="EA48" s="1"/>
      <c r="EB48" s="35">
        <v>0</v>
      </c>
      <c r="EC48" s="819">
        <v>0</v>
      </c>
      <c r="ED48" s="820"/>
      <c r="EE48" s="820"/>
      <c r="EF48" s="820"/>
      <c r="EG48" s="820"/>
      <c r="EH48" s="820"/>
      <c r="EI48" s="820"/>
      <c r="EJ48" s="35">
        <v>0</v>
      </c>
      <c r="EK48" s="35">
        <v>0</v>
      </c>
      <c r="EL48" s="35">
        <v>0</v>
      </c>
      <c r="EM48" s="819">
        <v>0</v>
      </c>
      <c r="EN48" s="820"/>
      <c r="EO48" s="820"/>
      <c r="EP48" s="820"/>
      <c r="EQ48" s="820"/>
      <c r="ER48" s="820"/>
      <c r="ES48" s="820"/>
      <c r="ET48" s="1"/>
      <c r="EU48" s="35">
        <v>0</v>
      </c>
      <c r="EV48" s="819">
        <v>0</v>
      </c>
      <c r="EW48" s="820"/>
      <c r="EX48" s="820"/>
      <c r="EY48" s="820"/>
      <c r="EZ48" s="820"/>
      <c r="FA48" s="820"/>
      <c r="FB48" s="820"/>
      <c r="FC48" s="35">
        <v>0</v>
      </c>
      <c r="FD48" s="35">
        <v>0</v>
      </c>
      <c r="FE48" s="35">
        <v>0</v>
      </c>
      <c r="FF48" s="819">
        <v>0</v>
      </c>
      <c r="FG48" s="820"/>
      <c r="FH48" s="820"/>
      <c r="FI48" s="820"/>
      <c r="FJ48" s="820"/>
      <c r="FK48" s="820"/>
      <c r="FL48" s="820"/>
      <c r="FM48" s="1"/>
      <c r="FN48" s="35">
        <v>0</v>
      </c>
      <c r="FO48" s="819">
        <v>0</v>
      </c>
      <c r="FP48" s="820"/>
      <c r="FQ48" s="820"/>
      <c r="FR48" s="820"/>
      <c r="FS48" s="820"/>
      <c r="FT48" s="820"/>
      <c r="FU48" s="820"/>
      <c r="FV48" s="35">
        <v>0</v>
      </c>
      <c r="FW48" s="35">
        <v>0</v>
      </c>
      <c r="FX48" s="35">
        <v>0</v>
      </c>
      <c r="FY48" s="819">
        <v>0</v>
      </c>
      <c r="FZ48" s="820"/>
      <c r="GA48" s="820"/>
      <c r="GB48" s="820"/>
      <c r="GC48" s="820"/>
      <c r="GD48" s="820"/>
      <c r="GE48" s="820"/>
      <c r="GF48" s="1"/>
      <c r="GG48" s="35">
        <v>0</v>
      </c>
      <c r="GH48" s="819">
        <v>0</v>
      </c>
      <c r="GI48" s="820"/>
      <c r="GJ48" s="820"/>
      <c r="GK48" s="820"/>
      <c r="GL48" s="820"/>
      <c r="GM48" s="820"/>
      <c r="GN48" s="820"/>
      <c r="GO48" s="35">
        <v>0</v>
      </c>
      <c r="GP48" s="35">
        <v>0</v>
      </c>
      <c r="GQ48" s="35">
        <v>0</v>
      </c>
      <c r="GR48" s="819">
        <v>0</v>
      </c>
      <c r="GS48" s="820"/>
      <c r="GT48" s="820"/>
      <c r="GU48" s="820"/>
      <c r="GV48" s="820"/>
      <c r="GW48" s="820"/>
      <c r="GX48" s="820"/>
      <c r="GY48" s="1"/>
      <c r="GZ48" s="35">
        <v>0</v>
      </c>
      <c r="HA48" s="819">
        <v>0</v>
      </c>
      <c r="HB48" s="820"/>
      <c r="HC48" s="820"/>
      <c r="HD48" s="820"/>
      <c r="HE48" s="820"/>
      <c r="HF48" s="820"/>
      <c r="HG48" s="820"/>
      <c r="HH48" s="35">
        <v>0</v>
      </c>
      <c r="HI48" s="35">
        <v>0</v>
      </c>
      <c r="HJ48" s="35">
        <v>0</v>
      </c>
      <c r="HK48" s="819">
        <v>0</v>
      </c>
      <c r="HL48" s="820"/>
      <c r="HM48" s="820"/>
      <c r="HN48" s="820"/>
      <c r="HO48" s="820"/>
      <c r="HP48" s="820"/>
      <c r="HQ48" s="820"/>
      <c r="HR48" s="1"/>
      <c r="HS48" s="35">
        <v>0</v>
      </c>
      <c r="HT48" s="819">
        <v>0</v>
      </c>
      <c r="HU48" s="820"/>
      <c r="HV48" s="820"/>
      <c r="HW48" s="820"/>
      <c r="HX48" s="820"/>
      <c r="HY48" s="820"/>
      <c r="HZ48" s="820"/>
      <c r="IA48" s="35">
        <v>0</v>
      </c>
      <c r="IB48" s="35">
        <v>0</v>
      </c>
      <c r="IC48" s="35">
        <v>0</v>
      </c>
      <c r="ID48" s="819">
        <v>0</v>
      </c>
      <c r="IE48" s="820"/>
      <c r="IF48" s="820"/>
      <c r="IG48" s="820"/>
      <c r="IH48" s="820"/>
      <c r="II48" s="820"/>
      <c r="IJ48" s="820"/>
      <c r="IK48" s="1"/>
      <c r="IL48" s="35">
        <v>0</v>
      </c>
      <c r="IM48" s="819">
        <v>0</v>
      </c>
      <c r="IN48" s="820"/>
      <c r="IO48" s="820"/>
      <c r="IP48" s="820"/>
      <c r="IQ48" s="820"/>
      <c r="IR48" s="820"/>
      <c r="IS48" s="820"/>
      <c r="IT48" s="35">
        <v>0</v>
      </c>
      <c r="IU48" s="35">
        <v>0</v>
      </c>
      <c r="IV48" s="35">
        <v>0</v>
      </c>
      <c r="IW48" s="819">
        <v>0</v>
      </c>
      <c r="IX48" s="820"/>
      <c r="IY48" s="820"/>
      <c r="IZ48" s="820"/>
      <c r="JA48" s="820"/>
      <c r="JB48" s="820"/>
      <c r="JC48" s="820"/>
      <c r="JD48" s="1"/>
    </row>
    <row r="49" spans="1:264" ht="13.5" customHeight="1" x14ac:dyDescent="0.25">
      <c r="A49" s="30" t="s">
        <v>129</v>
      </c>
      <c r="B49" s="821" t="s">
        <v>130</v>
      </c>
      <c r="C49" s="821"/>
      <c r="D49" s="822">
        <v>177939208</v>
      </c>
      <c r="E49" s="823"/>
      <c r="F49" s="823"/>
      <c r="G49" s="32">
        <v>37367234</v>
      </c>
      <c r="H49" s="824">
        <v>9739942</v>
      </c>
      <c r="I49" s="825"/>
      <c r="J49" s="825"/>
      <c r="K49" s="825"/>
      <c r="L49" s="825"/>
      <c r="M49" s="32">
        <v>12329040</v>
      </c>
      <c r="N49" s="32">
        <v>-2589098</v>
      </c>
      <c r="O49" s="32">
        <v>47107176</v>
      </c>
      <c r="P49" s="1"/>
      <c r="Q49" s="33">
        <v>177939208</v>
      </c>
      <c r="R49" s="33">
        <v>37367234</v>
      </c>
      <c r="S49" s="33">
        <v>9739942</v>
      </c>
      <c r="T49" s="33">
        <v>12329040</v>
      </c>
      <c r="U49" s="33">
        <v>-2589098</v>
      </c>
      <c r="V49" s="33">
        <v>47107176</v>
      </c>
      <c r="W49" s="1"/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819">
        <v>0</v>
      </c>
      <c r="AD49" s="820"/>
      <c r="AE49" s="820"/>
      <c r="AF49" s="820"/>
      <c r="AG49" s="820"/>
      <c r="AH49" s="820"/>
      <c r="AI49" s="820"/>
      <c r="AJ49" s="1"/>
      <c r="AK49" s="35">
        <v>0</v>
      </c>
      <c r="AL49" s="819">
        <v>0</v>
      </c>
      <c r="AM49" s="820"/>
      <c r="AN49" s="820"/>
      <c r="AO49" s="820"/>
      <c r="AP49" s="820"/>
      <c r="AQ49" s="820"/>
      <c r="AR49" s="820"/>
      <c r="AS49" s="35">
        <v>0</v>
      </c>
      <c r="AT49" s="35">
        <v>0</v>
      </c>
      <c r="AU49" s="35">
        <v>0</v>
      </c>
      <c r="AV49" s="819">
        <v>0</v>
      </c>
      <c r="AW49" s="820"/>
      <c r="AX49" s="820"/>
      <c r="AY49" s="820"/>
      <c r="AZ49" s="820"/>
      <c r="BA49" s="820"/>
      <c r="BB49" s="820"/>
      <c r="BC49" s="1"/>
      <c r="BD49" s="35">
        <v>0</v>
      </c>
      <c r="BE49" s="819">
        <v>0</v>
      </c>
      <c r="BF49" s="820"/>
      <c r="BG49" s="820"/>
      <c r="BH49" s="820"/>
      <c r="BI49" s="820"/>
      <c r="BJ49" s="820"/>
      <c r="BK49" s="820"/>
      <c r="BL49" s="35">
        <v>0</v>
      </c>
      <c r="BM49" s="35">
        <v>0</v>
      </c>
      <c r="BN49" s="35">
        <v>0</v>
      </c>
      <c r="BO49" s="819">
        <v>0</v>
      </c>
      <c r="BP49" s="820"/>
      <c r="BQ49" s="820"/>
      <c r="BR49" s="820"/>
      <c r="BS49" s="820"/>
      <c r="BT49" s="820"/>
      <c r="BU49" s="820"/>
      <c r="BV49" s="1"/>
      <c r="BW49" s="35">
        <v>0</v>
      </c>
      <c r="BX49" s="819">
        <v>0</v>
      </c>
      <c r="BY49" s="820"/>
      <c r="BZ49" s="820"/>
      <c r="CA49" s="820"/>
      <c r="CB49" s="820"/>
      <c r="CC49" s="820"/>
      <c r="CD49" s="820"/>
      <c r="CE49" s="35">
        <v>0</v>
      </c>
      <c r="CF49" s="35">
        <v>0</v>
      </c>
      <c r="CG49" s="35">
        <v>0</v>
      </c>
      <c r="CH49" s="819">
        <v>0</v>
      </c>
      <c r="CI49" s="820"/>
      <c r="CJ49" s="820"/>
      <c r="CK49" s="820"/>
      <c r="CL49" s="820"/>
      <c r="CM49" s="820"/>
      <c r="CN49" s="820"/>
      <c r="CO49" s="1"/>
      <c r="CP49" s="35">
        <v>0</v>
      </c>
      <c r="CQ49" s="819">
        <v>0</v>
      </c>
      <c r="CR49" s="820"/>
      <c r="CS49" s="820"/>
      <c r="CT49" s="820"/>
      <c r="CU49" s="820"/>
      <c r="CV49" s="820"/>
      <c r="CW49" s="820"/>
      <c r="CX49" s="35">
        <v>0</v>
      </c>
      <c r="CY49" s="35">
        <v>0</v>
      </c>
      <c r="CZ49" s="35">
        <v>0</v>
      </c>
      <c r="DA49" s="819">
        <v>0</v>
      </c>
      <c r="DB49" s="820"/>
      <c r="DC49" s="820"/>
      <c r="DD49" s="820"/>
      <c r="DE49" s="820"/>
      <c r="DF49" s="820"/>
      <c r="DG49" s="820"/>
      <c r="DH49" s="1"/>
      <c r="DI49" s="35">
        <v>0</v>
      </c>
      <c r="DJ49" s="819">
        <v>0</v>
      </c>
      <c r="DK49" s="820"/>
      <c r="DL49" s="820"/>
      <c r="DM49" s="820"/>
      <c r="DN49" s="820"/>
      <c r="DO49" s="820"/>
      <c r="DP49" s="820"/>
      <c r="DQ49" s="35">
        <v>0</v>
      </c>
      <c r="DR49" s="35">
        <v>0</v>
      </c>
      <c r="DS49" s="35">
        <v>0</v>
      </c>
      <c r="DT49" s="819">
        <v>0</v>
      </c>
      <c r="DU49" s="820"/>
      <c r="DV49" s="820"/>
      <c r="DW49" s="820"/>
      <c r="DX49" s="820"/>
      <c r="DY49" s="820"/>
      <c r="DZ49" s="820"/>
      <c r="EA49" s="1"/>
      <c r="EB49" s="35">
        <v>0</v>
      </c>
      <c r="EC49" s="819">
        <v>0</v>
      </c>
      <c r="ED49" s="820"/>
      <c r="EE49" s="820"/>
      <c r="EF49" s="820"/>
      <c r="EG49" s="820"/>
      <c r="EH49" s="820"/>
      <c r="EI49" s="820"/>
      <c r="EJ49" s="35">
        <v>0</v>
      </c>
      <c r="EK49" s="35">
        <v>0</v>
      </c>
      <c r="EL49" s="35">
        <v>0</v>
      </c>
      <c r="EM49" s="819">
        <v>0</v>
      </c>
      <c r="EN49" s="820"/>
      <c r="EO49" s="820"/>
      <c r="EP49" s="820"/>
      <c r="EQ49" s="820"/>
      <c r="ER49" s="820"/>
      <c r="ES49" s="820"/>
      <c r="ET49" s="1"/>
      <c r="EU49" s="35">
        <v>0</v>
      </c>
      <c r="EV49" s="819">
        <v>0</v>
      </c>
      <c r="EW49" s="820"/>
      <c r="EX49" s="820"/>
      <c r="EY49" s="820"/>
      <c r="EZ49" s="820"/>
      <c r="FA49" s="820"/>
      <c r="FB49" s="820"/>
      <c r="FC49" s="35">
        <v>0</v>
      </c>
      <c r="FD49" s="35">
        <v>0</v>
      </c>
      <c r="FE49" s="35">
        <v>0</v>
      </c>
      <c r="FF49" s="819">
        <v>0</v>
      </c>
      <c r="FG49" s="820"/>
      <c r="FH49" s="820"/>
      <c r="FI49" s="820"/>
      <c r="FJ49" s="820"/>
      <c r="FK49" s="820"/>
      <c r="FL49" s="820"/>
      <c r="FM49" s="1"/>
      <c r="FN49" s="35">
        <v>0</v>
      </c>
      <c r="FO49" s="819">
        <v>0</v>
      </c>
      <c r="FP49" s="820"/>
      <c r="FQ49" s="820"/>
      <c r="FR49" s="820"/>
      <c r="FS49" s="820"/>
      <c r="FT49" s="820"/>
      <c r="FU49" s="820"/>
      <c r="FV49" s="35">
        <v>0</v>
      </c>
      <c r="FW49" s="35">
        <v>0</v>
      </c>
      <c r="FX49" s="35">
        <v>0</v>
      </c>
      <c r="FY49" s="819">
        <v>0</v>
      </c>
      <c r="FZ49" s="820"/>
      <c r="GA49" s="820"/>
      <c r="GB49" s="820"/>
      <c r="GC49" s="820"/>
      <c r="GD49" s="820"/>
      <c r="GE49" s="820"/>
      <c r="GF49" s="1"/>
      <c r="GG49" s="35">
        <v>0</v>
      </c>
      <c r="GH49" s="819">
        <v>0</v>
      </c>
      <c r="GI49" s="820"/>
      <c r="GJ49" s="820"/>
      <c r="GK49" s="820"/>
      <c r="GL49" s="820"/>
      <c r="GM49" s="820"/>
      <c r="GN49" s="820"/>
      <c r="GO49" s="35">
        <v>0</v>
      </c>
      <c r="GP49" s="35">
        <v>0</v>
      </c>
      <c r="GQ49" s="35">
        <v>0</v>
      </c>
      <c r="GR49" s="819">
        <v>0</v>
      </c>
      <c r="GS49" s="820"/>
      <c r="GT49" s="820"/>
      <c r="GU49" s="820"/>
      <c r="GV49" s="820"/>
      <c r="GW49" s="820"/>
      <c r="GX49" s="820"/>
      <c r="GY49" s="1"/>
      <c r="GZ49" s="35">
        <v>0</v>
      </c>
      <c r="HA49" s="819">
        <v>0</v>
      </c>
      <c r="HB49" s="820"/>
      <c r="HC49" s="820"/>
      <c r="HD49" s="820"/>
      <c r="HE49" s="820"/>
      <c r="HF49" s="820"/>
      <c r="HG49" s="820"/>
      <c r="HH49" s="35">
        <v>0</v>
      </c>
      <c r="HI49" s="35">
        <v>0</v>
      </c>
      <c r="HJ49" s="35">
        <v>0</v>
      </c>
      <c r="HK49" s="819">
        <v>0</v>
      </c>
      <c r="HL49" s="820"/>
      <c r="HM49" s="820"/>
      <c r="HN49" s="820"/>
      <c r="HO49" s="820"/>
      <c r="HP49" s="820"/>
      <c r="HQ49" s="820"/>
      <c r="HR49" s="1"/>
      <c r="HS49" s="35">
        <v>0</v>
      </c>
      <c r="HT49" s="819">
        <v>0</v>
      </c>
      <c r="HU49" s="820"/>
      <c r="HV49" s="820"/>
      <c r="HW49" s="820"/>
      <c r="HX49" s="820"/>
      <c r="HY49" s="820"/>
      <c r="HZ49" s="820"/>
      <c r="IA49" s="35">
        <v>0</v>
      </c>
      <c r="IB49" s="35">
        <v>0</v>
      </c>
      <c r="IC49" s="35">
        <v>0</v>
      </c>
      <c r="ID49" s="819">
        <v>0</v>
      </c>
      <c r="IE49" s="820"/>
      <c r="IF49" s="820"/>
      <c r="IG49" s="820"/>
      <c r="IH49" s="820"/>
      <c r="II49" s="820"/>
      <c r="IJ49" s="820"/>
      <c r="IK49" s="1"/>
      <c r="IL49" s="35">
        <v>0</v>
      </c>
      <c r="IM49" s="819">
        <v>0</v>
      </c>
      <c r="IN49" s="820"/>
      <c r="IO49" s="820"/>
      <c r="IP49" s="820"/>
      <c r="IQ49" s="820"/>
      <c r="IR49" s="820"/>
      <c r="IS49" s="820"/>
      <c r="IT49" s="35">
        <v>0</v>
      </c>
      <c r="IU49" s="35">
        <v>0</v>
      </c>
      <c r="IV49" s="35">
        <v>0</v>
      </c>
      <c r="IW49" s="819">
        <v>0</v>
      </c>
      <c r="IX49" s="820"/>
      <c r="IY49" s="820"/>
      <c r="IZ49" s="820"/>
      <c r="JA49" s="820"/>
      <c r="JB49" s="820"/>
      <c r="JC49" s="820"/>
      <c r="JD49" s="1"/>
    </row>
    <row r="50" spans="1:264" ht="14.25" customHeight="1" x14ac:dyDescent="0.25">
      <c r="A50" s="30" t="s">
        <v>601</v>
      </c>
      <c r="B50" s="821" t="s">
        <v>602</v>
      </c>
      <c r="C50" s="821"/>
      <c r="D50" s="822">
        <v>-60383263</v>
      </c>
      <c r="E50" s="823"/>
      <c r="F50" s="823"/>
      <c r="G50" s="32">
        <v>-12680485</v>
      </c>
      <c r="H50" s="824">
        <v>-3305227</v>
      </c>
      <c r="I50" s="825"/>
      <c r="J50" s="825"/>
      <c r="K50" s="825"/>
      <c r="L50" s="825"/>
      <c r="M50" s="32">
        <v>-4183832</v>
      </c>
      <c r="N50" s="32">
        <v>878605</v>
      </c>
      <c r="O50" s="32">
        <v>-15985712</v>
      </c>
      <c r="P50" s="1"/>
      <c r="Q50" s="33">
        <v>-60383263</v>
      </c>
      <c r="R50" s="33">
        <v>-12680485</v>
      </c>
      <c r="S50" s="33">
        <v>-3305227</v>
      </c>
      <c r="T50" s="33">
        <v>-4183832</v>
      </c>
      <c r="U50" s="33">
        <v>878605</v>
      </c>
      <c r="V50" s="33">
        <v>-15985712</v>
      </c>
      <c r="W50" s="1"/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819">
        <v>0</v>
      </c>
      <c r="AD50" s="820"/>
      <c r="AE50" s="820"/>
      <c r="AF50" s="820"/>
      <c r="AG50" s="820"/>
      <c r="AH50" s="820"/>
      <c r="AI50" s="820"/>
      <c r="AJ50" s="1"/>
      <c r="AK50" s="35">
        <v>0</v>
      </c>
      <c r="AL50" s="819">
        <v>0</v>
      </c>
      <c r="AM50" s="820"/>
      <c r="AN50" s="820"/>
      <c r="AO50" s="820"/>
      <c r="AP50" s="820"/>
      <c r="AQ50" s="820"/>
      <c r="AR50" s="820"/>
      <c r="AS50" s="35">
        <v>0</v>
      </c>
      <c r="AT50" s="35">
        <v>0</v>
      </c>
      <c r="AU50" s="35">
        <v>0</v>
      </c>
      <c r="AV50" s="819">
        <v>0</v>
      </c>
      <c r="AW50" s="820"/>
      <c r="AX50" s="820"/>
      <c r="AY50" s="820"/>
      <c r="AZ50" s="820"/>
      <c r="BA50" s="820"/>
      <c r="BB50" s="820"/>
      <c r="BC50" s="1"/>
      <c r="BD50" s="35">
        <v>0</v>
      </c>
      <c r="BE50" s="819">
        <v>0</v>
      </c>
      <c r="BF50" s="820"/>
      <c r="BG50" s="820"/>
      <c r="BH50" s="820"/>
      <c r="BI50" s="820"/>
      <c r="BJ50" s="820"/>
      <c r="BK50" s="820"/>
      <c r="BL50" s="35">
        <v>0</v>
      </c>
      <c r="BM50" s="35">
        <v>0</v>
      </c>
      <c r="BN50" s="35">
        <v>0</v>
      </c>
      <c r="BO50" s="819">
        <v>0</v>
      </c>
      <c r="BP50" s="820"/>
      <c r="BQ50" s="820"/>
      <c r="BR50" s="820"/>
      <c r="BS50" s="820"/>
      <c r="BT50" s="820"/>
      <c r="BU50" s="820"/>
      <c r="BV50" s="1"/>
      <c r="BW50" s="35">
        <v>0</v>
      </c>
      <c r="BX50" s="819">
        <v>0</v>
      </c>
      <c r="BY50" s="820"/>
      <c r="BZ50" s="820"/>
      <c r="CA50" s="820"/>
      <c r="CB50" s="820"/>
      <c r="CC50" s="820"/>
      <c r="CD50" s="820"/>
      <c r="CE50" s="35">
        <v>0</v>
      </c>
      <c r="CF50" s="35">
        <v>0</v>
      </c>
      <c r="CG50" s="35">
        <v>0</v>
      </c>
      <c r="CH50" s="819">
        <v>0</v>
      </c>
      <c r="CI50" s="820"/>
      <c r="CJ50" s="820"/>
      <c r="CK50" s="820"/>
      <c r="CL50" s="820"/>
      <c r="CM50" s="820"/>
      <c r="CN50" s="820"/>
      <c r="CO50" s="1"/>
      <c r="CP50" s="35">
        <v>0</v>
      </c>
      <c r="CQ50" s="819">
        <v>0</v>
      </c>
      <c r="CR50" s="820"/>
      <c r="CS50" s="820"/>
      <c r="CT50" s="820"/>
      <c r="CU50" s="820"/>
      <c r="CV50" s="820"/>
      <c r="CW50" s="820"/>
      <c r="CX50" s="35">
        <v>0</v>
      </c>
      <c r="CY50" s="35">
        <v>0</v>
      </c>
      <c r="CZ50" s="35">
        <v>0</v>
      </c>
      <c r="DA50" s="819">
        <v>0</v>
      </c>
      <c r="DB50" s="820"/>
      <c r="DC50" s="820"/>
      <c r="DD50" s="820"/>
      <c r="DE50" s="820"/>
      <c r="DF50" s="820"/>
      <c r="DG50" s="820"/>
      <c r="DH50" s="1"/>
      <c r="DI50" s="35">
        <v>0</v>
      </c>
      <c r="DJ50" s="819">
        <v>0</v>
      </c>
      <c r="DK50" s="820"/>
      <c r="DL50" s="820"/>
      <c r="DM50" s="820"/>
      <c r="DN50" s="820"/>
      <c r="DO50" s="820"/>
      <c r="DP50" s="820"/>
      <c r="DQ50" s="35">
        <v>0</v>
      </c>
      <c r="DR50" s="35">
        <v>0</v>
      </c>
      <c r="DS50" s="35">
        <v>0</v>
      </c>
      <c r="DT50" s="819">
        <v>0</v>
      </c>
      <c r="DU50" s="820"/>
      <c r="DV50" s="820"/>
      <c r="DW50" s="820"/>
      <c r="DX50" s="820"/>
      <c r="DY50" s="820"/>
      <c r="DZ50" s="820"/>
      <c r="EA50" s="1"/>
      <c r="EB50" s="35">
        <v>0</v>
      </c>
      <c r="EC50" s="819">
        <v>0</v>
      </c>
      <c r="ED50" s="820"/>
      <c r="EE50" s="820"/>
      <c r="EF50" s="820"/>
      <c r="EG50" s="820"/>
      <c r="EH50" s="820"/>
      <c r="EI50" s="820"/>
      <c r="EJ50" s="35">
        <v>0</v>
      </c>
      <c r="EK50" s="35">
        <v>0</v>
      </c>
      <c r="EL50" s="35">
        <v>0</v>
      </c>
      <c r="EM50" s="819">
        <v>0</v>
      </c>
      <c r="EN50" s="820"/>
      <c r="EO50" s="820"/>
      <c r="EP50" s="820"/>
      <c r="EQ50" s="820"/>
      <c r="ER50" s="820"/>
      <c r="ES50" s="820"/>
      <c r="ET50" s="1"/>
      <c r="EU50" s="35">
        <v>0</v>
      </c>
      <c r="EV50" s="819">
        <v>0</v>
      </c>
      <c r="EW50" s="820"/>
      <c r="EX50" s="820"/>
      <c r="EY50" s="820"/>
      <c r="EZ50" s="820"/>
      <c r="FA50" s="820"/>
      <c r="FB50" s="820"/>
      <c r="FC50" s="35">
        <v>0</v>
      </c>
      <c r="FD50" s="35">
        <v>0</v>
      </c>
      <c r="FE50" s="35">
        <v>0</v>
      </c>
      <c r="FF50" s="819">
        <v>0</v>
      </c>
      <c r="FG50" s="820"/>
      <c r="FH50" s="820"/>
      <c r="FI50" s="820"/>
      <c r="FJ50" s="820"/>
      <c r="FK50" s="820"/>
      <c r="FL50" s="820"/>
      <c r="FM50" s="1"/>
      <c r="FN50" s="35">
        <v>0</v>
      </c>
      <c r="FO50" s="819">
        <v>0</v>
      </c>
      <c r="FP50" s="820"/>
      <c r="FQ50" s="820"/>
      <c r="FR50" s="820"/>
      <c r="FS50" s="820"/>
      <c r="FT50" s="820"/>
      <c r="FU50" s="820"/>
      <c r="FV50" s="35">
        <v>0</v>
      </c>
      <c r="FW50" s="35">
        <v>0</v>
      </c>
      <c r="FX50" s="35">
        <v>0</v>
      </c>
      <c r="FY50" s="819">
        <v>0</v>
      </c>
      <c r="FZ50" s="820"/>
      <c r="GA50" s="820"/>
      <c r="GB50" s="820"/>
      <c r="GC50" s="820"/>
      <c r="GD50" s="820"/>
      <c r="GE50" s="820"/>
      <c r="GF50" s="1"/>
      <c r="GG50" s="35">
        <v>0</v>
      </c>
      <c r="GH50" s="819">
        <v>0</v>
      </c>
      <c r="GI50" s="820"/>
      <c r="GJ50" s="820"/>
      <c r="GK50" s="820"/>
      <c r="GL50" s="820"/>
      <c r="GM50" s="820"/>
      <c r="GN50" s="820"/>
      <c r="GO50" s="35">
        <v>0</v>
      </c>
      <c r="GP50" s="35">
        <v>0</v>
      </c>
      <c r="GQ50" s="35">
        <v>0</v>
      </c>
      <c r="GR50" s="819">
        <v>0</v>
      </c>
      <c r="GS50" s="820"/>
      <c r="GT50" s="820"/>
      <c r="GU50" s="820"/>
      <c r="GV50" s="820"/>
      <c r="GW50" s="820"/>
      <c r="GX50" s="820"/>
      <c r="GY50" s="1"/>
      <c r="GZ50" s="35">
        <v>0</v>
      </c>
      <c r="HA50" s="819">
        <v>0</v>
      </c>
      <c r="HB50" s="820"/>
      <c r="HC50" s="820"/>
      <c r="HD50" s="820"/>
      <c r="HE50" s="820"/>
      <c r="HF50" s="820"/>
      <c r="HG50" s="820"/>
      <c r="HH50" s="35">
        <v>0</v>
      </c>
      <c r="HI50" s="35">
        <v>0</v>
      </c>
      <c r="HJ50" s="35">
        <v>0</v>
      </c>
      <c r="HK50" s="819">
        <v>0</v>
      </c>
      <c r="HL50" s="820"/>
      <c r="HM50" s="820"/>
      <c r="HN50" s="820"/>
      <c r="HO50" s="820"/>
      <c r="HP50" s="820"/>
      <c r="HQ50" s="820"/>
      <c r="HR50" s="1"/>
      <c r="HS50" s="35">
        <v>0</v>
      </c>
      <c r="HT50" s="819">
        <v>0</v>
      </c>
      <c r="HU50" s="820"/>
      <c r="HV50" s="820"/>
      <c r="HW50" s="820"/>
      <c r="HX50" s="820"/>
      <c r="HY50" s="820"/>
      <c r="HZ50" s="820"/>
      <c r="IA50" s="35">
        <v>0</v>
      </c>
      <c r="IB50" s="35">
        <v>0</v>
      </c>
      <c r="IC50" s="35">
        <v>0</v>
      </c>
      <c r="ID50" s="819">
        <v>0</v>
      </c>
      <c r="IE50" s="820"/>
      <c r="IF50" s="820"/>
      <c r="IG50" s="820"/>
      <c r="IH50" s="820"/>
      <c r="II50" s="820"/>
      <c r="IJ50" s="820"/>
      <c r="IK50" s="1"/>
      <c r="IL50" s="35">
        <v>0</v>
      </c>
      <c r="IM50" s="819">
        <v>0</v>
      </c>
      <c r="IN50" s="820"/>
      <c r="IO50" s="820"/>
      <c r="IP50" s="820"/>
      <c r="IQ50" s="820"/>
      <c r="IR50" s="820"/>
      <c r="IS50" s="820"/>
      <c r="IT50" s="35">
        <v>0</v>
      </c>
      <c r="IU50" s="35">
        <v>0</v>
      </c>
      <c r="IV50" s="35">
        <v>0</v>
      </c>
      <c r="IW50" s="819">
        <v>0</v>
      </c>
      <c r="IX50" s="820"/>
      <c r="IY50" s="820"/>
      <c r="IZ50" s="820"/>
      <c r="JA50" s="820"/>
      <c r="JB50" s="820"/>
      <c r="JC50" s="820"/>
      <c r="JD50" s="1"/>
    </row>
    <row r="51" spans="1:264" ht="13.5" customHeight="1" x14ac:dyDescent="0.25">
      <c r="A51" s="30" t="s">
        <v>603</v>
      </c>
      <c r="B51" s="821" t="s">
        <v>146</v>
      </c>
      <c r="C51" s="821"/>
      <c r="D51" s="822">
        <v>-57148674</v>
      </c>
      <c r="E51" s="823"/>
      <c r="F51" s="823"/>
      <c r="G51" s="32">
        <v>-12001222</v>
      </c>
      <c r="H51" s="824">
        <v>-3128174</v>
      </c>
      <c r="I51" s="825"/>
      <c r="J51" s="825"/>
      <c r="K51" s="825"/>
      <c r="L51" s="825"/>
      <c r="M51" s="32">
        <v>-3959714</v>
      </c>
      <c r="N51" s="32">
        <v>831540</v>
      </c>
      <c r="O51" s="32">
        <v>-15129396</v>
      </c>
      <c r="P51" s="1"/>
      <c r="Q51" s="33">
        <v>-57148674</v>
      </c>
      <c r="R51" s="33">
        <v>-12001222</v>
      </c>
      <c r="S51" s="33">
        <v>-3128174</v>
      </c>
      <c r="T51" s="33">
        <v>-3959714</v>
      </c>
      <c r="U51" s="33">
        <v>831540</v>
      </c>
      <c r="V51" s="33">
        <v>-15129396</v>
      </c>
      <c r="W51" s="1"/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819">
        <v>0</v>
      </c>
      <c r="AD51" s="820"/>
      <c r="AE51" s="820"/>
      <c r="AF51" s="820"/>
      <c r="AG51" s="820"/>
      <c r="AH51" s="820"/>
      <c r="AI51" s="820"/>
      <c r="AJ51" s="1"/>
      <c r="AK51" s="35">
        <v>0</v>
      </c>
      <c r="AL51" s="819">
        <v>0</v>
      </c>
      <c r="AM51" s="820"/>
      <c r="AN51" s="820"/>
      <c r="AO51" s="820"/>
      <c r="AP51" s="820"/>
      <c r="AQ51" s="820"/>
      <c r="AR51" s="820"/>
      <c r="AS51" s="35">
        <v>0</v>
      </c>
      <c r="AT51" s="35">
        <v>0</v>
      </c>
      <c r="AU51" s="35">
        <v>0</v>
      </c>
      <c r="AV51" s="819">
        <v>0</v>
      </c>
      <c r="AW51" s="820"/>
      <c r="AX51" s="820"/>
      <c r="AY51" s="820"/>
      <c r="AZ51" s="820"/>
      <c r="BA51" s="820"/>
      <c r="BB51" s="820"/>
      <c r="BC51" s="1"/>
      <c r="BD51" s="35">
        <v>0</v>
      </c>
      <c r="BE51" s="819">
        <v>0</v>
      </c>
      <c r="BF51" s="820"/>
      <c r="BG51" s="820"/>
      <c r="BH51" s="820"/>
      <c r="BI51" s="820"/>
      <c r="BJ51" s="820"/>
      <c r="BK51" s="820"/>
      <c r="BL51" s="35">
        <v>0</v>
      </c>
      <c r="BM51" s="35">
        <v>0</v>
      </c>
      <c r="BN51" s="35">
        <v>0</v>
      </c>
      <c r="BO51" s="819">
        <v>0</v>
      </c>
      <c r="BP51" s="820"/>
      <c r="BQ51" s="820"/>
      <c r="BR51" s="820"/>
      <c r="BS51" s="820"/>
      <c r="BT51" s="820"/>
      <c r="BU51" s="820"/>
      <c r="BV51" s="1"/>
      <c r="BW51" s="35">
        <v>0</v>
      </c>
      <c r="BX51" s="819">
        <v>0</v>
      </c>
      <c r="BY51" s="820"/>
      <c r="BZ51" s="820"/>
      <c r="CA51" s="820"/>
      <c r="CB51" s="820"/>
      <c r="CC51" s="820"/>
      <c r="CD51" s="820"/>
      <c r="CE51" s="35">
        <v>0</v>
      </c>
      <c r="CF51" s="35">
        <v>0</v>
      </c>
      <c r="CG51" s="35">
        <v>0</v>
      </c>
      <c r="CH51" s="819">
        <v>0</v>
      </c>
      <c r="CI51" s="820"/>
      <c r="CJ51" s="820"/>
      <c r="CK51" s="820"/>
      <c r="CL51" s="820"/>
      <c r="CM51" s="820"/>
      <c r="CN51" s="820"/>
      <c r="CO51" s="1"/>
      <c r="CP51" s="35">
        <v>0</v>
      </c>
      <c r="CQ51" s="819">
        <v>0</v>
      </c>
      <c r="CR51" s="820"/>
      <c r="CS51" s="820"/>
      <c r="CT51" s="820"/>
      <c r="CU51" s="820"/>
      <c r="CV51" s="820"/>
      <c r="CW51" s="820"/>
      <c r="CX51" s="35">
        <v>0</v>
      </c>
      <c r="CY51" s="35">
        <v>0</v>
      </c>
      <c r="CZ51" s="35">
        <v>0</v>
      </c>
      <c r="DA51" s="819">
        <v>0</v>
      </c>
      <c r="DB51" s="820"/>
      <c r="DC51" s="820"/>
      <c r="DD51" s="820"/>
      <c r="DE51" s="820"/>
      <c r="DF51" s="820"/>
      <c r="DG51" s="820"/>
      <c r="DH51" s="1"/>
      <c r="DI51" s="35">
        <v>0</v>
      </c>
      <c r="DJ51" s="819">
        <v>0</v>
      </c>
      <c r="DK51" s="820"/>
      <c r="DL51" s="820"/>
      <c r="DM51" s="820"/>
      <c r="DN51" s="820"/>
      <c r="DO51" s="820"/>
      <c r="DP51" s="820"/>
      <c r="DQ51" s="35">
        <v>0</v>
      </c>
      <c r="DR51" s="35">
        <v>0</v>
      </c>
      <c r="DS51" s="35">
        <v>0</v>
      </c>
      <c r="DT51" s="819">
        <v>0</v>
      </c>
      <c r="DU51" s="820"/>
      <c r="DV51" s="820"/>
      <c r="DW51" s="820"/>
      <c r="DX51" s="820"/>
      <c r="DY51" s="820"/>
      <c r="DZ51" s="820"/>
      <c r="EA51" s="1"/>
      <c r="EB51" s="35">
        <v>0</v>
      </c>
      <c r="EC51" s="819">
        <v>0</v>
      </c>
      <c r="ED51" s="820"/>
      <c r="EE51" s="820"/>
      <c r="EF51" s="820"/>
      <c r="EG51" s="820"/>
      <c r="EH51" s="820"/>
      <c r="EI51" s="820"/>
      <c r="EJ51" s="35">
        <v>0</v>
      </c>
      <c r="EK51" s="35">
        <v>0</v>
      </c>
      <c r="EL51" s="35">
        <v>0</v>
      </c>
      <c r="EM51" s="819">
        <v>0</v>
      </c>
      <c r="EN51" s="820"/>
      <c r="EO51" s="820"/>
      <c r="EP51" s="820"/>
      <c r="EQ51" s="820"/>
      <c r="ER51" s="820"/>
      <c r="ES51" s="820"/>
      <c r="ET51" s="1"/>
      <c r="EU51" s="35">
        <v>0</v>
      </c>
      <c r="EV51" s="819">
        <v>0</v>
      </c>
      <c r="EW51" s="820"/>
      <c r="EX51" s="820"/>
      <c r="EY51" s="820"/>
      <c r="EZ51" s="820"/>
      <c r="FA51" s="820"/>
      <c r="FB51" s="820"/>
      <c r="FC51" s="35">
        <v>0</v>
      </c>
      <c r="FD51" s="35">
        <v>0</v>
      </c>
      <c r="FE51" s="35">
        <v>0</v>
      </c>
      <c r="FF51" s="819">
        <v>0</v>
      </c>
      <c r="FG51" s="820"/>
      <c r="FH51" s="820"/>
      <c r="FI51" s="820"/>
      <c r="FJ51" s="820"/>
      <c r="FK51" s="820"/>
      <c r="FL51" s="820"/>
      <c r="FM51" s="1"/>
      <c r="FN51" s="35">
        <v>0</v>
      </c>
      <c r="FO51" s="819">
        <v>0</v>
      </c>
      <c r="FP51" s="820"/>
      <c r="FQ51" s="820"/>
      <c r="FR51" s="820"/>
      <c r="FS51" s="820"/>
      <c r="FT51" s="820"/>
      <c r="FU51" s="820"/>
      <c r="FV51" s="35">
        <v>0</v>
      </c>
      <c r="FW51" s="35">
        <v>0</v>
      </c>
      <c r="FX51" s="35">
        <v>0</v>
      </c>
      <c r="FY51" s="819">
        <v>0</v>
      </c>
      <c r="FZ51" s="820"/>
      <c r="GA51" s="820"/>
      <c r="GB51" s="820"/>
      <c r="GC51" s="820"/>
      <c r="GD51" s="820"/>
      <c r="GE51" s="820"/>
      <c r="GF51" s="1"/>
      <c r="GG51" s="35">
        <v>0</v>
      </c>
      <c r="GH51" s="819">
        <v>0</v>
      </c>
      <c r="GI51" s="820"/>
      <c r="GJ51" s="820"/>
      <c r="GK51" s="820"/>
      <c r="GL51" s="820"/>
      <c r="GM51" s="820"/>
      <c r="GN51" s="820"/>
      <c r="GO51" s="35">
        <v>0</v>
      </c>
      <c r="GP51" s="35">
        <v>0</v>
      </c>
      <c r="GQ51" s="35">
        <v>0</v>
      </c>
      <c r="GR51" s="819">
        <v>0</v>
      </c>
      <c r="GS51" s="820"/>
      <c r="GT51" s="820"/>
      <c r="GU51" s="820"/>
      <c r="GV51" s="820"/>
      <c r="GW51" s="820"/>
      <c r="GX51" s="820"/>
      <c r="GY51" s="1"/>
      <c r="GZ51" s="35">
        <v>0</v>
      </c>
      <c r="HA51" s="819">
        <v>0</v>
      </c>
      <c r="HB51" s="820"/>
      <c r="HC51" s="820"/>
      <c r="HD51" s="820"/>
      <c r="HE51" s="820"/>
      <c r="HF51" s="820"/>
      <c r="HG51" s="820"/>
      <c r="HH51" s="35">
        <v>0</v>
      </c>
      <c r="HI51" s="35">
        <v>0</v>
      </c>
      <c r="HJ51" s="35">
        <v>0</v>
      </c>
      <c r="HK51" s="819">
        <v>0</v>
      </c>
      <c r="HL51" s="820"/>
      <c r="HM51" s="820"/>
      <c r="HN51" s="820"/>
      <c r="HO51" s="820"/>
      <c r="HP51" s="820"/>
      <c r="HQ51" s="820"/>
      <c r="HR51" s="1"/>
      <c r="HS51" s="35">
        <v>0</v>
      </c>
      <c r="HT51" s="819">
        <v>0</v>
      </c>
      <c r="HU51" s="820"/>
      <c r="HV51" s="820"/>
      <c r="HW51" s="820"/>
      <c r="HX51" s="820"/>
      <c r="HY51" s="820"/>
      <c r="HZ51" s="820"/>
      <c r="IA51" s="35">
        <v>0</v>
      </c>
      <c r="IB51" s="35">
        <v>0</v>
      </c>
      <c r="IC51" s="35">
        <v>0</v>
      </c>
      <c r="ID51" s="819">
        <v>0</v>
      </c>
      <c r="IE51" s="820"/>
      <c r="IF51" s="820"/>
      <c r="IG51" s="820"/>
      <c r="IH51" s="820"/>
      <c r="II51" s="820"/>
      <c r="IJ51" s="820"/>
      <c r="IK51" s="1"/>
      <c r="IL51" s="35">
        <v>0</v>
      </c>
      <c r="IM51" s="819">
        <v>0</v>
      </c>
      <c r="IN51" s="820"/>
      <c r="IO51" s="820"/>
      <c r="IP51" s="820"/>
      <c r="IQ51" s="820"/>
      <c r="IR51" s="820"/>
      <c r="IS51" s="820"/>
      <c r="IT51" s="35">
        <v>0</v>
      </c>
      <c r="IU51" s="35">
        <v>0</v>
      </c>
      <c r="IV51" s="35">
        <v>0</v>
      </c>
      <c r="IW51" s="819">
        <v>0</v>
      </c>
      <c r="IX51" s="820"/>
      <c r="IY51" s="820"/>
      <c r="IZ51" s="820"/>
      <c r="JA51" s="820"/>
      <c r="JB51" s="820"/>
      <c r="JC51" s="820"/>
      <c r="JD51" s="1"/>
    </row>
    <row r="52" spans="1:264" ht="13.5" customHeight="1" x14ac:dyDescent="0.25">
      <c r="A52" s="30" t="s">
        <v>604</v>
      </c>
      <c r="B52" s="821" t="s">
        <v>140</v>
      </c>
      <c r="C52" s="821"/>
      <c r="D52" s="822">
        <v>-179197230</v>
      </c>
      <c r="E52" s="823"/>
      <c r="F52" s="823"/>
      <c r="G52" s="32">
        <v>-37631418</v>
      </c>
      <c r="H52" s="824">
        <v>-9808803</v>
      </c>
      <c r="I52" s="825"/>
      <c r="J52" s="825"/>
      <c r="K52" s="825"/>
      <c r="L52" s="825"/>
      <c r="M52" s="32">
        <v>-12416206</v>
      </c>
      <c r="N52" s="32">
        <v>2607403</v>
      </c>
      <c r="O52" s="32">
        <v>-47440221</v>
      </c>
      <c r="P52" s="1"/>
      <c r="Q52" s="33">
        <v>-179197230</v>
      </c>
      <c r="R52" s="33">
        <v>-37631418</v>
      </c>
      <c r="S52" s="33">
        <v>-9808803</v>
      </c>
      <c r="T52" s="33">
        <v>-12416206</v>
      </c>
      <c r="U52" s="33">
        <v>2607403</v>
      </c>
      <c r="V52" s="33">
        <v>-47440221</v>
      </c>
      <c r="W52" s="1"/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819">
        <v>0</v>
      </c>
      <c r="AD52" s="820"/>
      <c r="AE52" s="820"/>
      <c r="AF52" s="820"/>
      <c r="AG52" s="820"/>
      <c r="AH52" s="820"/>
      <c r="AI52" s="820"/>
      <c r="AJ52" s="1"/>
      <c r="AK52" s="35">
        <v>0</v>
      </c>
      <c r="AL52" s="819">
        <v>0</v>
      </c>
      <c r="AM52" s="820"/>
      <c r="AN52" s="820"/>
      <c r="AO52" s="820"/>
      <c r="AP52" s="820"/>
      <c r="AQ52" s="820"/>
      <c r="AR52" s="820"/>
      <c r="AS52" s="35">
        <v>0</v>
      </c>
      <c r="AT52" s="35">
        <v>0</v>
      </c>
      <c r="AU52" s="35">
        <v>0</v>
      </c>
      <c r="AV52" s="819">
        <v>0</v>
      </c>
      <c r="AW52" s="820"/>
      <c r="AX52" s="820"/>
      <c r="AY52" s="820"/>
      <c r="AZ52" s="820"/>
      <c r="BA52" s="820"/>
      <c r="BB52" s="820"/>
      <c r="BC52" s="1"/>
      <c r="BD52" s="35">
        <v>0</v>
      </c>
      <c r="BE52" s="819">
        <v>0</v>
      </c>
      <c r="BF52" s="820"/>
      <c r="BG52" s="820"/>
      <c r="BH52" s="820"/>
      <c r="BI52" s="820"/>
      <c r="BJ52" s="820"/>
      <c r="BK52" s="820"/>
      <c r="BL52" s="35">
        <v>0</v>
      </c>
      <c r="BM52" s="35">
        <v>0</v>
      </c>
      <c r="BN52" s="35">
        <v>0</v>
      </c>
      <c r="BO52" s="819">
        <v>0</v>
      </c>
      <c r="BP52" s="820"/>
      <c r="BQ52" s="820"/>
      <c r="BR52" s="820"/>
      <c r="BS52" s="820"/>
      <c r="BT52" s="820"/>
      <c r="BU52" s="820"/>
      <c r="BV52" s="1"/>
      <c r="BW52" s="35">
        <v>0</v>
      </c>
      <c r="BX52" s="819">
        <v>0</v>
      </c>
      <c r="BY52" s="820"/>
      <c r="BZ52" s="820"/>
      <c r="CA52" s="820"/>
      <c r="CB52" s="820"/>
      <c r="CC52" s="820"/>
      <c r="CD52" s="820"/>
      <c r="CE52" s="35">
        <v>0</v>
      </c>
      <c r="CF52" s="35">
        <v>0</v>
      </c>
      <c r="CG52" s="35">
        <v>0</v>
      </c>
      <c r="CH52" s="819">
        <v>0</v>
      </c>
      <c r="CI52" s="820"/>
      <c r="CJ52" s="820"/>
      <c r="CK52" s="820"/>
      <c r="CL52" s="820"/>
      <c r="CM52" s="820"/>
      <c r="CN52" s="820"/>
      <c r="CO52" s="1"/>
      <c r="CP52" s="35">
        <v>0</v>
      </c>
      <c r="CQ52" s="819">
        <v>0</v>
      </c>
      <c r="CR52" s="820"/>
      <c r="CS52" s="820"/>
      <c r="CT52" s="820"/>
      <c r="CU52" s="820"/>
      <c r="CV52" s="820"/>
      <c r="CW52" s="820"/>
      <c r="CX52" s="35">
        <v>0</v>
      </c>
      <c r="CY52" s="35">
        <v>0</v>
      </c>
      <c r="CZ52" s="35">
        <v>0</v>
      </c>
      <c r="DA52" s="819">
        <v>0</v>
      </c>
      <c r="DB52" s="820"/>
      <c r="DC52" s="820"/>
      <c r="DD52" s="820"/>
      <c r="DE52" s="820"/>
      <c r="DF52" s="820"/>
      <c r="DG52" s="820"/>
      <c r="DH52" s="1"/>
      <c r="DI52" s="35">
        <v>0</v>
      </c>
      <c r="DJ52" s="819">
        <v>0</v>
      </c>
      <c r="DK52" s="820"/>
      <c r="DL52" s="820"/>
      <c r="DM52" s="820"/>
      <c r="DN52" s="820"/>
      <c r="DO52" s="820"/>
      <c r="DP52" s="820"/>
      <c r="DQ52" s="35">
        <v>0</v>
      </c>
      <c r="DR52" s="35">
        <v>0</v>
      </c>
      <c r="DS52" s="35">
        <v>0</v>
      </c>
      <c r="DT52" s="819">
        <v>0</v>
      </c>
      <c r="DU52" s="820"/>
      <c r="DV52" s="820"/>
      <c r="DW52" s="820"/>
      <c r="DX52" s="820"/>
      <c r="DY52" s="820"/>
      <c r="DZ52" s="820"/>
      <c r="EA52" s="1"/>
      <c r="EB52" s="35">
        <v>0</v>
      </c>
      <c r="EC52" s="819">
        <v>0</v>
      </c>
      <c r="ED52" s="820"/>
      <c r="EE52" s="820"/>
      <c r="EF52" s="820"/>
      <c r="EG52" s="820"/>
      <c r="EH52" s="820"/>
      <c r="EI52" s="820"/>
      <c r="EJ52" s="35">
        <v>0</v>
      </c>
      <c r="EK52" s="35">
        <v>0</v>
      </c>
      <c r="EL52" s="35">
        <v>0</v>
      </c>
      <c r="EM52" s="819">
        <v>0</v>
      </c>
      <c r="EN52" s="820"/>
      <c r="EO52" s="820"/>
      <c r="EP52" s="820"/>
      <c r="EQ52" s="820"/>
      <c r="ER52" s="820"/>
      <c r="ES52" s="820"/>
      <c r="ET52" s="1"/>
      <c r="EU52" s="35">
        <v>0</v>
      </c>
      <c r="EV52" s="819">
        <v>0</v>
      </c>
      <c r="EW52" s="820"/>
      <c r="EX52" s="820"/>
      <c r="EY52" s="820"/>
      <c r="EZ52" s="820"/>
      <c r="FA52" s="820"/>
      <c r="FB52" s="820"/>
      <c r="FC52" s="35">
        <v>0</v>
      </c>
      <c r="FD52" s="35">
        <v>0</v>
      </c>
      <c r="FE52" s="35">
        <v>0</v>
      </c>
      <c r="FF52" s="819">
        <v>0</v>
      </c>
      <c r="FG52" s="820"/>
      <c r="FH52" s="820"/>
      <c r="FI52" s="820"/>
      <c r="FJ52" s="820"/>
      <c r="FK52" s="820"/>
      <c r="FL52" s="820"/>
      <c r="FM52" s="1"/>
      <c r="FN52" s="35">
        <v>0</v>
      </c>
      <c r="FO52" s="819">
        <v>0</v>
      </c>
      <c r="FP52" s="820"/>
      <c r="FQ52" s="820"/>
      <c r="FR52" s="820"/>
      <c r="FS52" s="820"/>
      <c r="FT52" s="820"/>
      <c r="FU52" s="820"/>
      <c r="FV52" s="35">
        <v>0</v>
      </c>
      <c r="FW52" s="35">
        <v>0</v>
      </c>
      <c r="FX52" s="35">
        <v>0</v>
      </c>
      <c r="FY52" s="819">
        <v>0</v>
      </c>
      <c r="FZ52" s="820"/>
      <c r="GA52" s="820"/>
      <c r="GB52" s="820"/>
      <c r="GC52" s="820"/>
      <c r="GD52" s="820"/>
      <c r="GE52" s="820"/>
      <c r="GF52" s="1"/>
      <c r="GG52" s="35">
        <v>0</v>
      </c>
      <c r="GH52" s="819">
        <v>0</v>
      </c>
      <c r="GI52" s="820"/>
      <c r="GJ52" s="820"/>
      <c r="GK52" s="820"/>
      <c r="GL52" s="820"/>
      <c r="GM52" s="820"/>
      <c r="GN52" s="820"/>
      <c r="GO52" s="35">
        <v>0</v>
      </c>
      <c r="GP52" s="35">
        <v>0</v>
      </c>
      <c r="GQ52" s="35">
        <v>0</v>
      </c>
      <c r="GR52" s="819">
        <v>0</v>
      </c>
      <c r="GS52" s="820"/>
      <c r="GT52" s="820"/>
      <c r="GU52" s="820"/>
      <c r="GV52" s="820"/>
      <c r="GW52" s="820"/>
      <c r="GX52" s="820"/>
      <c r="GY52" s="1"/>
      <c r="GZ52" s="35">
        <v>0</v>
      </c>
      <c r="HA52" s="819">
        <v>0</v>
      </c>
      <c r="HB52" s="820"/>
      <c r="HC52" s="820"/>
      <c r="HD52" s="820"/>
      <c r="HE52" s="820"/>
      <c r="HF52" s="820"/>
      <c r="HG52" s="820"/>
      <c r="HH52" s="35">
        <v>0</v>
      </c>
      <c r="HI52" s="35">
        <v>0</v>
      </c>
      <c r="HJ52" s="35">
        <v>0</v>
      </c>
      <c r="HK52" s="819">
        <v>0</v>
      </c>
      <c r="HL52" s="820"/>
      <c r="HM52" s="820"/>
      <c r="HN52" s="820"/>
      <c r="HO52" s="820"/>
      <c r="HP52" s="820"/>
      <c r="HQ52" s="820"/>
      <c r="HR52" s="1"/>
      <c r="HS52" s="35">
        <v>0</v>
      </c>
      <c r="HT52" s="819">
        <v>0</v>
      </c>
      <c r="HU52" s="820"/>
      <c r="HV52" s="820"/>
      <c r="HW52" s="820"/>
      <c r="HX52" s="820"/>
      <c r="HY52" s="820"/>
      <c r="HZ52" s="820"/>
      <c r="IA52" s="35">
        <v>0</v>
      </c>
      <c r="IB52" s="35">
        <v>0</v>
      </c>
      <c r="IC52" s="35">
        <v>0</v>
      </c>
      <c r="ID52" s="819">
        <v>0</v>
      </c>
      <c r="IE52" s="820"/>
      <c r="IF52" s="820"/>
      <c r="IG52" s="820"/>
      <c r="IH52" s="820"/>
      <c r="II52" s="820"/>
      <c r="IJ52" s="820"/>
      <c r="IK52" s="1"/>
      <c r="IL52" s="35">
        <v>0</v>
      </c>
      <c r="IM52" s="819">
        <v>0</v>
      </c>
      <c r="IN52" s="820"/>
      <c r="IO52" s="820"/>
      <c r="IP52" s="820"/>
      <c r="IQ52" s="820"/>
      <c r="IR52" s="820"/>
      <c r="IS52" s="820"/>
      <c r="IT52" s="35">
        <v>0</v>
      </c>
      <c r="IU52" s="35">
        <v>0</v>
      </c>
      <c r="IV52" s="35">
        <v>0</v>
      </c>
      <c r="IW52" s="819">
        <v>0</v>
      </c>
      <c r="IX52" s="820"/>
      <c r="IY52" s="820"/>
      <c r="IZ52" s="820"/>
      <c r="JA52" s="820"/>
      <c r="JB52" s="820"/>
      <c r="JC52" s="820"/>
      <c r="JD52" s="1"/>
    </row>
    <row r="53" spans="1:264" ht="13.5" customHeight="1" x14ac:dyDescent="0.25">
      <c r="A53" s="30" t="s">
        <v>605</v>
      </c>
      <c r="B53" s="821" t="s">
        <v>142</v>
      </c>
      <c r="C53" s="821"/>
      <c r="D53" s="822">
        <v>-16080000</v>
      </c>
      <c r="E53" s="823"/>
      <c r="F53" s="823"/>
      <c r="G53" s="32">
        <v>-3376800</v>
      </c>
      <c r="H53" s="824">
        <v>-880178</v>
      </c>
      <c r="I53" s="825"/>
      <c r="J53" s="825"/>
      <c r="K53" s="825"/>
      <c r="L53" s="825"/>
      <c r="M53" s="32">
        <v>-1114150</v>
      </c>
      <c r="N53" s="32">
        <v>233972</v>
      </c>
      <c r="O53" s="32">
        <v>-4256978</v>
      </c>
      <c r="P53" s="1"/>
      <c r="Q53" s="33">
        <v>-16080000</v>
      </c>
      <c r="R53" s="33">
        <v>-3376800</v>
      </c>
      <c r="S53" s="33">
        <v>-880178</v>
      </c>
      <c r="T53" s="33">
        <v>-1114150</v>
      </c>
      <c r="U53" s="33">
        <v>233972</v>
      </c>
      <c r="V53" s="33">
        <v>-4256978</v>
      </c>
      <c r="W53" s="1"/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819">
        <v>0</v>
      </c>
      <c r="AD53" s="820"/>
      <c r="AE53" s="820"/>
      <c r="AF53" s="820"/>
      <c r="AG53" s="820"/>
      <c r="AH53" s="820"/>
      <c r="AI53" s="820"/>
      <c r="AJ53" s="1"/>
      <c r="AK53" s="35">
        <v>0</v>
      </c>
      <c r="AL53" s="819">
        <v>0</v>
      </c>
      <c r="AM53" s="820"/>
      <c r="AN53" s="820"/>
      <c r="AO53" s="820"/>
      <c r="AP53" s="820"/>
      <c r="AQ53" s="820"/>
      <c r="AR53" s="820"/>
      <c r="AS53" s="35">
        <v>0</v>
      </c>
      <c r="AT53" s="35">
        <v>0</v>
      </c>
      <c r="AU53" s="35">
        <v>0</v>
      </c>
      <c r="AV53" s="819">
        <v>0</v>
      </c>
      <c r="AW53" s="820"/>
      <c r="AX53" s="820"/>
      <c r="AY53" s="820"/>
      <c r="AZ53" s="820"/>
      <c r="BA53" s="820"/>
      <c r="BB53" s="820"/>
      <c r="BC53" s="1"/>
      <c r="BD53" s="35">
        <v>0</v>
      </c>
      <c r="BE53" s="819">
        <v>0</v>
      </c>
      <c r="BF53" s="820"/>
      <c r="BG53" s="820"/>
      <c r="BH53" s="820"/>
      <c r="BI53" s="820"/>
      <c r="BJ53" s="820"/>
      <c r="BK53" s="820"/>
      <c r="BL53" s="35">
        <v>0</v>
      </c>
      <c r="BM53" s="35">
        <v>0</v>
      </c>
      <c r="BN53" s="35">
        <v>0</v>
      </c>
      <c r="BO53" s="819">
        <v>0</v>
      </c>
      <c r="BP53" s="820"/>
      <c r="BQ53" s="820"/>
      <c r="BR53" s="820"/>
      <c r="BS53" s="820"/>
      <c r="BT53" s="820"/>
      <c r="BU53" s="820"/>
      <c r="BV53" s="1"/>
      <c r="BW53" s="35">
        <v>0</v>
      </c>
      <c r="BX53" s="819">
        <v>0</v>
      </c>
      <c r="BY53" s="820"/>
      <c r="BZ53" s="820"/>
      <c r="CA53" s="820"/>
      <c r="CB53" s="820"/>
      <c r="CC53" s="820"/>
      <c r="CD53" s="820"/>
      <c r="CE53" s="35">
        <v>0</v>
      </c>
      <c r="CF53" s="35">
        <v>0</v>
      </c>
      <c r="CG53" s="35">
        <v>0</v>
      </c>
      <c r="CH53" s="819">
        <v>0</v>
      </c>
      <c r="CI53" s="820"/>
      <c r="CJ53" s="820"/>
      <c r="CK53" s="820"/>
      <c r="CL53" s="820"/>
      <c r="CM53" s="820"/>
      <c r="CN53" s="820"/>
      <c r="CO53" s="1"/>
      <c r="CP53" s="35">
        <v>0</v>
      </c>
      <c r="CQ53" s="819">
        <v>0</v>
      </c>
      <c r="CR53" s="820"/>
      <c r="CS53" s="820"/>
      <c r="CT53" s="820"/>
      <c r="CU53" s="820"/>
      <c r="CV53" s="820"/>
      <c r="CW53" s="820"/>
      <c r="CX53" s="35">
        <v>0</v>
      </c>
      <c r="CY53" s="35">
        <v>0</v>
      </c>
      <c r="CZ53" s="35">
        <v>0</v>
      </c>
      <c r="DA53" s="819">
        <v>0</v>
      </c>
      <c r="DB53" s="820"/>
      <c r="DC53" s="820"/>
      <c r="DD53" s="820"/>
      <c r="DE53" s="820"/>
      <c r="DF53" s="820"/>
      <c r="DG53" s="820"/>
      <c r="DH53" s="1"/>
      <c r="DI53" s="35">
        <v>0</v>
      </c>
      <c r="DJ53" s="819">
        <v>0</v>
      </c>
      <c r="DK53" s="820"/>
      <c r="DL53" s="820"/>
      <c r="DM53" s="820"/>
      <c r="DN53" s="820"/>
      <c r="DO53" s="820"/>
      <c r="DP53" s="820"/>
      <c r="DQ53" s="35">
        <v>0</v>
      </c>
      <c r="DR53" s="35">
        <v>0</v>
      </c>
      <c r="DS53" s="35">
        <v>0</v>
      </c>
      <c r="DT53" s="819">
        <v>0</v>
      </c>
      <c r="DU53" s="820"/>
      <c r="DV53" s="820"/>
      <c r="DW53" s="820"/>
      <c r="DX53" s="820"/>
      <c r="DY53" s="820"/>
      <c r="DZ53" s="820"/>
      <c r="EA53" s="1"/>
      <c r="EB53" s="35">
        <v>0</v>
      </c>
      <c r="EC53" s="819">
        <v>0</v>
      </c>
      <c r="ED53" s="820"/>
      <c r="EE53" s="820"/>
      <c r="EF53" s="820"/>
      <c r="EG53" s="820"/>
      <c r="EH53" s="820"/>
      <c r="EI53" s="820"/>
      <c r="EJ53" s="35">
        <v>0</v>
      </c>
      <c r="EK53" s="35">
        <v>0</v>
      </c>
      <c r="EL53" s="35">
        <v>0</v>
      </c>
      <c r="EM53" s="819">
        <v>0</v>
      </c>
      <c r="EN53" s="820"/>
      <c r="EO53" s="820"/>
      <c r="EP53" s="820"/>
      <c r="EQ53" s="820"/>
      <c r="ER53" s="820"/>
      <c r="ES53" s="820"/>
      <c r="ET53" s="1"/>
      <c r="EU53" s="35">
        <v>0</v>
      </c>
      <c r="EV53" s="819">
        <v>0</v>
      </c>
      <c r="EW53" s="820"/>
      <c r="EX53" s="820"/>
      <c r="EY53" s="820"/>
      <c r="EZ53" s="820"/>
      <c r="FA53" s="820"/>
      <c r="FB53" s="820"/>
      <c r="FC53" s="35">
        <v>0</v>
      </c>
      <c r="FD53" s="35">
        <v>0</v>
      </c>
      <c r="FE53" s="35">
        <v>0</v>
      </c>
      <c r="FF53" s="819">
        <v>0</v>
      </c>
      <c r="FG53" s="820"/>
      <c r="FH53" s="820"/>
      <c r="FI53" s="820"/>
      <c r="FJ53" s="820"/>
      <c r="FK53" s="820"/>
      <c r="FL53" s="820"/>
      <c r="FM53" s="1"/>
      <c r="FN53" s="35">
        <v>0</v>
      </c>
      <c r="FO53" s="819">
        <v>0</v>
      </c>
      <c r="FP53" s="820"/>
      <c r="FQ53" s="820"/>
      <c r="FR53" s="820"/>
      <c r="FS53" s="820"/>
      <c r="FT53" s="820"/>
      <c r="FU53" s="820"/>
      <c r="FV53" s="35">
        <v>0</v>
      </c>
      <c r="FW53" s="35">
        <v>0</v>
      </c>
      <c r="FX53" s="35">
        <v>0</v>
      </c>
      <c r="FY53" s="819">
        <v>0</v>
      </c>
      <c r="FZ53" s="820"/>
      <c r="GA53" s="820"/>
      <c r="GB53" s="820"/>
      <c r="GC53" s="820"/>
      <c r="GD53" s="820"/>
      <c r="GE53" s="820"/>
      <c r="GF53" s="1"/>
      <c r="GG53" s="35">
        <v>0</v>
      </c>
      <c r="GH53" s="819">
        <v>0</v>
      </c>
      <c r="GI53" s="820"/>
      <c r="GJ53" s="820"/>
      <c r="GK53" s="820"/>
      <c r="GL53" s="820"/>
      <c r="GM53" s="820"/>
      <c r="GN53" s="820"/>
      <c r="GO53" s="35">
        <v>0</v>
      </c>
      <c r="GP53" s="35">
        <v>0</v>
      </c>
      <c r="GQ53" s="35">
        <v>0</v>
      </c>
      <c r="GR53" s="819">
        <v>0</v>
      </c>
      <c r="GS53" s="820"/>
      <c r="GT53" s="820"/>
      <c r="GU53" s="820"/>
      <c r="GV53" s="820"/>
      <c r="GW53" s="820"/>
      <c r="GX53" s="820"/>
      <c r="GY53" s="1"/>
      <c r="GZ53" s="35">
        <v>0</v>
      </c>
      <c r="HA53" s="819">
        <v>0</v>
      </c>
      <c r="HB53" s="820"/>
      <c r="HC53" s="820"/>
      <c r="HD53" s="820"/>
      <c r="HE53" s="820"/>
      <c r="HF53" s="820"/>
      <c r="HG53" s="820"/>
      <c r="HH53" s="35">
        <v>0</v>
      </c>
      <c r="HI53" s="35">
        <v>0</v>
      </c>
      <c r="HJ53" s="35">
        <v>0</v>
      </c>
      <c r="HK53" s="819">
        <v>0</v>
      </c>
      <c r="HL53" s="820"/>
      <c r="HM53" s="820"/>
      <c r="HN53" s="820"/>
      <c r="HO53" s="820"/>
      <c r="HP53" s="820"/>
      <c r="HQ53" s="820"/>
      <c r="HR53" s="1"/>
      <c r="HS53" s="35">
        <v>0</v>
      </c>
      <c r="HT53" s="819">
        <v>0</v>
      </c>
      <c r="HU53" s="820"/>
      <c r="HV53" s="820"/>
      <c r="HW53" s="820"/>
      <c r="HX53" s="820"/>
      <c r="HY53" s="820"/>
      <c r="HZ53" s="820"/>
      <c r="IA53" s="35">
        <v>0</v>
      </c>
      <c r="IB53" s="35">
        <v>0</v>
      </c>
      <c r="IC53" s="35">
        <v>0</v>
      </c>
      <c r="ID53" s="819">
        <v>0</v>
      </c>
      <c r="IE53" s="820"/>
      <c r="IF53" s="820"/>
      <c r="IG53" s="820"/>
      <c r="IH53" s="820"/>
      <c r="II53" s="820"/>
      <c r="IJ53" s="820"/>
      <c r="IK53" s="1"/>
      <c r="IL53" s="35">
        <v>0</v>
      </c>
      <c r="IM53" s="819">
        <v>0</v>
      </c>
      <c r="IN53" s="820"/>
      <c r="IO53" s="820"/>
      <c r="IP53" s="820"/>
      <c r="IQ53" s="820"/>
      <c r="IR53" s="820"/>
      <c r="IS53" s="820"/>
      <c r="IT53" s="35">
        <v>0</v>
      </c>
      <c r="IU53" s="35">
        <v>0</v>
      </c>
      <c r="IV53" s="35">
        <v>0</v>
      </c>
      <c r="IW53" s="819">
        <v>0</v>
      </c>
      <c r="IX53" s="820"/>
      <c r="IY53" s="820"/>
      <c r="IZ53" s="820"/>
      <c r="JA53" s="820"/>
      <c r="JB53" s="820"/>
      <c r="JC53" s="820"/>
      <c r="JD53" s="1"/>
    </row>
    <row r="54" spans="1:264" ht="14.25" customHeight="1" x14ac:dyDescent="0.25">
      <c r="A54" s="30" t="s">
        <v>131</v>
      </c>
      <c r="B54" s="821" t="s">
        <v>132</v>
      </c>
      <c r="C54" s="821"/>
      <c r="D54" s="822">
        <v>4739290</v>
      </c>
      <c r="E54" s="823"/>
      <c r="F54" s="823"/>
      <c r="G54" s="32">
        <v>995251</v>
      </c>
      <c r="H54" s="824">
        <v>259417</v>
      </c>
      <c r="I54" s="825"/>
      <c r="J54" s="825"/>
      <c r="K54" s="825"/>
      <c r="L54" s="825"/>
      <c r="M54" s="32">
        <v>328376</v>
      </c>
      <c r="N54" s="32">
        <v>-68959</v>
      </c>
      <c r="O54" s="32">
        <v>1254668</v>
      </c>
      <c r="P54" s="1"/>
      <c r="Q54" s="33">
        <v>4739290</v>
      </c>
      <c r="R54" s="33">
        <v>995251</v>
      </c>
      <c r="S54" s="33">
        <v>259417</v>
      </c>
      <c r="T54" s="33">
        <v>328376</v>
      </c>
      <c r="U54" s="33">
        <v>-68959</v>
      </c>
      <c r="V54" s="33">
        <v>1254668</v>
      </c>
      <c r="W54" s="1"/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819">
        <v>0</v>
      </c>
      <c r="AD54" s="820"/>
      <c r="AE54" s="820"/>
      <c r="AF54" s="820"/>
      <c r="AG54" s="820"/>
      <c r="AH54" s="820"/>
      <c r="AI54" s="820"/>
      <c r="AJ54" s="1"/>
      <c r="AK54" s="35">
        <v>0</v>
      </c>
      <c r="AL54" s="819">
        <v>0</v>
      </c>
      <c r="AM54" s="820"/>
      <c r="AN54" s="820"/>
      <c r="AO54" s="820"/>
      <c r="AP54" s="820"/>
      <c r="AQ54" s="820"/>
      <c r="AR54" s="820"/>
      <c r="AS54" s="35">
        <v>0</v>
      </c>
      <c r="AT54" s="35">
        <v>0</v>
      </c>
      <c r="AU54" s="35">
        <v>0</v>
      </c>
      <c r="AV54" s="819">
        <v>0</v>
      </c>
      <c r="AW54" s="820"/>
      <c r="AX54" s="820"/>
      <c r="AY54" s="820"/>
      <c r="AZ54" s="820"/>
      <c r="BA54" s="820"/>
      <c r="BB54" s="820"/>
      <c r="BC54" s="1"/>
      <c r="BD54" s="35">
        <v>0</v>
      </c>
      <c r="BE54" s="819">
        <v>0</v>
      </c>
      <c r="BF54" s="820"/>
      <c r="BG54" s="820"/>
      <c r="BH54" s="820"/>
      <c r="BI54" s="820"/>
      <c r="BJ54" s="820"/>
      <c r="BK54" s="820"/>
      <c r="BL54" s="35">
        <v>0</v>
      </c>
      <c r="BM54" s="35">
        <v>0</v>
      </c>
      <c r="BN54" s="35">
        <v>0</v>
      </c>
      <c r="BO54" s="819">
        <v>0</v>
      </c>
      <c r="BP54" s="820"/>
      <c r="BQ54" s="820"/>
      <c r="BR54" s="820"/>
      <c r="BS54" s="820"/>
      <c r="BT54" s="820"/>
      <c r="BU54" s="820"/>
      <c r="BV54" s="1"/>
      <c r="BW54" s="35">
        <v>0</v>
      </c>
      <c r="BX54" s="819">
        <v>0</v>
      </c>
      <c r="BY54" s="820"/>
      <c r="BZ54" s="820"/>
      <c r="CA54" s="820"/>
      <c r="CB54" s="820"/>
      <c r="CC54" s="820"/>
      <c r="CD54" s="820"/>
      <c r="CE54" s="35">
        <v>0</v>
      </c>
      <c r="CF54" s="35">
        <v>0</v>
      </c>
      <c r="CG54" s="35">
        <v>0</v>
      </c>
      <c r="CH54" s="819">
        <v>0</v>
      </c>
      <c r="CI54" s="820"/>
      <c r="CJ54" s="820"/>
      <c r="CK54" s="820"/>
      <c r="CL54" s="820"/>
      <c r="CM54" s="820"/>
      <c r="CN54" s="820"/>
      <c r="CO54" s="1"/>
      <c r="CP54" s="35">
        <v>0</v>
      </c>
      <c r="CQ54" s="819">
        <v>0</v>
      </c>
      <c r="CR54" s="820"/>
      <c r="CS54" s="820"/>
      <c r="CT54" s="820"/>
      <c r="CU54" s="820"/>
      <c r="CV54" s="820"/>
      <c r="CW54" s="820"/>
      <c r="CX54" s="35">
        <v>0</v>
      </c>
      <c r="CY54" s="35">
        <v>0</v>
      </c>
      <c r="CZ54" s="35">
        <v>0</v>
      </c>
      <c r="DA54" s="819">
        <v>0</v>
      </c>
      <c r="DB54" s="820"/>
      <c r="DC54" s="820"/>
      <c r="DD54" s="820"/>
      <c r="DE54" s="820"/>
      <c r="DF54" s="820"/>
      <c r="DG54" s="820"/>
      <c r="DH54" s="1"/>
      <c r="DI54" s="35">
        <v>0</v>
      </c>
      <c r="DJ54" s="819">
        <v>0</v>
      </c>
      <c r="DK54" s="820"/>
      <c r="DL54" s="820"/>
      <c r="DM54" s="820"/>
      <c r="DN54" s="820"/>
      <c r="DO54" s="820"/>
      <c r="DP54" s="820"/>
      <c r="DQ54" s="35">
        <v>0</v>
      </c>
      <c r="DR54" s="35">
        <v>0</v>
      </c>
      <c r="DS54" s="35">
        <v>0</v>
      </c>
      <c r="DT54" s="819">
        <v>0</v>
      </c>
      <c r="DU54" s="820"/>
      <c r="DV54" s="820"/>
      <c r="DW54" s="820"/>
      <c r="DX54" s="820"/>
      <c r="DY54" s="820"/>
      <c r="DZ54" s="820"/>
      <c r="EA54" s="1"/>
      <c r="EB54" s="35">
        <v>0</v>
      </c>
      <c r="EC54" s="819">
        <v>0</v>
      </c>
      <c r="ED54" s="820"/>
      <c r="EE54" s="820"/>
      <c r="EF54" s="820"/>
      <c r="EG54" s="820"/>
      <c r="EH54" s="820"/>
      <c r="EI54" s="820"/>
      <c r="EJ54" s="35">
        <v>0</v>
      </c>
      <c r="EK54" s="35">
        <v>0</v>
      </c>
      <c r="EL54" s="35">
        <v>0</v>
      </c>
      <c r="EM54" s="819">
        <v>0</v>
      </c>
      <c r="EN54" s="820"/>
      <c r="EO54" s="820"/>
      <c r="EP54" s="820"/>
      <c r="EQ54" s="820"/>
      <c r="ER54" s="820"/>
      <c r="ES54" s="820"/>
      <c r="ET54" s="1"/>
      <c r="EU54" s="35">
        <v>0</v>
      </c>
      <c r="EV54" s="819">
        <v>0</v>
      </c>
      <c r="EW54" s="820"/>
      <c r="EX54" s="820"/>
      <c r="EY54" s="820"/>
      <c r="EZ54" s="820"/>
      <c r="FA54" s="820"/>
      <c r="FB54" s="820"/>
      <c r="FC54" s="35">
        <v>0</v>
      </c>
      <c r="FD54" s="35">
        <v>0</v>
      </c>
      <c r="FE54" s="35">
        <v>0</v>
      </c>
      <c r="FF54" s="819">
        <v>0</v>
      </c>
      <c r="FG54" s="820"/>
      <c r="FH54" s="820"/>
      <c r="FI54" s="820"/>
      <c r="FJ54" s="820"/>
      <c r="FK54" s="820"/>
      <c r="FL54" s="820"/>
      <c r="FM54" s="1"/>
      <c r="FN54" s="35">
        <v>0</v>
      </c>
      <c r="FO54" s="819">
        <v>0</v>
      </c>
      <c r="FP54" s="820"/>
      <c r="FQ54" s="820"/>
      <c r="FR54" s="820"/>
      <c r="FS54" s="820"/>
      <c r="FT54" s="820"/>
      <c r="FU54" s="820"/>
      <c r="FV54" s="35">
        <v>0</v>
      </c>
      <c r="FW54" s="35">
        <v>0</v>
      </c>
      <c r="FX54" s="35">
        <v>0</v>
      </c>
      <c r="FY54" s="819">
        <v>0</v>
      </c>
      <c r="FZ54" s="820"/>
      <c r="GA54" s="820"/>
      <c r="GB54" s="820"/>
      <c r="GC54" s="820"/>
      <c r="GD54" s="820"/>
      <c r="GE54" s="820"/>
      <c r="GF54" s="1"/>
      <c r="GG54" s="35">
        <v>0</v>
      </c>
      <c r="GH54" s="819">
        <v>0</v>
      </c>
      <c r="GI54" s="820"/>
      <c r="GJ54" s="820"/>
      <c r="GK54" s="820"/>
      <c r="GL54" s="820"/>
      <c r="GM54" s="820"/>
      <c r="GN54" s="820"/>
      <c r="GO54" s="35">
        <v>0</v>
      </c>
      <c r="GP54" s="35">
        <v>0</v>
      </c>
      <c r="GQ54" s="35">
        <v>0</v>
      </c>
      <c r="GR54" s="819">
        <v>0</v>
      </c>
      <c r="GS54" s="820"/>
      <c r="GT54" s="820"/>
      <c r="GU54" s="820"/>
      <c r="GV54" s="820"/>
      <c r="GW54" s="820"/>
      <c r="GX54" s="820"/>
      <c r="GY54" s="1"/>
      <c r="GZ54" s="35">
        <v>0</v>
      </c>
      <c r="HA54" s="819">
        <v>0</v>
      </c>
      <c r="HB54" s="820"/>
      <c r="HC54" s="820"/>
      <c r="HD54" s="820"/>
      <c r="HE54" s="820"/>
      <c r="HF54" s="820"/>
      <c r="HG54" s="820"/>
      <c r="HH54" s="35">
        <v>0</v>
      </c>
      <c r="HI54" s="35">
        <v>0</v>
      </c>
      <c r="HJ54" s="35">
        <v>0</v>
      </c>
      <c r="HK54" s="819">
        <v>0</v>
      </c>
      <c r="HL54" s="820"/>
      <c r="HM54" s="820"/>
      <c r="HN54" s="820"/>
      <c r="HO54" s="820"/>
      <c r="HP54" s="820"/>
      <c r="HQ54" s="820"/>
      <c r="HR54" s="1"/>
      <c r="HS54" s="35">
        <v>0</v>
      </c>
      <c r="HT54" s="819">
        <v>0</v>
      </c>
      <c r="HU54" s="820"/>
      <c r="HV54" s="820"/>
      <c r="HW54" s="820"/>
      <c r="HX54" s="820"/>
      <c r="HY54" s="820"/>
      <c r="HZ54" s="820"/>
      <c r="IA54" s="35">
        <v>0</v>
      </c>
      <c r="IB54" s="35">
        <v>0</v>
      </c>
      <c r="IC54" s="35">
        <v>0</v>
      </c>
      <c r="ID54" s="819">
        <v>0</v>
      </c>
      <c r="IE54" s="820"/>
      <c r="IF54" s="820"/>
      <c r="IG54" s="820"/>
      <c r="IH54" s="820"/>
      <c r="II54" s="820"/>
      <c r="IJ54" s="820"/>
      <c r="IK54" s="1"/>
      <c r="IL54" s="35">
        <v>0</v>
      </c>
      <c r="IM54" s="819">
        <v>0</v>
      </c>
      <c r="IN54" s="820"/>
      <c r="IO54" s="820"/>
      <c r="IP54" s="820"/>
      <c r="IQ54" s="820"/>
      <c r="IR54" s="820"/>
      <c r="IS54" s="820"/>
      <c r="IT54" s="35">
        <v>0</v>
      </c>
      <c r="IU54" s="35">
        <v>0</v>
      </c>
      <c r="IV54" s="35">
        <v>0</v>
      </c>
      <c r="IW54" s="819">
        <v>0</v>
      </c>
      <c r="IX54" s="820"/>
      <c r="IY54" s="820"/>
      <c r="IZ54" s="820"/>
      <c r="JA54" s="820"/>
      <c r="JB54" s="820"/>
      <c r="JC54" s="820"/>
      <c r="JD54" s="1"/>
    </row>
    <row r="55" spans="1:264" ht="13.5" customHeight="1" x14ac:dyDescent="0.25">
      <c r="A55" s="30" t="s">
        <v>606</v>
      </c>
      <c r="B55" s="821" t="s">
        <v>134</v>
      </c>
      <c r="C55" s="821"/>
      <c r="D55" s="822">
        <v>12137941</v>
      </c>
      <c r="E55" s="823"/>
      <c r="F55" s="823"/>
      <c r="G55" s="32">
        <v>2548968</v>
      </c>
      <c r="H55" s="824">
        <v>664400</v>
      </c>
      <c r="I55" s="825"/>
      <c r="J55" s="825"/>
      <c r="K55" s="825"/>
      <c r="L55" s="825"/>
      <c r="M55" s="32">
        <v>841013</v>
      </c>
      <c r="N55" s="32">
        <v>-176613</v>
      </c>
      <c r="O55" s="32">
        <v>3213368</v>
      </c>
      <c r="P55" s="1"/>
      <c r="Q55" s="33">
        <v>12137941</v>
      </c>
      <c r="R55" s="33">
        <v>2548968</v>
      </c>
      <c r="S55" s="33">
        <v>664400</v>
      </c>
      <c r="T55" s="33">
        <v>841013</v>
      </c>
      <c r="U55" s="33">
        <v>-176613</v>
      </c>
      <c r="V55" s="33">
        <v>3213368</v>
      </c>
      <c r="W55" s="1"/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819">
        <v>0</v>
      </c>
      <c r="AD55" s="820"/>
      <c r="AE55" s="820"/>
      <c r="AF55" s="820"/>
      <c r="AG55" s="820"/>
      <c r="AH55" s="820"/>
      <c r="AI55" s="820"/>
      <c r="AJ55" s="1"/>
      <c r="AK55" s="35">
        <v>0</v>
      </c>
      <c r="AL55" s="819">
        <v>0</v>
      </c>
      <c r="AM55" s="820"/>
      <c r="AN55" s="820"/>
      <c r="AO55" s="820"/>
      <c r="AP55" s="820"/>
      <c r="AQ55" s="820"/>
      <c r="AR55" s="820"/>
      <c r="AS55" s="35">
        <v>0</v>
      </c>
      <c r="AT55" s="35">
        <v>0</v>
      </c>
      <c r="AU55" s="35">
        <v>0</v>
      </c>
      <c r="AV55" s="819">
        <v>0</v>
      </c>
      <c r="AW55" s="820"/>
      <c r="AX55" s="820"/>
      <c r="AY55" s="820"/>
      <c r="AZ55" s="820"/>
      <c r="BA55" s="820"/>
      <c r="BB55" s="820"/>
      <c r="BC55" s="1"/>
      <c r="BD55" s="35">
        <v>0</v>
      </c>
      <c r="BE55" s="819">
        <v>0</v>
      </c>
      <c r="BF55" s="820"/>
      <c r="BG55" s="820"/>
      <c r="BH55" s="820"/>
      <c r="BI55" s="820"/>
      <c r="BJ55" s="820"/>
      <c r="BK55" s="820"/>
      <c r="BL55" s="35">
        <v>0</v>
      </c>
      <c r="BM55" s="35">
        <v>0</v>
      </c>
      <c r="BN55" s="35">
        <v>0</v>
      </c>
      <c r="BO55" s="819">
        <v>0</v>
      </c>
      <c r="BP55" s="820"/>
      <c r="BQ55" s="820"/>
      <c r="BR55" s="820"/>
      <c r="BS55" s="820"/>
      <c r="BT55" s="820"/>
      <c r="BU55" s="820"/>
      <c r="BV55" s="1"/>
      <c r="BW55" s="35">
        <v>0</v>
      </c>
      <c r="BX55" s="819">
        <v>0</v>
      </c>
      <c r="BY55" s="820"/>
      <c r="BZ55" s="820"/>
      <c r="CA55" s="820"/>
      <c r="CB55" s="820"/>
      <c r="CC55" s="820"/>
      <c r="CD55" s="820"/>
      <c r="CE55" s="35">
        <v>0</v>
      </c>
      <c r="CF55" s="35">
        <v>0</v>
      </c>
      <c r="CG55" s="35">
        <v>0</v>
      </c>
      <c r="CH55" s="819">
        <v>0</v>
      </c>
      <c r="CI55" s="820"/>
      <c r="CJ55" s="820"/>
      <c r="CK55" s="820"/>
      <c r="CL55" s="820"/>
      <c r="CM55" s="820"/>
      <c r="CN55" s="820"/>
      <c r="CO55" s="1"/>
      <c r="CP55" s="35">
        <v>0</v>
      </c>
      <c r="CQ55" s="819">
        <v>0</v>
      </c>
      <c r="CR55" s="820"/>
      <c r="CS55" s="820"/>
      <c r="CT55" s="820"/>
      <c r="CU55" s="820"/>
      <c r="CV55" s="820"/>
      <c r="CW55" s="820"/>
      <c r="CX55" s="35">
        <v>0</v>
      </c>
      <c r="CY55" s="35">
        <v>0</v>
      </c>
      <c r="CZ55" s="35">
        <v>0</v>
      </c>
      <c r="DA55" s="819">
        <v>0</v>
      </c>
      <c r="DB55" s="820"/>
      <c r="DC55" s="820"/>
      <c r="DD55" s="820"/>
      <c r="DE55" s="820"/>
      <c r="DF55" s="820"/>
      <c r="DG55" s="820"/>
      <c r="DH55" s="1"/>
      <c r="DI55" s="35">
        <v>0</v>
      </c>
      <c r="DJ55" s="819">
        <v>0</v>
      </c>
      <c r="DK55" s="820"/>
      <c r="DL55" s="820"/>
      <c r="DM55" s="820"/>
      <c r="DN55" s="820"/>
      <c r="DO55" s="820"/>
      <c r="DP55" s="820"/>
      <c r="DQ55" s="35">
        <v>0</v>
      </c>
      <c r="DR55" s="35">
        <v>0</v>
      </c>
      <c r="DS55" s="35">
        <v>0</v>
      </c>
      <c r="DT55" s="819">
        <v>0</v>
      </c>
      <c r="DU55" s="820"/>
      <c r="DV55" s="820"/>
      <c r="DW55" s="820"/>
      <c r="DX55" s="820"/>
      <c r="DY55" s="820"/>
      <c r="DZ55" s="820"/>
      <c r="EA55" s="1"/>
      <c r="EB55" s="35">
        <v>0</v>
      </c>
      <c r="EC55" s="819">
        <v>0</v>
      </c>
      <c r="ED55" s="820"/>
      <c r="EE55" s="820"/>
      <c r="EF55" s="820"/>
      <c r="EG55" s="820"/>
      <c r="EH55" s="820"/>
      <c r="EI55" s="820"/>
      <c r="EJ55" s="35">
        <v>0</v>
      </c>
      <c r="EK55" s="35">
        <v>0</v>
      </c>
      <c r="EL55" s="35">
        <v>0</v>
      </c>
      <c r="EM55" s="819">
        <v>0</v>
      </c>
      <c r="EN55" s="820"/>
      <c r="EO55" s="820"/>
      <c r="EP55" s="820"/>
      <c r="EQ55" s="820"/>
      <c r="ER55" s="820"/>
      <c r="ES55" s="820"/>
      <c r="ET55" s="1"/>
      <c r="EU55" s="35">
        <v>0</v>
      </c>
      <c r="EV55" s="819">
        <v>0</v>
      </c>
      <c r="EW55" s="820"/>
      <c r="EX55" s="820"/>
      <c r="EY55" s="820"/>
      <c r="EZ55" s="820"/>
      <c r="FA55" s="820"/>
      <c r="FB55" s="820"/>
      <c r="FC55" s="35">
        <v>0</v>
      </c>
      <c r="FD55" s="35">
        <v>0</v>
      </c>
      <c r="FE55" s="35">
        <v>0</v>
      </c>
      <c r="FF55" s="819">
        <v>0</v>
      </c>
      <c r="FG55" s="820"/>
      <c r="FH55" s="820"/>
      <c r="FI55" s="820"/>
      <c r="FJ55" s="820"/>
      <c r="FK55" s="820"/>
      <c r="FL55" s="820"/>
      <c r="FM55" s="1"/>
      <c r="FN55" s="35">
        <v>0</v>
      </c>
      <c r="FO55" s="819">
        <v>0</v>
      </c>
      <c r="FP55" s="820"/>
      <c r="FQ55" s="820"/>
      <c r="FR55" s="820"/>
      <c r="FS55" s="820"/>
      <c r="FT55" s="820"/>
      <c r="FU55" s="820"/>
      <c r="FV55" s="35">
        <v>0</v>
      </c>
      <c r="FW55" s="35">
        <v>0</v>
      </c>
      <c r="FX55" s="35">
        <v>0</v>
      </c>
      <c r="FY55" s="819">
        <v>0</v>
      </c>
      <c r="FZ55" s="820"/>
      <c r="GA55" s="820"/>
      <c r="GB55" s="820"/>
      <c r="GC55" s="820"/>
      <c r="GD55" s="820"/>
      <c r="GE55" s="820"/>
      <c r="GF55" s="1"/>
      <c r="GG55" s="35">
        <v>0</v>
      </c>
      <c r="GH55" s="819">
        <v>0</v>
      </c>
      <c r="GI55" s="820"/>
      <c r="GJ55" s="820"/>
      <c r="GK55" s="820"/>
      <c r="GL55" s="820"/>
      <c r="GM55" s="820"/>
      <c r="GN55" s="820"/>
      <c r="GO55" s="35">
        <v>0</v>
      </c>
      <c r="GP55" s="35">
        <v>0</v>
      </c>
      <c r="GQ55" s="35">
        <v>0</v>
      </c>
      <c r="GR55" s="819">
        <v>0</v>
      </c>
      <c r="GS55" s="820"/>
      <c r="GT55" s="820"/>
      <c r="GU55" s="820"/>
      <c r="GV55" s="820"/>
      <c r="GW55" s="820"/>
      <c r="GX55" s="820"/>
      <c r="GY55" s="1"/>
      <c r="GZ55" s="35">
        <v>0</v>
      </c>
      <c r="HA55" s="819">
        <v>0</v>
      </c>
      <c r="HB55" s="820"/>
      <c r="HC55" s="820"/>
      <c r="HD55" s="820"/>
      <c r="HE55" s="820"/>
      <c r="HF55" s="820"/>
      <c r="HG55" s="820"/>
      <c r="HH55" s="35">
        <v>0</v>
      </c>
      <c r="HI55" s="35">
        <v>0</v>
      </c>
      <c r="HJ55" s="35">
        <v>0</v>
      </c>
      <c r="HK55" s="819">
        <v>0</v>
      </c>
      <c r="HL55" s="820"/>
      <c r="HM55" s="820"/>
      <c r="HN55" s="820"/>
      <c r="HO55" s="820"/>
      <c r="HP55" s="820"/>
      <c r="HQ55" s="820"/>
      <c r="HR55" s="1"/>
      <c r="HS55" s="35">
        <v>0</v>
      </c>
      <c r="HT55" s="819">
        <v>0</v>
      </c>
      <c r="HU55" s="820"/>
      <c r="HV55" s="820"/>
      <c r="HW55" s="820"/>
      <c r="HX55" s="820"/>
      <c r="HY55" s="820"/>
      <c r="HZ55" s="820"/>
      <c r="IA55" s="35">
        <v>0</v>
      </c>
      <c r="IB55" s="35">
        <v>0</v>
      </c>
      <c r="IC55" s="35">
        <v>0</v>
      </c>
      <c r="ID55" s="819">
        <v>0</v>
      </c>
      <c r="IE55" s="820"/>
      <c r="IF55" s="820"/>
      <c r="IG55" s="820"/>
      <c r="IH55" s="820"/>
      <c r="II55" s="820"/>
      <c r="IJ55" s="820"/>
      <c r="IK55" s="1"/>
      <c r="IL55" s="35">
        <v>0</v>
      </c>
      <c r="IM55" s="819">
        <v>0</v>
      </c>
      <c r="IN55" s="820"/>
      <c r="IO55" s="820"/>
      <c r="IP55" s="820"/>
      <c r="IQ55" s="820"/>
      <c r="IR55" s="820"/>
      <c r="IS55" s="820"/>
      <c r="IT55" s="35">
        <v>0</v>
      </c>
      <c r="IU55" s="35">
        <v>0</v>
      </c>
      <c r="IV55" s="35">
        <v>0</v>
      </c>
      <c r="IW55" s="819">
        <v>0</v>
      </c>
      <c r="IX55" s="820"/>
      <c r="IY55" s="820"/>
      <c r="IZ55" s="820"/>
      <c r="JA55" s="820"/>
      <c r="JB55" s="820"/>
      <c r="JC55" s="820"/>
      <c r="JD55" s="1"/>
    </row>
    <row r="56" spans="1:264" ht="13.5" customHeight="1" x14ac:dyDescent="0.25">
      <c r="A56" s="30" t="s">
        <v>607</v>
      </c>
      <c r="B56" s="821" t="s">
        <v>136</v>
      </c>
      <c r="C56" s="821"/>
      <c r="D56" s="822">
        <v>12876062</v>
      </c>
      <c r="E56" s="823"/>
      <c r="F56" s="823"/>
      <c r="G56" s="32">
        <v>2703973</v>
      </c>
      <c r="H56" s="824">
        <v>704803</v>
      </c>
      <c r="I56" s="825"/>
      <c r="J56" s="825"/>
      <c r="K56" s="825"/>
      <c r="L56" s="825"/>
      <c r="M56" s="32">
        <v>892156</v>
      </c>
      <c r="N56" s="32">
        <v>-187353</v>
      </c>
      <c r="O56" s="32">
        <v>3408776</v>
      </c>
      <c r="P56" s="1"/>
      <c r="Q56" s="33">
        <v>12876062</v>
      </c>
      <c r="R56" s="33">
        <v>2703973</v>
      </c>
      <c r="S56" s="33">
        <v>704803</v>
      </c>
      <c r="T56" s="33">
        <v>892156</v>
      </c>
      <c r="U56" s="33">
        <v>-187353</v>
      </c>
      <c r="V56" s="33">
        <v>3408776</v>
      </c>
      <c r="W56" s="1"/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819">
        <v>0</v>
      </c>
      <c r="AD56" s="820"/>
      <c r="AE56" s="820"/>
      <c r="AF56" s="820"/>
      <c r="AG56" s="820"/>
      <c r="AH56" s="820"/>
      <c r="AI56" s="820"/>
      <c r="AJ56" s="1"/>
      <c r="AK56" s="35">
        <v>0</v>
      </c>
      <c r="AL56" s="819">
        <v>0</v>
      </c>
      <c r="AM56" s="820"/>
      <c r="AN56" s="820"/>
      <c r="AO56" s="820"/>
      <c r="AP56" s="820"/>
      <c r="AQ56" s="820"/>
      <c r="AR56" s="820"/>
      <c r="AS56" s="35">
        <v>0</v>
      </c>
      <c r="AT56" s="35">
        <v>0</v>
      </c>
      <c r="AU56" s="35">
        <v>0</v>
      </c>
      <c r="AV56" s="819">
        <v>0</v>
      </c>
      <c r="AW56" s="820"/>
      <c r="AX56" s="820"/>
      <c r="AY56" s="820"/>
      <c r="AZ56" s="820"/>
      <c r="BA56" s="820"/>
      <c r="BB56" s="820"/>
      <c r="BC56" s="1"/>
      <c r="BD56" s="35">
        <v>0</v>
      </c>
      <c r="BE56" s="819">
        <v>0</v>
      </c>
      <c r="BF56" s="820"/>
      <c r="BG56" s="820"/>
      <c r="BH56" s="820"/>
      <c r="BI56" s="820"/>
      <c r="BJ56" s="820"/>
      <c r="BK56" s="820"/>
      <c r="BL56" s="35">
        <v>0</v>
      </c>
      <c r="BM56" s="35">
        <v>0</v>
      </c>
      <c r="BN56" s="35">
        <v>0</v>
      </c>
      <c r="BO56" s="819">
        <v>0</v>
      </c>
      <c r="BP56" s="820"/>
      <c r="BQ56" s="820"/>
      <c r="BR56" s="820"/>
      <c r="BS56" s="820"/>
      <c r="BT56" s="820"/>
      <c r="BU56" s="820"/>
      <c r="BV56" s="1"/>
      <c r="BW56" s="35">
        <v>0</v>
      </c>
      <c r="BX56" s="819">
        <v>0</v>
      </c>
      <c r="BY56" s="820"/>
      <c r="BZ56" s="820"/>
      <c r="CA56" s="820"/>
      <c r="CB56" s="820"/>
      <c r="CC56" s="820"/>
      <c r="CD56" s="820"/>
      <c r="CE56" s="35">
        <v>0</v>
      </c>
      <c r="CF56" s="35">
        <v>0</v>
      </c>
      <c r="CG56" s="35">
        <v>0</v>
      </c>
      <c r="CH56" s="819">
        <v>0</v>
      </c>
      <c r="CI56" s="820"/>
      <c r="CJ56" s="820"/>
      <c r="CK56" s="820"/>
      <c r="CL56" s="820"/>
      <c r="CM56" s="820"/>
      <c r="CN56" s="820"/>
      <c r="CO56" s="1"/>
      <c r="CP56" s="35">
        <v>0</v>
      </c>
      <c r="CQ56" s="819">
        <v>0</v>
      </c>
      <c r="CR56" s="820"/>
      <c r="CS56" s="820"/>
      <c r="CT56" s="820"/>
      <c r="CU56" s="820"/>
      <c r="CV56" s="820"/>
      <c r="CW56" s="820"/>
      <c r="CX56" s="35">
        <v>0</v>
      </c>
      <c r="CY56" s="35">
        <v>0</v>
      </c>
      <c r="CZ56" s="35">
        <v>0</v>
      </c>
      <c r="DA56" s="819">
        <v>0</v>
      </c>
      <c r="DB56" s="820"/>
      <c r="DC56" s="820"/>
      <c r="DD56" s="820"/>
      <c r="DE56" s="820"/>
      <c r="DF56" s="820"/>
      <c r="DG56" s="820"/>
      <c r="DH56" s="1"/>
      <c r="DI56" s="35">
        <v>0</v>
      </c>
      <c r="DJ56" s="819">
        <v>0</v>
      </c>
      <c r="DK56" s="820"/>
      <c r="DL56" s="820"/>
      <c r="DM56" s="820"/>
      <c r="DN56" s="820"/>
      <c r="DO56" s="820"/>
      <c r="DP56" s="820"/>
      <c r="DQ56" s="35">
        <v>0</v>
      </c>
      <c r="DR56" s="35">
        <v>0</v>
      </c>
      <c r="DS56" s="35">
        <v>0</v>
      </c>
      <c r="DT56" s="819">
        <v>0</v>
      </c>
      <c r="DU56" s="820"/>
      <c r="DV56" s="820"/>
      <c r="DW56" s="820"/>
      <c r="DX56" s="820"/>
      <c r="DY56" s="820"/>
      <c r="DZ56" s="820"/>
      <c r="EA56" s="1"/>
      <c r="EB56" s="35">
        <v>0</v>
      </c>
      <c r="EC56" s="819">
        <v>0</v>
      </c>
      <c r="ED56" s="820"/>
      <c r="EE56" s="820"/>
      <c r="EF56" s="820"/>
      <c r="EG56" s="820"/>
      <c r="EH56" s="820"/>
      <c r="EI56" s="820"/>
      <c r="EJ56" s="35">
        <v>0</v>
      </c>
      <c r="EK56" s="35">
        <v>0</v>
      </c>
      <c r="EL56" s="35">
        <v>0</v>
      </c>
      <c r="EM56" s="819">
        <v>0</v>
      </c>
      <c r="EN56" s="820"/>
      <c r="EO56" s="820"/>
      <c r="EP56" s="820"/>
      <c r="EQ56" s="820"/>
      <c r="ER56" s="820"/>
      <c r="ES56" s="820"/>
      <c r="ET56" s="1"/>
      <c r="EU56" s="35">
        <v>0</v>
      </c>
      <c r="EV56" s="819">
        <v>0</v>
      </c>
      <c r="EW56" s="820"/>
      <c r="EX56" s="820"/>
      <c r="EY56" s="820"/>
      <c r="EZ56" s="820"/>
      <c r="FA56" s="820"/>
      <c r="FB56" s="820"/>
      <c r="FC56" s="35">
        <v>0</v>
      </c>
      <c r="FD56" s="35">
        <v>0</v>
      </c>
      <c r="FE56" s="35">
        <v>0</v>
      </c>
      <c r="FF56" s="819">
        <v>0</v>
      </c>
      <c r="FG56" s="820"/>
      <c r="FH56" s="820"/>
      <c r="FI56" s="820"/>
      <c r="FJ56" s="820"/>
      <c r="FK56" s="820"/>
      <c r="FL56" s="820"/>
      <c r="FM56" s="1"/>
      <c r="FN56" s="35">
        <v>0</v>
      </c>
      <c r="FO56" s="819">
        <v>0</v>
      </c>
      <c r="FP56" s="820"/>
      <c r="FQ56" s="820"/>
      <c r="FR56" s="820"/>
      <c r="FS56" s="820"/>
      <c r="FT56" s="820"/>
      <c r="FU56" s="820"/>
      <c r="FV56" s="35">
        <v>0</v>
      </c>
      <c r="FW56" s="35">
        <v>0</v>
      </c>
      <c r="FX56" s="35">
        <v>0</v>
      </c>
      <c r="FY56" s="819">
        <v>0</v>
      </c>
      <c r="FZ56" s="820"/>
      <c r="GA56" s="820"/>
      <c r="GB56" s="820"/>
      <c r="GC56" s="820"/>
      <c r="GD56" s="820"/>
      <c r="GE56" s="820"/>
      <c r="GF56" s="1"/>
      <c r="GG56" s="35">
        <v>0</v>
      </c>
      <c r="GH56" s="819">
        <v>0</v>
      </c>
      <c r="GI56" s="820"/>
      <c r="GJ56" s="820"/>
      <c r="GK56" s="820"/>
      <c r="GL56" s="820"/>
      <c r="GM56" s="820"/>
      <c r="GN56" s="820"/>
      <c r="GO56" s="35">
        <v>0</v>
      </c>
      <c r="GP56" s="35">
        <v>0</v>
      </c>
      <c r="GQ56" s="35">
        <v>0</v>
      </c>
      <c r="GR56" s="819">
        <v>0</v>
      </c>
      <c r="GS56" s="820"/>
      <c r="GT56" s="820"/>
      <c r="GU56" s="820"/>
      <c r="GV56" s="820"/>
      <c r="GW56" s="820"/>
      <c r="GX56" s="820"/>
      <c r="GY56" s="1"/>
      <c r="GZ56" s="35">
        <v>0</v>
      </c>
      <c r="HA56" s="819">
        <v>0</v>
      </c>
      <c r="HB56" s="820"/>
      <c r="HC56" s="820"/>
      <c r="HD56" s="820"/>
      <c r="HE56" s="820"/>
      <c r="HF56" s="820"/>
      <c r="HG56" s="820"/>
      <c r="HH56" s="35">
        <v>0</v>
      </c>
      <c r="HI56" s="35">
        <v>0</v>
      </c>
      <c r="HJ56" s="35">
        <v>0</v>
      </c>
      <c r="HK56" s="819">
        <v>0</v>
      </c>
      <c r="HL56" s="820"/>
      <c r="HM56" s="820"/>
      <c r="HN56" s="820"/>
      <c r="HO56" s="820"/>
      <c r="HP56" s="820"/>
      <c r="HQ56" s="820"/>
      <c r="HR56" s="1"/>
      <c r="HS56" s="35">
        <v>0</v>
      </c>
      <c r="HT56" s="819">
        <v>0</v>
      </c>
      <c r="HU56" s="820"/>
      <c r="HV56" s="820"/>
      <c r="HW56" s="820"/>
      <c r="HX56" s="820"/>
      <c r="HY56" s="820"/>
      <c r="HZ56" s="820"/>
      <c r="IA56" s="35">
        <v>0</v>
      </c>
      <c r="IB56" s="35">
        <v>0</v>
      </c>
      <c r="IC56" s="35">
        <v>0</v>
      </c>
      <c r="ID56" s="819">
        <v>0</v>
      </c>
      <c r="IE56" s="820"/>
      <c r="IF56" s="820"/>
      <c r="IG56" s="820"/>
      <c r="IH56" s="820"/>
      <c r="II56" s="820"/>
      <c r="IJ56" s="820"/>
      <c r="IK56" s="1"/>
      <c r="IL56" s="35">
        <v>0</v>
      </c>
      <c r="IM56" s="819">
        <v>0</v>
      </c>
      <c r="IN56" s="820"/>
      <c r="IO56" s="820"/>
      <c r="IP56" s="820"/>
      <c r="IQ56" s="820"/>
      <c r="IR56" s="820"/>
      <c r="IS56" s="820"/>
      <c r="IT56" s="35">
        <v>0</v>
      </c>
      <c r="IU56" s="35">
        <v>0</v>
      </c>
      <c r="IV56" s="35">
        <v>0</v>
      </c>
      <c r="IW56" s="819">
        <v>0</v>
      </c>
      <c r="IX56" s="820"/>
      <c r="IY56" s="820"/>
      <c r="IZ56" s="820"/>
      <c r="JA56" s="820"/>
      <c r="JB56" s="820"/>
      <c r="JC56" s="820"/>
      <c r="JD56" s="1"/>
    </row>
    <row r="57" spans="1:264" ht="13.5" customHeight="1" x14ac:dyDescent="0.25">
      <c r="A57" s="30" t="s">
        <v>137</v>
      </c>
      <c r="B57" s="821" t="s">
        <v>138</v>
      </c>
      <c r="C57" s="821"/>
      <c r="D57" s="822">
        <v>3641532</v>
      </c>
      <c r="E57" s="823"/>
      <c r="F57" s="823"/>
      <c r="G57" s="32">
        <v>764722</v>
      </c>
      <c r="H57" s="824">
        <v>199328</v>
      </c>
      <c r="I57" s="825"/>
      <c r="J57" s="825"/>
      <c r="K57" s="825"/>
      <c r="L57" s="825"/>
      <c r="M57" s="32">
        <v>252314</v>
      </c>
      <c r="N57" s="32">
        <v>-52986</v>
      </c>
      <c r="O57" s="32">
        <v>964050</v>
      </c>
      <c r="P57" s="1"/>
      <c r="Q57" s="33">
        <v>3641532</v>
      </c>
      <c r="R57" s="33">
        <v>764722</v>
      </c>
      <c r="S57" s="33">
        <v>199328</v>
      </c>
      <c r="T57" s="33">
        <v>252314</v>
      </c>
      <c r="U57" s="33">
        <v>-52986</v>
      </c>
      <c r="V57" s="33">
        <v>964050</v>
      </c>
      <c r="W57" s="1"/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819">
        <v>0</v>
      </c>
      <c r="AD57" s="820"/>
      <c r="AE57" s="820"/>
      <c r="AF57" s="820"/>
      <c r="AG57" s="820"/>
      <c r="AH57" s="820"/>
      <c r="AI57" s="820"/>
      <c r="AJ57" s="1"/>
      <c r="AK57" s="35">
        <v>0</v>
      </c>
      <c r="AL57" s="819">
        <v>0</v>
      </c>
      <c r="AM57" s="820"/>
      <c r="AN57" s="820"/>
      <c r="AO57" s="820"/>
      <c r="AP57" s="820"/>
      <c r="AQ57" s="820"/>
      <c r="AR57" s="820"/>
      <c r="AS57" s="35">
        <v>0</v>
      </c>
      <c r="AT57" s="35">
        <v>0</v>
      </c>
      <c r="AU57" s="35">
        <v>0</v>
      </c>
      <c r="AV57" s="819">
        <v>0</v>
      </c>
      <c r="AW57" s="820"/>
      <c r="AX57" s="820"/>
      <c r="AY57" s="820"/>
      <c r="AZ57" s="820"/>
      <c r="BA57" s="820"/>
      <c r="BB57" s="820"/>
      <c r="BC57" s="1"/>
      <c r="BD57" s="35">
        <v>0</v>
      </c>
      <c r="BE57" s="819">
        <v>0</v>
      </c>
      <c r="BF57" s="820"/>
      <c r="BG57" s="820"/>
      <c r="BH57" s="820"/>
      <c r="BI57" s="820"/>
      <c r="BJ57" s="820"/>
      <c r="BK57" s="820"/>
      <c r="BL57" s="35">
        <v>0</v>
      </c>
      <c r="BM57" s="35">
        <v>0</v>
      </c>
      <c r="BN57" s="35">
        <v>0</v>
      </c>
      <c r="BO57" s="819">
        <v>0</v>
      </c>
      <c r="BP57" s="820"/>
      <c r="BQ57" s="820"/>
      <c r="BR57" s="820"/>
      <c r="BS57" s="820"/>
      <c r="BT57" s="820"/>
      <c r="BU57" s="820"/>
      <c r="BV57" s="1"/>
      <c r="BW57" s="35">
        <v>0</v>
      </c>
      <c r="BX57" s="819">
        <v>0</v>
      </c>
      <c r="BY57" s="820"/>
      <c r="BZ57" s="820"/>
      <c r="CA57" s="820"/>
      <c r="CB57" s="820"/>
      <c r="CC57" s="820"/>
      <c r="CD57" s="820"/>
      <c r="CE57" s="35">
        <v>0</v>
      </c>
      <c r="CF57" s="35">
        <v>0</v>
      </c>
      <c r="CG57" s="35">
        <v>0</v>
      </c>
      <c r="CH57" s="819">
        <v>0</v>
      </c>
      <c r="CI57" s="820"/>
      <c r="CJ57" s="820"/>
      <c r="CK57" s="820"/>
      <c r="CL57" s="820"/>
      <c r="CM57" s="820"/>
      <c r="CN57" s="820"/>
      <c r="CO57" s="1"/>
      <c r="CP57" s="35">
        <v>0</v>
      </c>
      <c r="CQ57" s="819">
        <v>0</v>
      </c>
      <c r="CR57" s="820"/>
      <c r="CS57" s="820"/>
      <c r="CT57" s="820"/>
      <c r="CU57" s="820"/>
      <c r="CV57" s="820"/>
      <c r="CW57" s="820"/>
      <c r="CX57" s="35">
        <v>0</v>
      </c>
      <c r="CY57" s="35">
        <v>0</v>
      </c>
      <c r="CZ57" s="35">
        <v>0</v>
      </c>
      <c r="DA57" s="819">
        <v>0</v>
      </c>
      <c r="DB57" s="820"/>
      <c r="DC57" s="820"/>
      <c r="DD57" s="820"/>
      <c r="DE57" s="820"/>
      <c r="DF57" s="820"/>
      <c r="DG57" s="820"/>
      <c r="DH57" s="1"/>
      <c r="DI57" s="35">
        <v>0</v>
      </c>
      <c r="DJ57" s="819">
        <v>0</v>
      </c>
      <c r="DK57" s="820"/>
      <c r="DL57" s="820"/>
      <c r="DM57" s="820"/>
      <c r="DN57" s="820"/>
      <c r="DO57" s="820"/>
      <c r="DP57" s="820"/>
      <c r="DQ57" s="35">
        <v>0</v>
      </c>
      <c r="DR57" s="35">
        <v>0</v>
      </c>
      <c r="DS57" s="35">
        <v>0</v>
      </c>
      <c r="DT57" s="819">
        <v>0</v>
      </c>
      <c r="DU57" s="820"/>
      <c r="DV57" s="820"/>
      <c r="DW57" s="820"/>
      <c r="DX57" s="820"/>
      <c r="DY57" s="820"/>
      <c r="DZ57" s="820"/>
      <c r="EA57" s="1"/>
      <c r="EB57" s="35">
        <v>0</v>
      </c>
      <c r="EC57" s="819">
        <v>0</v>
      </c>
      <c r="ED57" s="820"/>
      <c r="EE57" s="820"/>
      <c r="EF57" s="820"/>
      <c r="EG57" s="820"/>
      <c r="EH57" s="820"/>
      <c r="EI57" s="820"/>
      <c r="EJ57" s="35">
        <v>0</v>
      </c>
      <c r="EK57" s="35">
        <v>0</v>
      </c>
      <c r="EL57" s="35">
        <v>0</v>
      </c>
      <c r="EM57" s="819">
        <v>0</v>
      </c>
      <c r="EN57" s="820"/>
      <c r="EO57" s="820"/>
      <c r="EP57" s="820"/>
      <c r="EQ57" s="820"/>
      <c r="ER57" s="820"/>
      <c r="ES57" s="820"/>
      <c r="ET57" s="1"/>
      <c r="EU57" s="35">
        <v>0</v>
      </c>
      <c r="EV57" s="819">
        <v>0</v>
      </c>
      <c r="EW57" s="820"/>
      <c r="EX57" s="820"/>
      <c r="EY57" s="820"/>
      <c r="EZ57" s="820"/>
      <c r="FA57" s="820"/>
      <c r="FB57" s="820"/>
      <c r="FC57" s="35">
        <v>0</v>
      </c>
      <c r="FD57" s="35">
        <v>0</v>
      </c>
      <c r="FE57" s="35">
        <v>0</v>
      </c>
      <c r="FF57" s="819">
        <v>0</v>
      </c>
      <c r="FG57" s="820"/>
      <c r="FH57" s="820"/>
      <c r="FI57" s="820"/>
      <c r="FJ57" s="820"/>
      <c r="FK57" s="820"/>
      <c r="FL57" s="820"/>
      <c r="FM57" s="1"/>
      <c r="FN57" s="35">
        <v>0</v>
      </c>
      <c r="FO57" s="819">
        <v>0</v>
      </c>
      <c r="FP57" s="820"/>
      <c r="FQ57" s="820"/>
      <c r="FR57" s="820"/>
      <c r="FS57" s="820"/>
      <c r="FT57" s="820"/>
      <c r="FU57" s="820"/>
      <c r="FV57" s="35">
        <v>0</v>
      </c>
      <c r="FW57" s="35">
        <v>0</v>
      </c>
      <c r="FX57" s="35">
        <v>0</v>
      </c>
      <c r="FY57" s="819">
        <v>0</v>
      </c>
      <c r="FZ57" s="820"/>
      <c r="GA57" s="820"/>
      <c r="GB57" s="820"/>
      <c r="GC57" s="820"/>
      <c r="GD57" s="820"/>
      <c r="GE57" s="820"/>
      <c r="GF57" s="1"/>
      <c r="GG57" s="35">
        <v>0</v>
      </c>
      <c r="GH57" s="819">
        <v>0</v>
      </c>
      <c r="GI57" s="820"/>
      <c r="GJ57" s="820"/>
      <c r="GK57" s="820"/>
      <c r="GL57" s="820"/>
      <c r="GM57" s="820"/>
      <c r="GN57" s="820"/>
      <c r="GO57" s="35">
        <v>0</v>
      </c>
      <c r="GP57" s="35">
        <v>0</v>
      </c>
      <c r="GQ57" s="35">
        <v>0</v>
      </c>
      <c r="GR57" s="819">
        <v>0</v>
      </c>
      <c r="GS57" s="820"/>
      <c r="GT57" s="820"/>
      <c r="GU57" s="820"/>
      <c r="GV57" s="820"/>
      <c r="GW57" s="820"/>
      <c r="GX57" s="820"/>
      <c r="GY57" s="1"/>
      <c r="GZ57" s="35">
        <v>0</v>
      </c>
      <c r="HA57" s="819">
        <v>0</v>
      </c>
      <c r="HB57" s="820"/>
      <c r="HC57" s="820"/>
      <c r="HD57" s="820"/>
      <c r="HE57" s="820"/>
      <c r="HF57" s="820"/>
      <c r="HG57" s="820"/>
      <c r="HH57" s="35">
        <v>0</v>
      </c>
      <c r="HI57" s="35">
        <v>0</v>
      </c>
      <c r="HJ57" s="35">
        <v>0</v>
      </c>
      <c r="HK57" s="819">
        <v>0</v>
      </c>
      <c r="HL57" s="820"/>
      <c r="HM57" s="820"/>
      <c r="HN57" s="820"/>
      <c r="HO57" s="820"/>
      <c r="HP57" s="820"/>
      <c r="HQ57" s="820"/>
      <c r="HR57" s="1"/>
      <c r="HS57" s="35">
        <v>0</v>
      </c>
      <c r="HT57" s="819">
        <v>0</v>
      </c>
      <c r="HU57" s="820"/>
      <c r="HV57" s="820"/>
      <c r="HW57" s="820"/>
      <c r="HX57" s="820"/>
      <c r="HY57" s="820"/>
      <c r="HZ57" s="820"/>
      <c r="IA57" s="35">
        <v>0</v>
      </c>
      <c r="IB57" s="35">
        <v>0</v>
      </c>
      <c r="IC57" s="35">
        <v>0</v>
      </c>
      <c r="ID57" s="819">
        <v>0</v>
      </c>
      <c r="IE57" s="820"/>
      <c r="IF57" s="820"/>
      <c r="IG57" s="820"/>
      <c r="IH57" s="820"/>
      <c r="II57" s="820"/>
      <c r="IJ57" s="820"/>
      <c r="IK57" s="1"/>
      <c r="IL57" s="35">
        <v>0</v>
      </c>
      <c r="IM57" s="819">
        <v>0</v>
      </c>
      <c r="IN57" s="820"/>
      <c r="IO57" s="820"/>
      <c r="IP57" s="820"/>
      <c r="IQ57" s="820"/>
      <c r="IR57" s="820"/>
      <c r="IS57" s="820"/>
      <c r="IT57" s="35">
        <v>0</v>
      </c>
      <c r="IU57" s="35">
        <v>0</v>
      </c>
      <c r="IV57" s="35">
        <v>0</v>
      </c>
      <c r="IW57" s="819">
        <v>0</v>
      </c>
      <c r="IX57" s="820"/>
      <c r="IY57" s="820"/>
      <c r="IZ57" s="820"/>
      <c r="JA57" s="820"/>
      <c r="JB57" s="820"/>
      <c r="JC57" s="820"/>
      <c r="JD57" s="1"/>
    </row>
    <row r="58" spans="1:264" ht="14.25" customHeight="1" x14ac:dyDescent="0.25">
      <c r="A58" s="30" t="s">
        <v>143</v>
      </c>
      <c r="B58" s="821" t="s">
        <v>144</v>
      </c>
      <c r="C58" s="821"/>
      <c r="D58" s="822">
        <v>8401033</v>
      </c>
      <c r="E58" s="823"/>
      <c r="F58" s="823"/>
      <c r="G58" s="32">
        <v>1764217</v>
      </c>
      <c r="H58" s="824">
        <v>459851</v>
      </c>
      <c r="I58" s="825"/>
      <c r="J58" s="825"/>
      <c r="K58" s="825"/>
      <c r="L58" s="825"/>
      <c r="M58" s="32">
        <v>582090</v>
      </c>
      <c r="N58" s="32">
        <v>-122239</v>
      </c>
      <c r="O58" s="32">
        <v>2224068</v>
      </c>
      <c r="P58" s="1"/>
      <c r="Q58" s="33">
        <v>8401033</v>
      </c>
      <c r="R58" s="33">
        <v>1764217</v>
      </c>
      <c r="S58" s="33">
        <v>459851</v>
      </c>
      <c r="T58" s="33">
        <v>582090</v>
      </c>
      <c r="U58" s="33">
        <v>-122239</v>
      </c>
      <c r="V58" s="33">
        <v>2224068</v>
      </c>
      <c r="W58" s="1"/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819">
        <v>0</v>
      </c>
      <c r="AD58" s="820"/>
      <c r="AE58" s="820"/>
      <c r="AF58" s="820"/>
      <c r="AG58" s="820"/>
      <c r="AH58" s="820"/>
      <c r="AI58" s="820"/>
      <c r="AJ58" s="1"/>
      <c r="AK58" s="35">
        <v>0</v>
      </c>
      <c r="AL58" s="819">
        <v>0</v>
      </c>
      <c r="AM58" s="820"/>
      <c r="AN58" s="820"/>
      <c r="AO58" s="820"/>
      <c r="AP58" s="820"/>
      <c r="AQ58" s="820"/>
      <c r="AR58" s="820"/>
      <c r="AS58" s="35">
        <v>0</v>
      </c>
      <c r="AT58" s="35">
        <v>0</v>
      </c>
      <c r="AU58" s="35">
        <v>0</v>
      </c>
      <c r="AV58" s="819">
        <v>0</v>
      </c>
      <c r="AW58" s="820"/>
      <c r="AX58" s="820"/>
      <c r="AY58" s="820"/>
      <c r="AZ58" s="820"/>
      <c r="BA58" s="820"/>
      <c r="BB58" s="820"/>
      <c r="BC58" s="1"/>
      <c r="BD58" s="35">
        <v>0</v>
      </c>
      <c r="BE58" s="819">
        <v>0</v>
      </c>
      <c r="BF58" s="820"/>
      <c r="BG58" s="820"/>
      <c r="BH58" s="820"/>
      <c r="BI58" s="820"/>
      <c r="BJ58" s="820"/>
      <c r="BK58" s="820"/>
      <c r="BL58" s="35">
        <v>0</v>
      </c>
      <c r="BM58" s="35">
        <v>0</v>
      </c>
      <c r="BN58" s="35">
        <v>0</v>
      </c>
      <c r="BO58" s="819">
        <v>0</v>
      </c>
      <c r="BP58" s="820"/>
      <c r="BQ58" s="820"/>
      <c r="BR58" s="820"/>
      <c r="BS58" s="820"/>
      <c r="BT58" s="820"/>
      <c r="BU58" s="820"/>
      <c r="BV58" s="1"/>
      <c r="BW58" s="35">
        <v>0</v>
      </c>
      <c r="BX58" s="819">
        <v>0</v>
      </c>
      <c r="BY58" s="820"/>
      <c r="BZ58" s="820"/>
      <c r="CA58" s="820"/>
      <c r="CB58" s="820"/>
      <c r="CC58" s="820"/>
      <c r="CD58" s="820"/>
      <c r="CE58" s="35">
        <v>0</v>
      </c>
      <c r="CF58" s="35">
        <v>0</v>
      </c>
      <c r="CG58" s="35">
        <v>0</v>
      </c>
      <c r="CH58" s="819">
        <v>0</v>
      </c>
      <c r="CI58" s="820"/>
      <c r="CJ58" s="820"/>
      <c r="CK58" s="820"/>
      <c r="CL58" s="820"/>
      <c r="CM58" s="820"/>
      <c r="CN58" s="820"/>
      <c r="CO58" s="1"/>
      <c r="CP58" s="35">
        <v>0</v>
      </c>
      <c r="CQ58" s="819">
        <v>0</v>
      </c>
      <c r="CR58" s="820"/>
      <c r="CS58" s="820"/>
      <c r="CT58" s="820"/>
      <c r="CU58" s="820"/>
      <c r="CV58" s="820"/>
      <c r="CW58" s="820"/>
      <c r="CX58" s="35">
        <v>0</v>
      </c>
      <c r="CY58" s="35">
        <v>0</v>
      </c>
      <c r="CZ58" s="35">
        <v>0</v>
      </c>
      <c r="DA58" s="819">
        <v>0</v>
      </c>
      <c r="DB58" s="820"/>
      <c r="DC58" s="820"/>
      <c r="DD58" s="820"/>
      <c r="DE58" s="820"/>
      <c r="DF58" s="820"/>
      <c r="DG58" s="820"/>
      <c r="DH58" s="1"/>
      <c r="DI58" s="35">
        <v>0</v>
      </c>
      <c r="DJ58" s="819">
        <v>0</v>
      </c>
      <c r="DK58" s="820"/>
      <c r="DL58" s="820"/>
      <c r="DM58" s="820"/>
      <c r="DN58" s="820"/>
      <c r="DO58" s="820"/>
      <c r="DP58" s="820"/>
      <c r="DQ58" s="35">
        <v>0</v>
      </c>
      <c r="DR58" s="35">
        <v>0</v>
      </c>
      <c r="DS58" s="35">
        <v>0</v>
      </c>
      <c r="DT58" s="819">
        <v>0</v>
      </c>
      <c r="DU58" s="820"/>
      <c r="DV58" s="820"/>
      <c r="DW58" s="820"/>
      <c r="DX58" s="820"/>
      <c r="DY58" s="820"/>
      <c r="DZ58" s="820"/>
      <c r="EA58" s="1"/>
      <c r="EB58" s="35">
        <v>0</v>
      </c>
      <c r="EC58" s="819">
        <v>0</v>
      </c>
      <c r="ED58" s="820"/>
      <c r="EE58" s="820"/>
      <c r="EF58" s="820"/>
      <c r="EG58" s="820"/>
      <c r="EH58" s="820"/>
      <c r="EI58" s="820"/>
      <c r="EJ58" s="35">
        <v>0</v>
      </c>
      <c r="EK58" s="35">
        <v>0</v>
      </c>
      <c r="EL58" s="35">
        <v>0</v>
      </c>
      <c r="EM58" s="819">
        <v>0</v>
      </c>
      <c r="EN58" s="820"/>
      <c r="EO58" s="820"/>
      <c r="EP58" s="820"/>
      <c r="EQ58" s="820"/>
      <c r="ER58" s="820"/>
      <c r="ES58" s="820"/>
      <c r="ET58" s="1"/>
      <c r="EU58" s="35">
        <v>0</v>
      </c>
      <c r="EV58" s="819">
        <v>0</v>
      </c>
      <c r="EW58" s="820"/>
      <c r="EX58" s="820"/>
      <c r="EY58" s="820"/>
      <c r="EZ58" s="820"/>
      <c r="FA58" s="820"/>
      <c r="FB58" s="820"/>
      <c r="FC58" s="35">
        <v>0</v>
      </c>
      <c r="FD58" s="35">
        <v>0</v>
      </c>
      <c r="FE58" s="35">
        <v>0</v>
      </c>
      <c r="FF58" s="819">
        <v>0</v>
      </c>
      <c r="FG58" s="820"/>
      <c r="FH58" s="820"/>
      <c r="FI58" s="820"/>
      <c r="FJ58" s="820"/>
      <c r="FK58" s="820"/>
      <c r="FL58" s="820"/>
      <c r="FM58" s="1"/>
      <c r="FN58" s="35">
        <v>0</v>
      </c>
      <c r="FO58" s="819">
        <v>0</v>
      </c>
      <c r="FP58" s="820"/>
      <c r="FQ58" s="820"/>
      <c r="FR58" s="820"/>
      <c r="FS58" s="820"/>
      <c r="FT58" s="820"/>
      <c r="FU58" s="820"/>
      <c r="FV58" s="35">
        <v>0</v>
      </c>
      <c r="FW58" s="35">
        <v>0</v>
      </c>
      <c r="FX58" s="35">
        <v>0</v>
      </c>
      <c r="FY58" s="819">
        <v>0</v>
      </c>
      <c r="FZ58" s="820"/>
      <c r="GA58" s="820"/>
      <c r="GB58" s="820"/>
      <c r="GC58" s="820"/>
      <c r="GD58" s="820"/>
      <c r="GE58" s="820"/>
      <c r="GF58" s="1"/>
      <c r="GG58" s="35">
        <v>0</v>
      </c>
      <c r="GH58" s="819">
        <v>0</v>
      </c>
      <c r="GI58" s="820"/>
      <c r="GJ58" s="820"/>
      <c r="GK58" s="820"/>
      <c r="GL58" s="820"/>
      <c r="GM58" s="820"/>
      <c r="GN58" s="820"/>
      <c r="GO58" s="35">
        <v>0</v>
      </c>
      <c r="GP58" s="35">
        <v>0</v>
      </c>
      <c r="GQ58" s="35">
        <v>0</v>
      </c>
      <c r="GR58" s="819">
        <v>0</v>
      </c>
      <c r="GS58" s="820"/>
      <c r="GT58" s="820"/>
      <c r="GU58" s="820"/>
      <c r="GV58" s="820"/>
      <c r="GW58" s="820"/>
      <c r="GX58" s="820"/>
      <c r="GY58" s="1"/>
      <c r="GZ58" s="35">
        <v>0</v>
      </c>
      <c r="HA58" s="819">
        <v>0</v>
      </c>
      <c r="HB58" s="820"/>
      <c r="HC58" s="820"/>
      <c r="HD58" s="820"/>
      <c r="HE58" s="820"/>
      <c r="HF58" s="820"/>
      <c r="HG58" s="820"/>
      <c r="HH58" s="35">
        <v>0</v>
      </c>
      <c r="HI58" s="35">
        <v>0</v>
      </c>
      <c r="HJ58" s="35">
        <v>0</v>
      </c>
      <c r="HK58" s="819">
        <v>0</v>
      </c>
      <c r="HL58" s="820"/>
      <c r="HM58" s="820"/>
      <c r="HN58" s="820"/>
      <c r="HO58" s="820"/>
      <c r="HP58" s="820"/>
      <c r="HQ58" s="820"/>
      <c r="HR58" s="1"/>
      <c r="HS58" s="35">
        <v>0</v>
      </c>
      <c r="HT58" s="819">
        <v>0</v>
      </c>
      <c r="HU58" s="820"/>
      <c r="HV58" s="820"/>
      <c r="HW58" s="820"/>
      <c r="HX58" s="820"/>
      <c r="HY58" s="820"/>
      <c r="HZ58" s="820"/>
      <c r="IA58" s="35">
        <v>0</v>
      </c>
      <c r="IB58" s="35">
        <v>0</v>
      </c>
      <c r="IC58" s="35">
        <v>0</v>
      </c>
      <c r="ID58" s="819">
        <v>0</v>
      </c>
      <c r="IE58" s="820"/>
      <c r="IF58" s="820"/>
      <c r="IG58" s="820"/>
      <c r="IH58" s="820"/>
      <c r="II58" s="820"/>
      <c r="IJ58" s="820"/>
      <c r="IK58" s="1"/>
      <c r="IL58" s="35">
        <v>0</v>
      </c>
      <c r="IM58" s="819">
        <v>0</v>
      </c>
      <c r="IN58" s="820"/>
      <c r="IO58" s="820"/>
      <c r="IP58" s="820"/>
      <c r="IQ58" s="820"/>
      <c r="IR58" s="820"/>
      <c r="IS58" s="820"/>
      <c r="IT58" s="35">
        <v>0</v>
      </c>
      <c r="IU58" s="35">
        <v>0</v>
      </c>
      <c r="IV58" s="35">
        <v>0</v>
      </c>
      <c r="IW58" s="819">
        <v>0</v>
      </c>
      <c r="IX58" s="820"/>
      <c r="IY58" s="820"/>
      <c r="IZ58" s="820"/>
      <c r="JA58" s="820"/>
      <c r="JB58" s="820"/>
      <c r="JC58" s="820"/>
      <c r="JD58" s="1"/>
    </row>
    <row r="59" spans="1:264" ht="13.5" customHeight="1" x14ac:dyDescent="0.25">
      <c r="A59" s="30" t="s">
        <v>151</v>
      </c>
      <c r="B59" s="821" t="s">
        <v>152</v>
      </c>
      <c r="C59" s="821"/>
      <c r="D59" s="822">
        <v>-3341635</v>
      </c>
      <c r="E59" s="823"/>
      <c r="F59" s="823"/>
      <c r="G59" s="32">
        <v>-701743</v>
      </c>
      <c r="H59" s="824">
        <v>-182912</v>
      </c>
      <c r="I59" s="825"/>
      <c r="J59" s="825"/>
      <c r="K59" s="825"/>
      <c r="L59" s="825"/>
      <c r="M59" s="32">
        <v>-231535</v>
      </c>
      <c r="N59" s="32">
        <v>48623</v>
      </c>
      <c r="O59" s="32">
        <v>-884655</v>
      </c>
      <c r="P59" s="1"/>
      <c r="Q59" s="33">
        <v>-3015807</v>
      </c>
      <c r="R59" s="33">
        <v>-633319</v>
      </c>
      <c r="S59" s="33">
        <v>-165078</v>
      </c>
      <c r="T59" s="33">
        <v>-208959</v>
      </c>
      <c r="U59" s="33">
        <v>43881</v>
      </c>
      <c r="V59" s="33">
        <v>-798397</v>
      </c>
      <c r="W59" s="1"/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819">
        <v>0</v>
      </c>
      <c r="AD59" s="820"/>
      <c r="AE59" s="820"/>
      <c r="AF59" s="820"/>
      <c r="AG59" s="820"/>
      <c r="AH59" s="820"/>
      <c r="AI59" s="820"/>
      <c r="AJ59" s="1"/>
      <c r="AK59" s="35">
        <v>0</v>
      </c>
      <c r="AL59" s="819">
        <v>0</v>
      </c>
      <c r="AM59" s="820"/>
      <c r="AN59" s="820"/>
      <c r="AO59" s="820"/>
      <c r="AP59" s="820"/>
      <c r="AQ59" s="820"/>
      <c r="AR59" s="820"/>
      <c r="AS59" s="35">
        <v>0</v>
      </c>
      <c r="AT59" s="35">
        <v>0</v>
      </c>
      <c r="AU59" s="35">
        <v>0</v>
      </c>
      <c r="AV59" s="819">
        <v>0</v>
      </c>
      <c r="AW59" s="820"/>
      <c r="AX59" s="820"/>
      <c r="AY59" s="820"/>
      <c r="AZ59" s="820"/>
      <c r="BA59" s="820"/>
      <c r="BB59" s="820"/>
      <c r="BC59" s="1"/>
      <c r="BD59" s="35">
        <v>0</v>
      </c>
      <c r="BE59" s="819">
        <v>0</v>
      </c>
      <c r="BF59" s="820"/>
      <c r="BG59" s="820"/>
      <c r="BH59" s="820"/>
      <c r="BI59" s="820"/>
      <c r="BJ59" s="820"/>
      <c r="BK59" s="820"/>
      <c r="BL59" s="35">
        <v>0</v>
      </c>
      <c r="BM59" s="35">
        <v>0</v>
      </c>
      <c r="BN59" s="35">
        <v>0</v>
      </c>
      <c r="BO59" s="819">
        <v>0</v>
      </c>
      <c r="BP59" s="820"/>
      <c r="BQ59" s="820"/>
      <c r="BR59" s="820"/>
      <c r="BS59" s="820"/>
      <c r="BT59" s="820"/>
      <c r="BU59" s="820"/>
      <c r="BV59" s="1"/>
      <c r="BW59" s="35">
        <v>0</v>
      </c>
      <c r="BX59" s="819">
        <v>0</v>
      </c>
      <c r="BY59" s="820"/>
      <c r="BZ59" s="820"/>
      <c r="CA59" s="820"/>
      <c r="CB59" s="820"/>
      <c r="CC59" s="820"/>
      <c r="CD59" s="820"/>
      <c r="CE59" s="35">
        <v>0</v>
      </c>
      <c r="CF59" s="35">
        <v>0</v>
      </c>
      <c r="CG59" s="35">
        <v>0</v>
      </c>
      <c r="CH59" s="819">
        <v>0</v>
      </c>
      <c r="CI59" s="820"/>
      <c r="CJ59" s="820"/>
      <c r="CK59" s="820"/>
      <c r="CL59" s="820"/>
      <c r="CM59" s="820"/>
      <c r="CN59" s="820"/>
      <c r="CO59" s="1"/>
      <c r="CP59" s="35">
        <v>0</v>
      </c>
      <c r="CQ59" s="819">
        <v>0</v>
      </c>
      <c r="CR59" s="820"/>
      <c r="CS59" s="820"/>
      <c r="CT59" s="820"/>
      <c r="CU59" s="820"/>
      <c r="CV59" s="820"/>
      <c r="CW59" s="820"/>
      <c r="CX59" s="35">
        <v>0</v>
      </c>
      <c r="CY59" s="35">
        <v>0</v>
      </c>
      <c r="CZ59" s="35">
        <v>0</v>
      </c>
      <c r="DA59" s="819">
        <v>0</v>
      </c>
      <c r="DB59" s="820"/>
      <c r="DC59" s="820"/>
      <c r="DD59" s="820"/>
      <c r="DE59" s="820"/>
      <c r="DF59" s="820"/>
      <c r="DG59" s="820"/>
      <c r="DH59" s="1"/>
      <c r="DI59" s="35">
        <v>0</v>
      </c>
      <c r="DJ59" s="819">
        <v>0</v>
      </c>
      <c r="DK59" s="820"/>
      <c r="DL59" s="820"/>
      <c r="DM59" s="820"/>
      <c r="DN59" s="820"/>
      <c r="DO59" s="820"/>
      <c r="DP59" s="820"/>
      <c r="DQ59" s="35">
        <v>0</v>
      </c>
      <c r="DR59" s="35">
        <v>0</v>
      </c>
      <c r="DS59" s="35">
        <v>0</v>
      </c>
      <c r="DT59" s="819">
        <v>0</v>
      </c>
      <c r="DU59" s="820"/>
      <c r="DV59" s="820"/>
      <c r="DW59" s="820"/>
      <c r="DX59" s="820"/>
      <c r="DY59" s="820"/>
      <c r="DZ59" s="820"/>
      <c r="EA59" s="1"/>
      <c r="EB59" s="35">
        <v>0</v>
      </c>
      <c r="EC59" s="819">
        <v>0</v>
      </c>
      <c r="ED59" s="820"/>
      <c r="EE59" s="820"/>
      <c r="EF59" s="820"/>
      <c r="EG59" s="820"/>
      <c r="EH59" s="820"/>
      <c r="EI59" s="820"/>
      <c r="EJ59" s="35">
        <v>0</v>
      </c>
      <c r="EK59" s="35">
        <v>0</v>
      </c>
      <c r="EL59" s="35">
        <v>0</v>
      </c>
      <c r="EM59" s="819">
        <v>0</v>
      </c>
      <c r="EN59" s="820"/>
      <c r="EO59" s="820"/>
      <c r="EP59" s="820"/>
      <c r="EQ59" s="820"/>
      <c r="ER59" s="820"/>
      <c r="ES59" s="820"/>
      <c r="ET59" s="1"/>
      <c r="EU59" s="35">
        <v>0</v>
      </c>
      <c r="EV59" s="819">
        <v>0</v>
      </c>
      <c r="EW59" s="820"/>
      <c r="EX59" s="820"/>
      <c r="EY59" s="820"/>
      <c r="EZ59" s="820"/>
      <c r="FA59" s="820"/>
      <c r="FB59" s="820"/>
      <c r="FC59" s="35">
        <v>0</v>
      </c>
      <c r="FD59" s="35">
        <v>0</v>
      </c>
      <c r="FE59" s="35">
        <v>0</v>
      </c>
      <c r="FF59" s="819">
        <v>0</v>
      </c>
      <c r="FG59" s="820"/>
      <c r="FH59" s="820"/>
      <c r="FI59" s="820"/>
      <c r="FJ59" s="820"/>
      <c r="FK59" s="820"/>
      <c r="FL59" s="820"/>
      <c r="FM59" s="1"/>
      <c r="FN59" s="33">
        <v>-18582</v>
      </c>
      <c r="FO59" s="829">
        <v>-3902</v>
      </c>
      <c r="FP59" s="820"/>
      <c r="FQ59" s="820"/>
      <c r="FR59" s="820"/>
      <c r="FS59" s="820"/>
      <c r="FT59" s="820"/>
      <c r="FU59" s="820"/>
      <c r="FV59" s="33">
        <v>-1017</v>
      </c>
      <c r="FW59" s="33">
        <v>-1288</v>
      </c>
      <c r="FX59" s="35">
        <v>270</v>
      </c>
      <c r="FY59" s="829">
        <v>-4919</v>
      </c>
      <c r="FZ59" s="820"/>
      <c r="GA59" s="820"/>
      <c r="GB59" s="820"/>
      <c r="GC59" s="820"/>
      <c r="GD59" s="820"/>
      <c r="GE59" s="820"/>
      <c r="GF59" s="1"/>
      <c r="GG59" s="33">
        <v>-287162</v>
      </c>
      <c r="GH59" s="829">
        <v>-60304</v>
      </c>
      <c r="GI59" s="820"/>
      <c r="GJ59" s="820"/>
      <c r="GK59" s="820"/>
      <c r="GL59" s="820"/>
      <c r="GM59" s="820"/>
      <c r="GN59" s="820"/>
      <c r="GO59" s="33">
        <v>-15718</v>
      </c>
      <c r="GP59" s="33">
        <v>-19897</v>
      </c>
      <c r="GQ59" s="33">
        <v>4178</v>
      </c>
      <c r="GR59" s="829">
        <v>-76022</v>
      </c>
      <c r="GS59" s="820"/>
      <c r="GT59" s="820"/>
      <c r="GU59" s="820"/>
      <c r="GV59" s="820"/>
      <c r="GW59" s="820"/>
      <c r="GX59" s="820"/>
      <c r="GY59" s="1"/>
      <c r="GZ59" s="35">
        <v>0</v>
      </c>
      <c r="HA59" s="819">
        <v>0</v>
      </c>
      <c r="HB59" s="820"/>
      <c r="HC59" s="820"/>
      <c r="HD59" s="820"/>
      <c r="HE59" s="820"/>
      <c r="HF59" s="820"/>
      <c r="HG59" s="820"/>
      <c r="HH59" s="35">
        <v>0</v>
      </c>
      <c r="HI59" s="35">
        <v>0</v>
      </c>
      <c r="HJ59" s="35">
        <v>0</v>
      </c>
      <c r="HK59" s="819">
        <v>0</v>
      </c>
      <c r="HL59" s="820"/>
      <c r="HM59" s="820"/>
      <c r="HN59" s="820"/>
      <c r="HO59" s="820"/>
      <c r="HP59" s="820"/>
      <c r="HQ59" s="820"/>
      <c r="HR59" s="1"/>
      <c r="HS59" s="33">
        <v>-20084</v>
      </c>
      <c r="HT59" s="829">
        <v>-4218</v>
      </c>
      <c r="HU59" s="820"/>
      <c r="HV59" s="820"/>
      <c r="HW59" s="820"/>
      <c r="HX59" s="820"/>
      <c r="HY59" s="820"/>
      <c r="HZ59" s="820"/>
      <c r="IA59" s="33">
        <v>-1099</v>
      </c>
      <c r="IB59" s="33">
        <v>-1392</v>
      </c>
      <c r="IC59" s="35">
        <v>292</v>
      </c>
      <c r="ID59" s="829">
        <v>-5317</v>
      </c>
      <c r="IE59" s="820"/>
      <c r="IF59" s="820"/>
      <c r="IG59" s="820"/>
      <c r="IH59" s="820"/>
      <c r="II59" s="820"/>
      <c r="IJ59" s="820"/>
      <c r="IK59" s="1"/>
      <c r="IL59" s="35">
        <v>0</v>
      </c>
      <c r="IM59" s="819">
        <v>0</v>
      </c>
      <c r="IN59" s="820"/>
      <c r="IO59" s="820"/>
      <c r="IP59" s="820"/>
      <c r="IQ59" s="820"/>
      <c r="IR59" s="820"/>
      <c r="IS59" s="820"/>
      <c r="IT59" s="35">
        <v>0</v>
      </c>
      <c r="IU59" s="35">
        <v>0</v>
      </c>
      <c r="IV59" s="35">
        <v>0</v>
      </c>
      <c r="IW59" s="819">
        <v>0</v>
      </c>
      <c r="IX59" s="820"/>
      <c r="IY59" s="820"/>
      <c r="IZ59" s="820"/>
      <c r="JA59" s="820"/>
      <c r="JB59" s="820"/>
      <c r="JC59" s="820"/>
      <c r="JD59" s="1"/>
    </row>
    <row r="60" spans="1:264" ht="13.5" customHeight="1" x14ac:dyDescent="0.25">
      <c r="A60" s="30" t="s">
        <v>153</v>
      </c>
      <c r="B60" s="821" t="s">
        <v>154</v>
      </c>
      <c r="C60" s="821"/>
      <c r="D60" s="822">
        <v>-9568408</v>
      </c>
      <c r="E60" s="823"/>
      <c r="F60" s="823"/>
      <c r="G60" s="32">
        <v>-2009366</v>
      </c>
      <c r="H60" s="824">
        <v>-523750</v>
      </c>
      <c r="I60" s="825"/>
      <c r="J60" s="825"/>
      <c r="K60" s="825"/>
      <c r="L60" s="825"/>
      <c r="M60" s="32">
        <v>-662975</v>
      </c>
      <c r="N60" s="32">
        <v>139225</v>
      </c>
      <c r="O60" s="32">
        <v>-2533116</v>
      </c>
      <c r="P60" s="1"/>
      <c r="Q60" s="33">
        <v>-9568408</v>
      </c>
      <c r="R60" s="33">
        <v>-2009366</v>
      </c>
      <c r="S60" s="33">
        <v>-523750</v>
      </c>
      <c r="T60" s="33">
        <v>-662975</v>
      </c>
      <c r="U60" s="33">
        <v>139225</v>
      </c>
      <c r="V60" s="33">
        <v>-2533116</v>
      </c>
      <c r="W60" s="1"/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819">
        <v>0</v>
      </c>
      <c r="AD60" s="820"/>
      <c r="AE60" s="820"/>
      <c r="AF60" s="820"/>
      <c r="AG60" s="820"/>
      <c r="AH60" s="820"/>
      <c r="AI60" s="820"/>
      <c r="AJ60" s="1"/>
      <c r="AK60" s="35">
        <v>0</v>
      </c>
      <c r="AL60" s="819">
        <v>0</v>
      </c>
      <c r="AM60" s="820"/>
      <c r="AN60" s="820"/>
      <c r="AO60" s="820"/>
      <c r="AP60" s="820"/>
      <c r="AQ60" s="820"/>
      <c r="AR60" s="820"/>
      <c r="AS60" s="35">
        <v>0</v>
      </c>
      <c r="AT60" s="35">
        <v>0</v>
      </c>
      <c r="AU60" s="35">
        <v>0</v>
      </c>
      <c r="AV60" s="819">
        <v>0</v>
      </c>
      <c r="AW60" s="820"/>
      <c r="AX60" s="820"/>
      <c r="AY60" s="820"/>
      <c r="AZ60" s="820"/>
      <c r="BA60" s="820"/>
      <c r="BB60" s="820"/>
      <c r="BC60" s="1"/>
      <c r="BD60" s="35">
        <v>0</v>
      </c>
      <c r="BE60" s="819">
        <v>0</v>
      </c>
      <c r="BF60" s="820"/>
      <c r="BG60" s="820"/>
      <c r="BH60" s="820"/>
      <c r="BI60" s="820"/>
      <c r="BJ60" s="820"/>
      <c r="BK60" s="820"/>
      <c r="BL60" s="35">
        <v>0</v>
      </c>
      <c r="BM60" s="35">
        <v>0</v>
      </c>
      <c r="BN60" s="35">
        <v>0</v>
      </c>
      <c r="BO60" s="819">
        <v>0</v>
      </c>
      <c r="BP60" s="820"/>
      <c r="BQ60" s="820"/>
      <c r="BR60" s="820"/>
      <c r="BS60" s="820"/>
      <c r="BT60" s="820"/>
      <c r="BU60" s="820"/>
      <c r="BV60" s="1"/>
      <c r="BW60" s="35">
        <v>0</v>
      </c>
      <c r="BX60" s="819">
        <v>0</v>
      </c>
      <c r="BY60" s="820"/>
      <c r="BZ60" s="820"/>
      <c r="CA60" s="820"/>
      <c r="CB60" s="820"/>
      <c r="CC60" s="820"/>
      <c r="CD60" s="820"/>
      <c r="CE60" s="35">
        <v>0</v>
      </c>
      <c r="CF60" s="35">
        <v>0</v>
      </c>
      <c r="CG60" s="35">
        <v>0</v>
      </c>
      <c r="CH60" s="819">
        <v>0</v>
      </c>
      <c r="CI60" s="820"/>
      <c r="CJ60" s="820"/>
      <c r="CK60" s="820"/>
      <c r="CL60" s="820"/>
      <c r="CM60" s="820"/>
      <c r="CN60" s="820"/>
      <c r="CO60" s="1"/>
      <c r="CP60" s="35">
        <v>0</v>
      </c>
      <c r="CQ60" s="819">
        <v>0</v>
      </c>
      <c r="CR60" s="820"/>
      <c r="CS60" s="820"/>
      <c r="CT60" s="820"/>
      <c r="CU60" s="820"/>
      <c r="CV60" s="820"/>
      <c r="CW60" s="820"/>
      <c r="CX60" s="35">
        <v>0</v>
      </c>
      <c r="CY60" s="35">
        <v>0</v>
      </c>
      <c r="CZ60" s="35">
        <v>0</v>
      </c>
      <c r="DA60" s="819">
        <v>0</v>
      </c>
      <c r="DB60" s="820"/>
      <c r="DC60" s="820"/>
      <c r="DD60" s="820"/>
      <c r="DE60" s="820"/>
      <c r="DF60" s="820"/>
      <c r="DG60" s="820"/>
      <c r="DH60" s="1"/>
      <c r="DI60" s="35">
        <v>0</v>
      </c>
      <c r="DJ60" s="819">
        <v>0</v>
      </c>
      <c r="DK60" s="820"/>
      <c r="DL60" s="820"/>
      <c r="DM60" s="820"/>
      <c r="DN60" s="820"/>
      <c r="DO60" s="820"/>
      <c r="DP60" s="820"/>
      <c r="DQ60" s="35">
        <v>0</v>
      </c>
      <c r="DR60" s="35">
        <v>0</v>
      </c>
      <c r="DS60" s="35">
        <v>0</v>
      </c>
      <c r="DT60" s="819">
        <v>0</v>
      </c>
      <c r="DU60" s="820"/>
      <c r="DV60" s="820"/>
      <c r="DW60" s="820"/>
      <c r="DX60" s="820"/>
      <c r="DY60" s="820"/>
      <c r="DZ60" s="820"/>
      <c r="EA60" s="1"/>
      <c r="EB60" s="35">
        <v>0</v>
      </c>
      <c r="EC60" s="819">
        <v>0</v>
      </c>
      <c r="ED60" s="820"/>
      <c r="EE60" s="820"/>
      <c r="EF60" s="820"/>
      <c r="EG60" s="820"/>
      <c r="EH60" s="820"/>
      <c r="EI60" s="820"/>
      <c r="EJ60" s="35">
        <v>0</v>
      </c>
      <c r="EK60" s="35">
        <v>0</v>
      </c>
      <c r="EL60" s="35">
        <v>0</v>
      </c>
      <c r="EM60" s="819">
        <v>0</v>
      </c>
      <c r="EN60" s="820"/>
      <c r="EO60" s="820"/>
      <c r="EP60" s="820"/>
      <c r="EQ60" s="820"/>
      <c r="ER60" s="820"/>
      <c r="ES60" s="820"/>
      <c r="ET60" s="1"/>
      <c r="EU60" s="35">
        <v>0</v>
      </c>
      <c r="EV60" s="819">
        <v>0</v>
      </c>
      <c r="EW60" s="820"/>
      <c r="EX60" s="820"/>
      <c r="EY60" s="820"/>
      <c r="EZ60" s="820"/>
      <c r="FA60" s="820"/>
      <c r="FB60" s="820"/>
      <c r="FC60" s="35">
        <v>0</v>
      </c>
      <c r="FD60" s="35">
        <v>0</v>
      </c>
      <c r="FE60" s="35">
        <v>0</v>
      </c>
      <c r="FF60" s="819">
        <v>0</v>
      </c>
      <c r="FG60" s="820"/>
      <c r="FH60" s="820"/>
      <c r="FI60" s="820"/>
      <c r="FJ60" s="820"/>
      <c r="FK60" s="820"/>
      <c r="FL60" s="820"/>
      <c r="FM60" s="1"/>
      <c r="FN60" s="35">
        <v>0</v>
      </c>
      <c r="FO60" s="819">
        <v>0</v>
      </c>
      <c r="FP60" s="820"/>
      <c r="FQ60" s="820"/>
      <c r="FR60" s="820"/>
      <c r="FS60" s="820"/>
      <c r="FT60" s="820"/>
      <c r="FU60" s="820"/>
      <c r="FV60" s="35">
        <v>0</v>
      </c>
      <c r="FW60" s="35">
        <v>0</v>
      </c>
      <c r="FX60" s="35">
        <v>0</v>
      </c>
      <c r="FY60" s="819">
        <v>0</v>
      </c>
      <c r="FZ60" s="820"/>
      <c r="GA60" s="820"/>
      <c r="GB60" s="820"/>
      <c r="GC60" s="820"/>
      <c r="GD60" s="820"/>
      <c r="GE60" s="820"/>
      <c r="GF60" s="1"/>
      <c r="GG60" s="35">
        <v>0</v>
      </c>
      <c r="GH60" s="819">
        <v>0</v>
      </c>
      <c r="GI60" s="820"/>
      <c r="GJ60" s="820"/>
      <c r="GK60" s="820"/>
      <c r="GL60" s="820"/>
      <c r="GM60" s="820"/>
      <c r="GN60" s="820"/>
      <c r="GO60" s="35">
        <v>0</v>
      </c>
      <c r="GP60" s="35">
        <v>0</v>
      </c>
      <c r="GQ60" s="35">
        <v>0</v>
      </c>
      <c r="GR60" s="819">
        <v>0</v>
      </c>
      <c r="GS60" s="820"/>
      <c r="GT60" s="820"/>
      <c r="GU60" s="820"/>
      <c r="GV60" s="820"/>
      <c r="GW60" s="820"/>
      <c r="GX60" s="820"/>
      <c r="GY60" s="1"/>
      <c r="GZ60" s="35">
        <v>0</v>
      </c>
      <c r="HA60" s="819">
        <v>0</v>
      </c>
      <c r="HB60" s="820"/>
      <c r="HC60" s="820"/>
      <c r="HD60" s="820"/>
      <c r="HE60" s="820"/>
      <c r="HF60" s="820"/>
      <c r="HG60" s="820"/>
      <c r="HH60" s="35">
        <v>0</v>
      </c>
      <c r="HI60" s="35">
        <v>0</v>
      </c>
      <c r="HJ60" s="35">
        <v>0</v>
      </c>
      <c r="HK60" s="819">
        <v>0</v>
      </c>
      <c r="HL60" s="820"/>
      <c r="HM60" s="820"/>
      <c r="HN60" s="820"/>
      <c r="HO60" s="820"/>
      <c r="HP60" s="820"/>
      <c r="HQ60" s="820"/>
      <c r="HR60" s="1"/>
      <c r="HS60" s="35">
        <v>0</v>
      </c>
      <c r="HT60" s="819">
        <v>0</v>
      </c>
      <c r="HU60" s="820"/>
      <c r="HV60" s="820"/>
      <c r="HW60" s="820"/>
      <c r="HX60" s="820"/>
      <c r="HY60" s="820"/>
      <c r="HZ60" s="820"/>
      <c r="IA60" s="35">
        <v>0</v>
      </c>
      <c r="IB60" s="35">
        <v>0</v>
      </c>
      <c r="IC60" s="35">
        <v>0</v>
      </c>
      <c r="ID60" s="819">
        <v>0</v>
      </c>
      <c r="IE60" s="820"/>
      <c r="IF60" s="820"/>
      <c r="IG60" s="820"/>
      <c r="IH60" s="820"/>
      <c r="II60" s="820"/>
      <c r="IJ60" s="820"/>
      <c r="IK60" s="1"/>
      <c r="IL60" s="35">
        <v>0</v>
      </c>
      <c r="IM60" s="819">
        <v>0</v>
      </c>
      <c r="IN60" s="820"/>
      <c r="IO60" s="820"/>
      <c r="IP60" s="820"/>
      <c r="IQ60" s="820"/>
      <c r="IR60" s="820"/>
      <c r="IS60" s="820"/>
      <c r="IT60" s="35">
        <v>0</v>
      </c>
      <c r="IU60" s="35">
        <v>0</v>
      </c>
      <c r="IV60" s="35">
        <v>0</v>
      </c>
      <c r="IW60" s="819">
        <v>0</v>
      </c>
      <c r="IX60" s="820"/>
      <c r="IY60" s="820"/>
      <c r="IZ60" s="820"/>
      <c r="JA60" s="820"/>
      <c r="JB60" s="820"/>
      <c r="JC60" s="820"/>
      <c r="JD60" s="1"/>
    </row>
    <row r="61" spans="1:264" ht="13.5" customHeight="1" x14ac:dyDescent="0.25">
      <c r="A61" s="30" t="s">
        <v>155</v>
      </c>
      <c r="B61" s="821" t="s">
        <v>156</v>
      </c>
      <c r="C61" s="821"/>
      <c r="D61" s="822">
        <v>1757089</v>
      </c>
      <c r="E61" s="823"/>
      <c r="F61" s="823"/>
      <c r="G61" s="32">
        <v>368989</v>
      </c>
      <c r="H61" s="824">
        <v>96179</v>
      </c>
      <c r="I61" s="825"/>
      <c r="J61" s="825"/>
      <c r="K61" s="825"/>
      <c r="L61" s="825"/>
      <c r="M61" s="32">
        <v>121745</v>
      </c>
      <c r="N61" s="32">
        <v>-25566</v>
      </c>
      <c r="O61" s="32">
        <v>465168</v>
      </c>
      <c r="P61" s="1"/>
      <c r="Q61" s="33">
        <v>1757089</v>
      </c>
      <c r="R61" s="33">
        <v>368989</v>
      </c>
      <c r="S61" s="33">
        <v>96179</v>
      </c>
      <c r="T61" s="33">
        <v>121745</v>
      </c>
      <c r="U61" s="33">
        <v>-25566</v>
      </c>
      <c r="V61" s="33">
        <v>465168</v>
      </c>
      <c r="W61" s="1"/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819">
        <v>0</v>
      </c>
      <c r="AD61" s="820"/>
      <c r="AE61" s="820"/>
      <c r="AF61" s="820"/>
      <c r="AG61" s="820"/>
      <c r="AH61" s="820"/>
      <c r="AI61" s="820"/>
      <c r="AJ61" s="1"/>
      <c r="AK61" s="35">
        <v>0</v>
      </c>
      <c r="AL61" s="819">
        <v>0</v>
      </c>
      <c r="AM61" s="820"/>
      <c r="AN61" s="820"/>
      <c r="AO61" s="820"/>
      <c r="AP61" s="820"/>
      <c r="AQ61" s="820"/>
      <c r="AR61" s="820"/>
      <c r="AS61" s="35">
        <v>0</v>
      </c>
      <c r="AT61" s="35">
        <v>0</v>
      </c>
      <c r="AU61" s="35">
        <v>0</v>
      </c>
      <c r="AV61" s="819">
        <v>0</v>
      </c>
      <c r="AW61" s="820"/>
      <c r="AX61" s="820"/>
      <c r="AY61" s="820"/>
      <c r="AZ61" s="820"/>
      <c r="BA61" s="820"/>
      <c r="BB61" s="820"/>
      <c r="BC61" s="1"/>
      <c r="BD61" s="35">
        <v>0</v>
      </c>
      <c r="BE61" s="819">
        <v>0</v>
      </c>
      <c r="BF61" s="820"/>
      <c r="BG61" s="820"/>
      <c r="BH61" s="820"/>
      <c r="BI61" s="820"/>
      <c r="BJ61" s="820"/>
      <c r="BK61" s="820"/>
      <c r="BL61" s="35">
        <v>0</v>
      </c>
      <c r="BM61" s="35">
        <v>0</v>
      </c>
      <c r="BN61" s="35">
        <v>0</v>
      </c>
      <c r="BO61" s="819">
        <v>0</v>
      </c>
      <c r="BP61" s="820"/>
      <c r="BQ61" s="820"/>
      <c r="BR61" s="820"/>
      <c r="BS61" s="820"/>
      <c r="BT61" s="820"/>
      <c r="BU61" s="820"/>
      <c r="BV61" s="1"/>
      <c r="BW61" s="35">
        <v>0</v>
      </c>
      <c r="BX61" s="819">
        <v>0</v>
      </c>
      <c r="BY61" s="820"/>
      <c r="BZ61" s="820"/>
      <c r="CA61" s="820"/>
      <c r="CB61" s="820"/>
      <c r="CC61" s="820"/>
      <c r="CD61" s="820"/>
      <c r="CE61" s="35">
        <v>0</v>
      </c>
      <c r="CF61" s="35">
        <v>0</v>
      </c>
      <c r="CG61" s="35">
        <v>0</v>
      </c>
      <c r="CH61" s="819">
        <v>0</v>
      </c>
      <c r="CI61" s="820"/>
      <c r="CJ61" s="820"/>
      <c r="CK61" s="820"/>
      <c r="CL61" s="820"/>
      <c r="CM61" s="820"/>
      <c r="CN61" s="820"/>
      <c r="CO61" s="1"/>
      <c r="CP61" s="35">
        <v>0</v>
      </c>
      <c r="CQ61" s="819">
        <v>0</v>
      </c>
      <c r="CR61" s="820"/>
      <c r="CS61" s="820"/>
      <c r="CT61" s="820"/>
      <c r="CU61" s="820"/>
      <c r="CV61" s="820"/>
      <c r="CW61" s="820"/>
      <c r="CX61" s="35">
        <v>0</v>
      </c>
      <c r="CY61" s="35">
        <v>0</v>
      </c>
      <c r="CZ61" s="35">
        <v>0</v>
      </c>
      <c r="DA61" s="819">
        <v>0</v>
      </c>
      <c r="DB61" s="820"/>
      <c r="DC61" s="820"/>
      <c r="DD61" s="820"/>
      <c r="DE61" s="820"/>
      <c r="DF61" s="820"/>
      <c r="DG61" s="820"/>
      <c r="DH61" s="1"/>
      <c r="DI61" s="35">
        <v>0</v>
      </c>
      <c r="DJ61" s="819">
        <v>0</v>
      </c>
      <c r="DK61" s="820"/>
      <c r="DL61" s="820"/>
      <c r="DM61" s="820"/>
      <c r="DN61" s="820"/>
      <c r="DO61" s="820"/>
      <c r="DP61" s="820"/>
      <c r="DQ61" s="35">
        <v>0</v>
      </c>
      <c r="DR61" s="35">
        <v>0</v>
      </c>
      <c r="DS61" s="35">
        <v>0</v>
      </c>
      <c r="DT61" s="819">
        <v>0</v>
      </c>
      <c r="DU61" s="820"/>
      <c r="DV61" s="820"/>
      <c r="DW61" s="820"/>
      <c r="DX61" s="820"/>
      <c r="DY61" s="820"/>
      <c r="DZ61" s="820"/>
      <c r="EA61" s="1"/>
      <c r="EB61" s="35">
        <v>0</v>
      </c>
      <c r="EC61" s="819">
        <v>0</v>
      </c>
      <c r="ED61" s="820"/>
      <c r="EE61" s="820"/>
      <c r="EF61" s="820"/>
      <c r="EG61" s="820"/>
      <c r="EH61" s="820"/>
      <c r="EI61" s="820"/>
      <c r="EJ61" s="35">
        <v>0</v>
      </c>
      <c r="EK61" s="35">
        <v>0</v>
      </c>
      <c r="EL61" s="35">
        <v>0</v>
      </c>
      <c r="EM61" s="819">
        <v>0</v>
      </c>
      <c r="EN61" s="820"/>
      <c r="EO61" s="820"/>
      <c r="EP61" s="820"/>
      <c r="EQ61" s="820"/>
      <c r="ER61" s="820"/>
      <c r="ES61" s="820"/>
      <c r="ET61" s="1"/>
      <c r="EU61" s="35">
        <v>0</v>
      </c>
      <c r="EV61" s="819">
        <v>0</v>
      </c>
      <c r="EW61" s="820"/>
      <c r="EX61" s="820"/>
      <c r="EY61" s="820"/>
      <c r="EZ61" s="820"/>
      <c r="FA61" s="820"/>
      <c r="FB61" s="820"/>
      <c r="FC61" s="35">
        <v>0</v>
      </c>
      <c r="FD61" s="35">
        <v>0</v>
      </c>
      <c r="FE61" s="35">
        <v>0</v>
      </c>
      <c r="FF61" s="819">
        <v>0</v>
      </c>
      <c r="FG61" s="820"/>
      <c r="FH61" s="820"/>
      <c r="FI61" s="820"/>
      <c r="FJ61" s="820"/>
      <c r="FK61" s="820"/>
      <c r="FL61" s="820"/>
      <c r="FM61" s="1"/>
      <c r="FN61" s="35">
        <v>0</v>
      </c>
      <c r="FO61" s="819">
        <v>0</v>
      </c>
      <c r="FP61" s="820"/>
      <c r="FQ61" s="820"/>
      <c r="FR61" s="820"/>
      <c r="FS61" s="820"/>
      <c r="FT61" s="820"/>
      <c r="FU61" s="820"/>
      <c r="FV61" s="35">
        <v>0</v>
      </c>
      <c r="FW61" s="35">
        <v>0</v>
      </c>
      <c r="FX61" s="35">
        <v>0</v>
      </c>
      <c r="FY61" s="819">
        <v>0</v>
      </c>
      <c r="FZ61" s="820"/>
      <c r="GA61" s="820"/>
      <c r="GB61" s="820"/>
      <c r="GC61" s="820"/>
      <c r="GD61" s="820"/>
      <c r="GE61" s="820"/>
      <c r="GF61" s="1"/>
      <c r="GG61" s="35">
        <v>0</v>
      </c>
      <c r="GH61" s="819">
        <v>0</v>
      </c>
      <c r="GI61" s="820"/>
      <c r="GJ61" s="820"/>
      <c r="GK61" s="820"/>
      <c r="GL61" s="820"/>
      <c r="GM61" s="820"/>
      <c r="GN61" s="820"/>
      <c r="GO61" s="35">
        <v>0</v>
      </c>
      <c r="GP61" s="35">
        <v>0</v>
      </c>
      <c r="GQ61" s="35">
        <v>0</v>
      </c>
      <c r="GR61" s="819">
        <v>0</v>
      </c>
      <c r="GS61" s="820"/>
      <c r="GT61" s="820"/>
      <c r="GU61" s="820"/>
      <c r="GV61" s="820"/>
      <c r="GW61" s="820"/>
      <c r="GX61" s="820"/>
      <c r="GY61" s="1"/>
      <c r="GZ61" s="35">
        <v>0</v>
      </c>
      <c r="HA61" s="819">
        <v>0</v>
      </c>
      <c r="HB61" s="820"/>
      <c r="HC61" s="820"/>
      <c r="HD61" s="820"/>
      <c r="HE61" s="820"/>
      <c r="HF61" s="820"/>
      <c r="HG61" s="820"/>
      <c r="HH61" s="35">
        <v>0</v>
      </c>
      <c r="HI61" s="35">
        <v>0</v>
      </c>
      <c r="HJ61" s="35">
        <v>0</v>
      </c>
      <c r="HK61" s="819">
        <v>0</v>
      </c>
      <c r="HL61" s="820"/>
      <c r="HM61" s="820"/>
      <c r="HN61" s="820"/>
      <c r="HO61" s="820"/>
      <c r="HP61" s="820"/>
      <c r="HQ61" s="820"/>
      <c r="HR61" s="1"/>
      <c r="HS61" s="35">
        <v>0</v>
      </c>
      <c r="HT61" s="819">
        <v>0</v>
      </c>
      <c r="HU61" s="820"/>
      <c r="HV61" s="820"/>
      <c r="HW61" s="820"/>
      <c r="HX61" s="820"/>
      <c r="HY61" s="820"/>
      <c r="HZ61" s="820"/>
      <c r="IA61" s="35">
        <v>0</v>
      </c>
      <c r="IB61" s="35">
        <v>0</v>
      </c>
      <c r="IC61" s="35">
        <v>0</v>
      </c>
      <c r="ID61" s="819">
        <v>0</v>
      </c>
      <c r="IE61" s="820"/>
      <c r="IF61" s="820"/>
      <c r="IG61" s="820"/>
      <c r="IH61" s="820"/>
      <c r="II61" s="820"/>
      <c r="IJ61" s="820"/>
      <c r="IK61" s="1"/>
      <c r="IL61" s="35">
        <v>0</v>
      </c>
      <c r="IM61" s="819">
        <v>0</v>
      </c>
      <c r="IN61" s="820"/>
      <c r="IO61" s="820"/>
      <c r="IP61" s="820"/>
      <c r="IQ61" s="820"/>
      <c r="IR61" s="820"/>
      <c r="IS61" s="820"/>
      <c r="IT61" s="35">
        <v>0</v>
      </c>
      <c r="IU61" s="35">
        <v>0</v>
      </c>
      <c r="IV61" s="35">
        <v>0</v>
      </c>
      <c r="IW61" s="819">
        <v>0</v>
      </c>
      <c r="IX61" s="820"/>
      <c r="IY61" s="820"/>
      <c r="IZ61" s="820"/>
      <c r="JA61" s="820"/>
      <c r="JB61" s="820"/>
      <c r="JC61" s="820"/>
      <c r="JD61" s="1"/>
    </row>
    <row r="62" spans="1:264" ht="13.5" customHeight="1" x14ac:dyDescent="0.25">
      <c r="A62" s="30" t="s">
        <v>159</v>
      </c>
      <c r="B62" s="821" t="s">
        <v>160</v>
      </c>
      <c r="C62" s="821"/>
      <c r="D62" s="822">
        <v>-530435</v>
      </c>
      <c r="E62" s="823"/>
      <c r="F62" s="823"/>
      <c r="G62" s="32">
        <v>-111391</v>
      </c>
      <c r="H62" s="824">
        <v>-29035</v>
      </c>
      <c r="I62" s="825"/>
      <c r="J62" s="825"/>
      <c r="K62" s="825"/>
      <c r="L62" s="825"/>
      <c r="M62" s="32">
        <v>-36753</v>
      </c>
      <c r="N62" s="32">
        <v>7718</v>
      </c>
      <c r="O62" s="32">
        <v>-140426</v>
      </c>
      <c r="P62" s="1"/>
      <c r="Q62" s="33">
        <v>-530435</v>
      </c>
      <c r="R62" s="33">
        <v>-111391</v>
      </c>
      <c r="S62" s="33">
        <v>-29035</v>
      </c>
      <c r="T62" s="33">
        <v>-36753</v>
      </c>
      <c r="U62" s="33">
        <v>7718</v>
      </c>
      <c r="V62" s="33">
        <v>-140426</v>
      </c>
      <c r="W62" s="1"/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819">
        <v>0</v>
      </c>
      <c r="AD62" s="820"/>
      <c r="AE62" s="820"/>
      <c r="AF62" s="820"/>
      <c r="AG62" s="820"/>
      <c r="AH62" s="820"/>
      <c r="AI62" s="820"/>
      <c r="AJ62" s="1"/>
      <c r="AK62" s="35">
        <v>0</v>
      </c>
      <c r="AL62" s="819">
        <v>0</v>
      </c>
      <c r="AM62" s="820"/>
      <c r="AN62" s="820"/>
      <c r="AO62" s="820"/>
      <c r="AP62" s="820"/>
      <c r="AQ62" s="820"/>
      <c r="AR62" s="820"/>
      <c r="AS62" s="35">
        <v>0</v>
      </c>
      <c r="AT62" s="35">
        <v>0</v>
      </c>
      <c r="AU62" s="35">
        <v>0</v>
      </c>
      <c r="AV62" s="819">
        <v>0</v>
      </c>
      <c r="AW62" s="820"/>
      <c r="AX62" s="820"/>
      <c r="AY62" s="820"/>
      <c r="AZ62" s="820"/>
      <c r="BA62" s="820"/>
      <c r="BB62" s="820"/>
      <c r="BC62" s="1"/>
      <c r="BD62" s="35">
        <v>0</v>
      </c>
      <c r="BE62" s="819">
        <v>0</v>
      </c>
      <c r="BF62" s="820"/>
      <c r="BG62" s="820"/>
      <c r="BH62" s="820"/>
      <c r="BI62" s="820"/>
      <c r="BJ62" s="820"/>
      <c r="BK62" s="820"/>
      <c r="BL62" s="35">
        <v>0</v>
      </c>
      <c r="BM62" s="35">
        <v>0</v>
      </c>
      <c r="BN62" s="35">
        <v>0</v>
      </c>
      <c r="BO62" s="819">
        <v>0</v>
      </c>
      <c r="BP62" s="820"/>
      <c r="BQ62" s="820"/>
      <c r="BR62" s="820"/>
      <c r="BS62" s="820"/>
      <c r="BT62" s="820"/>
      <c r="BU62" s="820"/>
      <c r="BV62" s="1"/>
      <c r="BW62" s="35">
        <v>0</v>
      </c>
      <c r="BX62" s="819">
        <v>0</v>
      </c>
      <c r="BY62" s="820"/>
      <c r="BZ62" s="820"/>
      <c r="CA62" s="820"/>
      <c r="CB62" s="820"/>
      <c r="CC62" s="820"/>
      <c r="CD62" s="820"/>
      <c r="CE62" s="35">
        <v>0</v>
      </c>
      <c r="CF62" s="35">
        <v>0</v>
      </c>
      <c r="CG62" s="35">
        <v>0</v>
      </c>
      <c r="CH62" s="819">
        <v>0</v>
      </c>
      <c r="CI62" s="820"/>
      <c r="CJ62" s="820"/>
      <c r="CK62" s="820"/>
      <c r="CL62" s="820"/>
      <c r="CM62" s="820"/>
      <c r="CN62" s="820"/>
      <c r="CO62" s="1"/>
      <c r="CP62" s="35">
        <v>0</v>
      </c>
      <c r="CQ62" s="819">
        <v>0</v>
      </c>
      <c r="CR62" s="820"/>
      <c r="CS62" s="820"/>
      <c r="CT62" s="820"/>
      <c r="CU62" s="820"/>
      <c r="CV62" s="820"/>
      <c r="CW62" s="820"/>
      <c r="CX62" s="35">
        <v>0</v>
      </c>
      <c r="CY62" s="35">
        <v>0</v>
      </c>
      <c r="CZ62" s="35">
        <v>0</v>
      </c>
      <c r="DA62" s="819">
        <v>0</v>
      </c>
      <c r="DB62" s="820"/>
      <c r="DC62" s="820"/>
      <c r="DD62" s="820"/>
      <c r="DE62" s="820"/>
      <c r="DF62" s="820"/>
      <c r="DG62" s="820"/>
      <c r="DH62" s="1"/>
      <c r="DI62" s="35">
        <v>0</v>
      </c>
      <c r="DJ62" s="819">
        <v>0</v>
      </c>
      <c r="DK62" s="820"/>
      <c r="DL62" s="820"/>
      <c r="DM62" s="820"/>
      <c r="DN62" s="820"/>
      <c r="DO62" s="820"/>
      <c r="DP62" s="820"/>
      <c r="DQ62" s="35">
        <v>0</v>
      </c>
      <c r="DR62" s="35">
        <v>0</v>
      </c>
      <c r="DS62" s="35">
        <v>0</v>
      </c>
      <c r="DT62" s="819">
        <v>0</v>
      </c>
      <c r="DU62" s="820"/>
      <c r="DV62" s="820"/>
      <c r="DW62" s="820"/>
      <c r="DX62" s="820"/>
      <c r="DY62" s="820"/>
      <c r="DZ62" s="820"/>
      <c r="EA62" s="1"/>
      <c r="EB62" s="35">
        <v>0</v>
      </c>
      <c r="EC62" s="819">
        <v>0</v>
      </c>
      <c r="ED62" s="820"/>
      <c r="EE62" s="820"/>
      <c r="EF62" s="820"/>
      <c r="EG62" s="820"/>
      <c r="EH62" s="820"/>
      <c r="EI62" s="820"/>
      <c r="EJ62" s="35">
        <v>0</v>
      </c>
      <c r="EK62" s="35">
        <v>0</v>
      </c>
      <c r="EL62" s="35">
        <v>0</v>
      </c>
      <c r="EM62" s="819">
        <v>0</v>
      </c>
      <c r="EN62" s="820"/>
      <c r="EO62" s="820"/>
      <c r="EP62" s="820"/>
      <c r="EQ62" s="820"/>
      <c r="ER62" s="820"/>
      <c r="ES62" s="820"/>
      <c r="ET62" s="1"/>
      <c r="EU62" s="35">
        <v>0</v>
      </c>
      <c r="EV62" s="819">
        <v>0</v>
      </c>
      <c r="EW62" s="820"/>
      <c r="EX62" s="820"/>
      <c r="EY62" s="820"/>
      <c r="EZ62" s="820"/>
      <c r="FA62" s="820"/>
      <c r="FB62" s="820"/>
      <c r="FC62" s="35">
        <v>0</v>
      </c>
      <c r="FD62" s="35">
        <v>0</v>
      </c>
      <c r="FE62" s="35">
        <v>0</v>
      </c>
      <c r="FF62" s="819">
        <v>0</v>
      </c>
      <c r="FG62" s="820"/>
      <c r="FH62" s="820"/>
      <c r="FI62" s="820"/>
      <c r="FJ62" s="820"/>
      <c r="FK62" s="820"/>
      <c r="FL62" s="820"/>
      <c r="FM62" s="1"/>
      <c r="FN62" s="35">
        <v>0</v>
      </c>
      <c r="FO62" s="819">
        <v>0</v>
      </c>
      <c r="FP62" s="820"/>
      <c r="FQ62" s="820"/>
      <c r="FR62" s="820"/>
      <c r="FS62" s="820"/>
      <c r="FT62" s="820"/>
      <c r="FU62" s="820"/>
      <c r="FV62" s="35">
        <v>0</v>
      </c>
      <c r="FW62" s="35">
        <v>0</v>
      </c>
      <c r="FX62" s="35">
        <v>0</v>
      </c>
      <c r="FY62" s="819">
        <v>0</v>
      </c>
      <c r="FZ62" s="820"/>
      <c r="GA62" s="820"/>
      <c r="GB62" s="820"/>
      <c r="GC62" s="820"/>
      <c r="GD62" s="820"/>
      <c r="GE62" s="820"/>
      <c r="GF62" s="1"/>
      <c r="GG62" s="35">
        <v>0</v>
      </c>
      <c r="GH62" s="819">
        <v>0</v>
      </c>
      <c r="GI62" s="820"/>
      <c r="GJ62" s="820"/>
      <c r="GK62" s="820"/>
      <c r="GL62" s="820"/>
      <c r="GM62" s="820"/>
      <c r="GN62" s="820"/>
      <c r="GO62" s="35">
        <v>0</v>
      </c>
      <c r="GP62" s="35">
        <v>0</v>
      </c>
      <c r="GQ62" s="35">
        <v>0</v>
      </c>
      <c r="GR62" s="819">
        <v>0</v>
      </c>
      <c r="GS62" s="820"/>
      <c r="GT62" s="820"/>
      <c r="GU62" s="820"/>
      <c r="GV62" s="820"/>
      <c r="GW62" s="820"/>
      <c r="GX62" s="820"/>
      <c r="GY62" s="1"/>
      <c r="GZ62" s="35">
        <v>0</v>
      </c>
      <c r="HA62" s="819">
        <v>0</v>
      </c>
      <c r="HB62" s="820"/>
      <c r="HC62" s="820"/>
      <c r="HD62" s="820"/>
      <c r="HE62" s="820"/>
      <c r="HF62" s="820"/>
      <c r="HG62" s="820"/>
      <c r="HH62" s="35">
        <v>0</v>
      </c>
      <c r="HI62" s="35">
        <v>0</v>
      </c>
      <c r="HJ62" s="35">
        <v>0</v>
      </c>
      <c r="HK62" s="819">
        <v>0</v>
      </c>
      <c r="HL62" s="820"/>
      <c r="HM62" s="820"/>
      <c r="HN62" s="820"/>
      <c r="HO62" s="820"/>
      <c r="HP62" s="820"/>
      <c r="HQ62" s="820"/>
      <c r="HR62" s="1"/>
      <c r="HS62" s="35">
        <v>0</v>
      </c>
      <c r="HT62" s="819">
        <v>0</v>
      </c>
      <c r="HU62" s="820"/>
      <c r="HV62" s="820"/>
      <c r="HW62" s="820"/>
      <c r="HX62" s="820"/>
      <c r="HY62" s="820"/>
      <c r="HZ62" s="820"/>
      <c r="IA62" s="35">
        <v>0</v>
      </c>
      <c r="IB62" s="35">
        <v>0</v>
      </c>
      <c r="IC62" s="35">
        <v>0</v>
      </c>
      <c r="ID62" s="819">
        <v>0</v>
      </c>
      <c r="IE62" s="820"/>
      <c r="IF62" s="820"/>
      <c r="IG62" s="820"/>
      <c r="IH62" s="820"/>
      <c r="II62" s="820"/>
      <c r="IJ62" s="820"/>
      <c r="IK62" s="1"/>
      <c r="IL62" s="35">
        <v>0</v>
      </c>
      <c r="IM62" s="819">
        <v>0</v>
      </c>
      <c r="IN62" s="820"/>
      <c r="IO62" s="820"/>
      <c r="IP62" s="820"/>
      <c r="IQ62" s="820"/>
      <c r="IR62" s="820"/>
      <c r="IS62" s="820"/>
      <c r="IT62" s="35">
        <v>0</v>
      </c>
      <c r="IU62" s="35">
        <v>0</v>
      </c>
      <c r="IV62" s="35">
        <v>0</v>
      </c>
      <c r="IW62" s="819">
        <v>0</v>
      </c>
      <c r="IX62" s="820"/>
      <c r="IY62" s="820"/>
      <c r="IZ62" s="820"/>
      <c r="JA62" s="820"/>
      <c r="JB62" s="820"/>
      <c r="JC62" s="820"/>
      <c r="JD62" s="1"/>
    </row>
    <row r="63" spans="1:264" ht="14.25" customHeight="1" x14ac:dyDescent="0.25">
      <c r="A63" s="30" t="s">
        <v>161</v>
      </c>
      <c r="B63" s="821" t="s">
        <v>162</v>
      </c>
      <c r="C63" s="821"/>
      <c r="D63" s="822">
        <v>-3180040</v>
      </c>
      <c r="E63" s="823"/>
      <c r="F63" s="823"/>
      <c r="G63" s="32">
        <v>-667808</v>
      </c>
      <c r="H63" s="824">
        <v>-174067</v>
      </c>
      <c r="I63" s="825"/>
      <c r="J63" s="825"/>
      <c r="K63" s="825"/>
      <c r="L63" s="825"/>
      <c r="M63" s="32">
        <v>-220338</v>
      </c>
      <c r="N63" s="32">
        <v>46271</v>
      </c>
      <c r="O63" s="32">
        <v>-841875</v>
      </c>
      <c r="P63" s="1"/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1"/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819">
        <v>0</v>
      </c>
      <c r="AD63" s="820"/>
      <c r="AE63" s="820"/>
      <c r="AF63" s="820"/>
      <c r="AG63" s="820"/>
      <c r="AH63" s="820"/>
      <c r="AI63" s="820"/>
      <c r="AJ63" s="1"/>
      <c r="AK63" s="35">
        <v>0</v>
      </c>
      <c r="AL63" s="819">
        <v>0</v>
      </c>
      <c r="AM63" s="820"/>
      <c r="AN63" s="820"/>
      <c r="AO63" s="820"/>
      <c r="AP63" s="820"/>
      <c r="AQ63" s="820"/>
      <c r="AR63" s="820"/>
      <c r="AS63" s="35">
        <v>0</v>
      </c>
      <c r="AT63" s="35">
        <v>0</v>
      </c>
      <c r="AU63" s="35">
        <v>0</v>
      </c>
      <c r="AV63" s="819">
        <v>0</v>
      </c>
      <c r="AW63" s="820"/>
      <c r="AX63" s="820"/>
      <c r="AY63" s="820"/>
      <c r="AZ63" s="820"/>
      <c r="BA63" s="820"/>
      <c r="BB63" s="820"/>
      <c r="BC63" s="1"/>
      <c r="BD63" s="35">
        <v>0</v>
      </c>
      <c r="BE63" s="819">
        <v>0</v>
      </c>
      <c r="BF63" s="820"/>
      <c r="BG63" s="820"/>
      <c r="BH63" s="820"/>
      <c r="BI63" s="820"/>
      <c r="BJ63" s="820"/>
      <c r="BK63" s="820"/>
      <c r="BL63" s="35">
        <v>0</v>
      </c>
      <c r="BM63" s="35">
        <v>0</v>
      </c>
      <c r="BN63" s="35">
        <v>0</v>
      </c>
      <c r="BO63" s="819">
        <v>0</v>
      </c>
      <c r="BP63" s="820"/>
      <c r="BQ63" s="820"/>
      <c r="BR63" s="820"/>
      <c r="BS63" s="820"/>
      <c r="BT63" s="820"/>
      <c r="BU63" s="820"/>
      <c r="BV63" s="1"/>
      <c r="BW63" s="35">
        <v>0</v>
      </c>
      <c r="BX63" s="819">
        <v>0</v>
      </c>
      <c r="BY63" s="820"/>
      <c r="BZ63" s="820"/>
      <c r="CA63" s="820"/>
      <c r="CB63" s="820"/>
      <c r="CC63" s="820"/>
      <c r="CD63" s="820"/>
      <c r="CE63" s="35">
        <v>0</v>
      </c>
      <c r="CF63" s="35">
        <v>0</v>
      </c>
      <c r="CG63" s="35">
        <v>0</v>
      </c>
      <c r="CH63" s="819">
        <v>0</v>
      </c>
      <c r="CI63" s="820"/>
      <c r="CJ63" s="820"/>
      <c r="CK63" s="820"/>
      <c r="CL63" s="820"/>
      <c r="CM63" s="820"/>
      <c r="CN63" s="820"/>
      <c r="CO63" s="1"/>
      <c r="CP63" s="35">
        <v>0</v>
      </c>
      <c r="CQ63" s="819">
        <v>0</v>
      </c>
      <c r="CR63" s="820"/>
      <c r="CS63" s="820"/>
      <c r="CT63" s="820"/>
      <c r="CU63" s="820"/>
      <c r="CV63" s="820"/>
      <c r="CW63" s="820"/>
      <c r="CX63" s="35">
        <v>0</v>
      </c>
      <c r="CY63" s="35">
        <v>0</v>
      </c>
      <c r="CZ63" s="35">
        <v>0</v>
      </c>
      <c r="DA63" s="819">
        <v>0</v>
      </c>
      <c r="DB63" s="820"/>
      <c r="DC63" s="820"/>
      <c r="DD63" s="820"/>
      <c r="DE63" s="820"/>
      <c r="DF63" s="820"/>
      <c r="DG63" s="820"/>
      <c r="DH63" s="1"/>
      <c r="DI63" s="35">
        <v>0</v>
      </c>
      <c r="DJ63" s="819">
        <v>0</v>
      </c>
      <c r="DK63" s="820"/>
      <c r="DL63" s="820"/>
      <c r="DM63" s="820"/>
      <c r="DN63" s="820"/>
      <c r="DO63" s="820"/>
      <c r="DP63" s="820"/>
      <c r="DQ63" s="35">
        <v>0</v>
      </c>
      <c r="DR63" s="35">
        <v>0</v>
      </c>
      <c r="DS63" s="35">
        <v>0</v>
      </c>
      <c r="DT63" s="819">
        <v>0</v>
      </c>
      <c r="DU63" s="820"/>
      <c r="DV63" s="820"/>
      <c r="DW63" s="820"/>
      <c r="DX63" s="820"/>
      <c r="DY63" s="820"/>
      <c r="DZ63" s="820"/>
      <c r="EA63" s="1"/>
      <c r="EB63" s="35">
        <v>0</v>
      </c>
      <c r="EC63" s="819">
        <v>0</v>
      </c>
      <c r="ED63" s="820"/>
      <c r="EE63" s="820"/>
      <c r="EF63" s="820"/>
      <c r="EG63" s="820"/>
      <c r="EH63" s="820"/>
      <c r="EI63" s="820"/>
      <c r="EJ63" s="35">
        <v>0</v>
      </c>
      <c r="EK63" s="35">
        <v>0</v>
      </c>
      <c r="EL63" s="35">
        <v>0</v>
      </c>
      <c r="EM63" s="819">
        <v>0</v>
      </c>
      <c r="EN63" s="820"/>
      <c r="EO63" s="820"/>
      <c r="EP63" s="820"/>
      <c r="EQ63" s="820"/>
      <c r="ER63" s="820"/>
      <c r="ES63" s="820"/>
      <c r="ET63" s="1"/>
      <c r="EU63" s="35">
        <v>0</v>
      </c>
      <c r="EV63" s="819">
        <v>0</v>
      </c>
      <c r="EW63" s="820"/>
      <c r="EX63" s="820"/>
      <c r="EY63" s="820"/>
      <c r="EZ63" s="820"/>
      <c r="FA63" s="820"/>
      <c r="FB63" s="820"/>
      <c r="FC63" s="35">
        <v>0</v>
      </c>
      <c r="FD63" s="35">
        <v>0</v>
      </c>
      <c r="FE63" s="35">
        <v>0</v>
      </c>
      <c r="FF63" s="819">
        <v>0</v>
      </c>
      <c r="FG63" s="820"/>
      <c r="FH63" s="820"/>
      <c r="FI63" s="820"/>
      <c r="FJ63" s="820"/>
      <c r="FK63" s="820"/>
      <c r="FL63" s="820"/>
      <c r="FM63" s="1"/>
      <c r="FN63" s="35">
        <v>0</v>
      </c>
      <c r="FO63" s="819">
        <v>0</v>
      </c>
      <c r="FP63" s="820"/>
      <c r="FQ63" s="820"/>
      <c r="FR63" s="820"/>
      <c r="FS63" s="820"/>
      <c r="FT63" s="820"/>
      <c r="FU63" s="820"/>
      <c r="FV63" s="35">
        <v>0</v>
      </c>
      <c r="FW63" s="35">
        <v>0</v>
      </c>
      <c r="FX63" s="35">
        <v>0</v>
      </c>
      <c r="FY63" s="819">
        <v>0</v>
      </c>
      <c r="FZ63" s="820"/>
      <c r="GA63" s="820"/>
      <c r="GB63" s="820"/>
      <c r="GC63" s="820"/>
      <c r="GD63" s="820"/>
      <c r="GE63" s="820"/>
      <c r="GF63" s="1"/>
      <c r="GG63" s="35">
        <v>0</v>
      </c>
      <c r="GH63" s="819">
        <v>0</v>
      </c>
      <c r="GI63" s="820"/>
      <c r="GJ63" s="820"/>
      <c r="GK63" s="820"/>
      <c r="GL63" s="820"/>
      <c r="GM63" s="820"/>
      <c r="GN63" s="820"/>
      <c r="GO63" s="35">
        <v>0</v>
      </c>
      <c r="GP63" s="35">
        <v>0</v>
      </c>
      <c r="GQ63" s="35">
        <v>0</v>
      </c>
      <c r="GR63" s="819">
        <v>0</v>
      </c>
      <c r="GS63" s="820"/>
      <c r="GT63" s="820"/>
      <c r="GU63" s="820"/>
      <c r="GV63" s="820"/>
      <c r="GW63" s="820"/>
      <c r="GX63" s="820"/>
      <c r="GY63" s="1"/>
      <c r="GZ63" s="33">
        <v>-3180040</v>
      </c>
      <c r="HA63" s="829">
        <v>-667808</v>
      </c>
      <c r="HB63" s="820"/>
      <c r="HC63" s="820"/>
      <c r="HD63" s="820"/>
      <c r="HE63" s="820"/>
      <c r="HF63" s="820"/>
      <c r="HG63" s="820"/>
      <c r="HH63" s="33">
        <v>-174067</v>
      </c>
      <c r="HI63" s="33">
        <v>-220338</v>
      </c>
      <c r="HJ63" s="33">
        <v>46271</v>
      </c>
      <c r="HK63" s="829">
        <v>-841875</v>
      </c>
      <c r="HL63" s="820"/>
      <c r="HM63" s="820"/>
      <c r="HN63" s="820"/>
      <c r="HO63" s="820"/>
      <c r="HP63" s="820"/>
      <c r="HQ63" s="820"/>
      <c r="HR63" s="1"/>
      <c r="HS63" s="35">
        <v>0</v>
      </c>
      <c r="HT63" s="819">
        <v>0</v>
      </c>
      <c r="HU63" s="820"/>
      <c r="HV63" s="820"/>
      <c r="HW63" s="820"/>
      <c r="HX63" s="820"/>
      <c r="HY63" s="820"/>
      <c r="HZ63" s="820"/>
      <c r="IA63" s="35">
        <v>0</v>
      </c>
      <c r="IB63" s="35">
        <v>0</v>
      </c>
      <c r="IC63" s="35">
        <v>0</v>
      </c>
      <c r="ID63" s="819">
        <v>0</v>
      </c>
      <c r="IE63" s="820"/>
      <c r="IF63" s="820"/>
      <c r="IG63" s="820"/>
      <c r="IH63" s="820"/>
      <c r="II63" s="820"/>
      <c r="IJ63" s="820"/>
      <c r="IK63" s="1"/>
      <c r="IL63" s="35">
        <v>0</v>
      </c>
      <c r="IM63" s="819">
        <v>0</v>
      </c>
      <c r="IN63" s="820"/>
      <c r="IO63" s="820"/>
      <c r="IP63" s="820"/>
      <c r="IQ63" s="820"/>
      <c r="IR63" s="820"/>
      <c r="IS63" s="820"/>
      <c r="IT63" s="35">
        <v>0</v>
      </c>
      <c r="IU63" s="35">
        <v>0</v>
      </c>
      <c r="IV63" s="35">
        <v>0</v>
      </c>
      <c r="IW63" s="819">
        <v>0</v>
      </c>
      <c r="IX63" s="820"/>
      <c r="IY63" s="820"/>
      <c r="IZ63" s="820"/>
      <c r="JA63" s="820"/>
      <c r="JB63" s="820"/>
      <c r="JC63" s="820"/>
      <c r="JD63" s="1"/>
    </row>
    <row r="64" spans="1:264" ht="13.5" customHeight="1" x14ac:dyDescent="0.25">
      <c r="A64" s="30" t="s">
        <v>163</v>
      </c>
      <c r="B64" s="821" t="s">
        <v>164</v>
      </c>
      <c r="C64" s="821"/>
      <c r="D64" s="822">
        <v>12913459</v>
      </c>
      <c r="E64" s="823"/>
      <c r="F64" s="823"/>
      <c r="G64" s="32">
        <v>2711826</v>
      </c>
      <c r="H64" s="824">
        <v>706850</v>
      </c>
      <c r="I64" s="825"/>
      <c r="J64" s="825"/>
      <c r="K64" s="825"/>
      <c r="L64" s="825"/>
      <c r="M64" s="32">
        <v>894747</v>
      </c>
      <c r="N64" s="32">
        <v>-187897</v>
      </c>
      <c r="O64" s="32">
        <v>3418676</v>
      </c>
      <c r="P64" s="1"/>
      <c r="Q64" s="33">
        <v>12913459</v>
      </c>
      <c r="R64" s="33">
        <v>2711826</v>
      </c>
      <c r="S64" s="33">
        <v>706850</v>
      </c>
      <c r="T64" s="33">
        <v>894747</v>
      </c>
      <c r="U64" s="33">
        <v>-187897</v>
      </c>
      <c r="V64" s="33">
        <v>3418676</v>
      </c>
      <c r="W64" s="1"/>
      <c r="X64" s="35">
        <v>0</v>
      </c>
      <c r="Y64" s="35">
        <v>0</v>
      </c>
      <c r="Z64" s="35">
        <v>0</v>
      </c>
      <c r="AA64" s="35">
        <v>0</v>
      </c>
      <c r="AB64" s="35">
        <v>0</v>
      </c>
      <c r="AC64" s="819">
        <v>0</v>
      </c>
      <c r="AD64" s="820"/>
      <c r="AE64" s="820"/>
      <c r="AF64" s="820"/>
      <c r="AG64" s="820"/>
      <c r="AH64" s="820"/>
      <c r="AI64" s="820"/>
      <c r="AJ64" s="1"/>
      <c r="AK64" s="35">
        <v>0</v>
      </c>
      <c r="AL64" s="819">
        <v>0</v>
      </c>
      <c r="AM64" s="820"/>
      <c r="AN64" s="820"/>
      <c r="AO64" s="820"/>
      <c r="AP64" s="820"/>
      <c r="AQ64" s="820"/>
      <c r="AR64" s="820"/>
      <c r="AS64" s="35">
        <v>0</v>
      </c>
      <c r="AT64" s="35">
        <v>0</v>
      </c>
      <c r="AU64" s="35">
        <v>0</v>
      </c>
      <c r="AV64" s="819">
        <v>0</v>
      </c>
      <c r="AW64" s="820"/>
      <c r="AX64" s="820"/>
      <c r="AY64" s="820"/>
      <c r="AZ64" s="820"/>
      <c r="BA64" s="820"/>
      <c r="BB64" s="820"/>
      <c r="BC64" s="1"/>
      <c r="BD64" s="35">
        <v>0</v>
      </c>
      <c r="BE64" s="819">
        <v>0</v>
      </c>
      <c r="BF64" s="820"/>
      <c r="BG64" s="820"/>
      <c r="BH64" s="820"/>
      <c r="BI64" s="820"/>
      <c r="BJ64" s="820"/>
      <c r="BK64" s="820"/>
      <c r="BL64" s="35">
        <v>0</v>
      </c>
      <c r="BM64" s="35">
        <v>0</v>
      </c>
      <c r="BN64" s="35">
        <v>0</v>
      </c>
      <c r="BO64" s="819">
        <v>0</v>
      </c>
      <c r="BP64" s="820"/>
      <c r="BQ64" s="820"/>
      <c r="BR64" s="820"/>
      <c r="BS64" s="820"/>
      <c r="BT64" s="820"/>
      <c r="BU64" s="820"/>
      <c r="BV64" s="1"/>
      <c r="BW64" s="35">
        <v>0</v>
      </c>
      <c r="BX64" s="819">
        <v>0</v>
      </c>
      <c r="BY64" s="820"/>
      <c r="BZ64" s="820"/>
      <c r="CA64" s="820"/>
      <c r="CB64" s="820"/>
      <c r="CC64" s="820"/>
      <c r="CD64" s="820"/>
      <c r="CE64" s="35">
        <v>0</v>
      </c>
      <c r="CF64" s="35">
        <v>0</v>
      </c>
      <c r="CG64" s="35">
        <v>0</v>
      </c>
      <c r="CH64" s="819">
        <v>0</v>
      </c>
      <c r="CI64" s="820"/>
      <c r="CJ64" s="820"/>
      <c r="CK64" s="820"/>
      <c r="CL64" s="820"/>
      <c r="CM64" s="820"/>
      <c r="CN64" s="820"/>
      <c r="CO64" s="1"/>
      <c r="CP64" s="35">
        <v>0</v>
      </c>
      <c r="CQ64" s="819">
        <v>0</v>
      </c>
      <c r="CR64" s="820"/>
      <c r="CS64" s="820"/>
      <c r="CT64" s="820"/>
      <c r="CU64" s="820"/>
      <c r="CV64" s="820"/>
      <c r="CW64" s="820"/>
      <c r="CX64" s="35">
        <v>0</v>
      </c>
      <c r="CY64" s="35">
        <v>0</v>
      </c>
      <c r="CZ64" s="35">
        <v>0</v>
      </c>
      <c r="DA64" s="819">
        <v>0</v>
      </c>
      <c r="DB64" s="820"/>
      <c r="DC64" s="820"/>
      <c r="DD64" s="820"/>
      <c r="DE64" s="820"/>
      <c r="DF64" s="820"/>
      <c r="DG64" s="820"/>
      <c r="DH64" s="1"/>
      <c r="DI64" s="35">
        <v>0</v>
      </c>
      <c r="DJ64" s="819">
        <v>0</v>
      </c>
      <c r="DK64" s="820"/>
      <c r="DL64" s="820"/>
      <c r="DM64" s="820"/>
      <c r="DN64" s="820"/>
      <c r="DO64" s="820"/>
      <c r="DP64" s="820"/>
      <c r="DQ64" s="35">
        <v>0</v>
      </c>
      <c r="DR64" s="35">
        <v>0</v>
      </c>
      <c r="DS64" s="35">
        <v>0</v>
      </c>
      <c r="DT64" s="819">
        <v>0</v>
      </c>
      <c r="DU64" s="820"/>
      <c r="DV64" s="820"/>
      <c r="DW64" s="820"/>
      <c r="DX64" s="820"/>
      <c r="DY64" s="820"/>
      <c r="DZ64" s="820"/>
      <c r="EA64" s="1"/>
      <c r="EB64" s="35">
        <v>0</v>
      </c>
      <c r="EC64" s="819">
        <v>0</v>
      </c>
      <c r="ED64" s="820"/>
      <c r="EE64" s="820"/>
      <c r="EF64" s="820"/>
      <c r="EG64" s="820"/>
      <c r="EH64" s="820"/>
      <c r="EI64" s="820"/>
      <c r="EJ64" s="35">
        <v>0</v>
      </c>
      <c r="EK64" s="35">
        <v>0</v>
      </c>
      <c r="EL64" s="35">
        <v>0</v>
      </c>
      <c r="EM64" s="819">
        <v>0</v>
      </c>
      <c r="EN64" s="820"/>
      <c r="EO64" s="820"/>
      <c r="EP64" s="820"/>
      <c r="EQ64" s="820"/>
      <c r="ER64" s="820"/>
      <c r="ES64" s="820"/>
      <c r="ET64" s="1"/>
      <c r="EU64" s="35">
        <v>0</v>
      </c>
      <c r="EV64" s="819">
        <v>0</v>
      </c>
      <c r="EW64" s="820"/>
      <c r="EX64" s="820"/>
      <c r="EY64" s="820"/>
      <c r="EZ64" s="820"/>
      <c r="FA64" s="820"/>
      <c r="FB64" s="820"/>
      <c r="FC64" s="35">
        <v>0</v>
      </c>
      <c r="FD64" s="35">
        <v>0</v>
      </c>
      <c r="FE64" s="35">
        <v>0</v>
      </c>
      <c r="FF64" s="819">
        <v>0</v>
      </c>
      <c r="FG64" s="820"/>
      <c r="FH64" s="820"/>
      <c r="FI64" s="820"/>
      <c r="FJ64" s="820"/>
      <c r="FK64" s="820"/>
      <c r="FL64" s="820"/>
      <c r="FM64" s="1"/>
      <c r="FN64" s="35">
        <v>0</v>
      </c>
      <c r="FO64" s="819">
        <v>0</v>
      </c>
      <c r="FP64" s="820"/>
      <c r="FQ64" s="820"/>
      <c r="FR64" s="820"/>
      <c r="FS64" s="820"/>
      <c r="FT64" s="820"/>
      <c r="FU64" s="820"/>
      <c r="FV64" s="35">
        <v>0</v>
      </c>
      <c r="FW64" s="35">
        <v>0</v>
      </c>
      <c r="FX64" s="35">
        <v>0</v>
      </c>
      <c r="FY64" s="819">
        <v>0</v>
      </c>
      <c r="FZ64" s="820"/>
      <c r="GA64" s="820"/>
      <c r="GB64" s="820"/>
      <c r="GC64" s="820"/>
      <c r="GD64" s="820"/>
      <c r="GE64" s="820"/>
      <c r="GF64" s="1"/>
      <c r="GG64" s="35">
        <v>0</v>
      </c>
      <c r="GH64" s="819">
        <v>0</v>
      </c>
      <c r="GI64" s="820"/>
      <c r="GJ64" s="820"/>
      <c r="GK64" s="820"/>
      <c r="GL64" s="820"/>
      <c r="GM64" s="820"/>
      <c r="GN64" s="820"/>
      <c r="GO64" s="35">
        <v>0</v>
      </c>
      <c r="GP64" s="35">
        <v>0</v>
      </c>
      <c r="GQ64" s="35">
        <v>0</v>
      </c>
      <c r="GR64" s="819">
        <v>0</v>
      </c>
      <c r="GS64" s="820"/>
      <c r="GT64" s="820"/>
      <c r="GU64" s="820"/>
      <c r="GV64" s="820"/>
      <c r="GW64" s="820"/>
      <c r="GX64" s="820"/>
      <c r="GY64" s="1"/>
      <c r="GZ64" s="35">
        <v>0</v>
      </c>
      <c r="HA64" s="819">
        <v>0</v>
      </c>
      <c r="HB64" s="820"/>
      <c r="HC64" s="820"/>
      <c r="HD64" s="820"/>
      <c r="HE64" s="820"/>
      <c r="HF64" s="820"/>
      <c r="HG64" s="820"/>
      <c r="HH64" s="35">
        <v>0</v>
      </c>
      <c r="HI64" s="35">
        <v>0</v>
      </c>
      <c r="HJ64" s="35">
        <v>0</v>
      </c>
      <c r="HK64" s="819">
        <v>0</v>
      </c>
      <c r="HL64" s="820"/>
      <c r="HM64" s="820"/>
      <c r="HN64" s="820"/>
      <c r="HO64" s="820"/>
      <c r="HP64" s="820"/>
      <c r="HQ64" s="820"/>
      <c r="HR64" s="1"/>
      <c r="HS64" s="35">
        <v>0</v>
      </c>
      <c r="HT64" s="819">
        <v>0</v>
      </c>
      <c r="HU64" s="820"/>
      <c r="HV64" s="820"/>
      <c r="HW64" s="820"/>
      <c r="HX64" s="820"/>
      <c r="HY64" s="820"/>
      <c r="HZ64" s="820"/>
      <c r="IA64" s="35">
        <v>0</v>
      </c>
      <c r="IB64" s="35">
        <v>0</v>
      </c>
      <c r="IC64" s="35">
        <v>0</v>
      </c>
      <c r="ID64" s="819">
        <v>0</v>
      </c>
      <c r="IE64" s="820"/>
      <c r="IF64" s="820"/>
      <c r="IG64" s="820"/>
      <c r="IH64" s="820"/>
      <c r="II64" s="820"/>
      <c r="IJ64" s="820"/>
      <c r="IK64" s="1"/>
      <c r="IL64" s="35">
        <v>0</v>
      </c>
      <c r="IM64" s="819">
        <v>0</v>
      </c>
      <c r="IN64" s="820"/>
      <c r="IO64" s="820"/>
      <c r="IP64" s="820"/>
      <c r="IQ64" s="820"/>
      <c r="IR64" s="820"/>
      <c r="IS64" s="820"/>
      <c r="IT64" s="35">
        <v>0</v>
      </c>
      <c r="IU64" s="35">
        <v>0</v>
      </c>
      <c r="IV64" s="35">
        <v>0</v>
      </c>
      <c r="IW64" s="819">
        <v>0</v>
      </c>
      <c r="IX64" s="820"/>
      <c r="IY64" s="820"/>
      <c r="IZ64" s="820"/>
      <c r="JA64" s="820"/>
      <c r="JB64" s="820"/>
      <c r="JC64" s="820"/>
      <c r="JD64" s="1"/>
    </row>
    <row r="65" spans="1:264" ht="13.5" customHeight="1" x14ac:dyDescent="0.25">
      <c r="A65" s="18" t="s">
        <v>608</v>
      </c>
      <c r="B65" s="806"/>
      <c r="C65" s="806"/>
      <c r="D65" s="826">
        <v>-24802294</v>
      </c>
      <c r="E65" s="827"/>
      <c r="F65" s="827"/>
      <c r="G65" s="26">
        <v>-22015427</v>
      </c>
      <c r="H65" s="818">
        <v>-193096</v>
      </c>
      <c r="I65" s="817"/>
      <c r="J65" s="817"/>
      <c r="K65" s="817"/>
      <c r="L65" s="817"/>
      <c r="M65" s="26">
        <v>-244426</v>
      </c>
      <c r="N65" s="26">
        <v>51329</v>
      </c>
      <c r="O65" s="415">
        <v>-22208523</v>
      </c>
      <c r="P65" s="1"/>
      <c r="Q65" s="27">
        <v>-24802294</v>
      </c>
      <c r="R65" s="27">
        <v>-22015427</v>
      </c>
      <c r="S65" s="27">
        <v>-193096</v>
      </c>
      <c r="T65" s="27">
        <v>-244426</v>
      </c>
      <c r="U65" s="27">
        <v>51329</v>
      </c>
      <c r="V65" s="27">
        <v>-22208523</v>
      </c>
      <c r="W65" s="1"/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812">
        <v>0</v>
      </c>
      <c r="AD65" s="813"/>
      <c r="AE65" s="813"/>
      <c r="AF65" s="813"/>
      <c r="AG65" s="813"/>
      <c r="AH65" s="813"/>
      <c r="AI65" s="813"/>
      <c r="AJ65" s="1"/>
      <c r="AK65" s="23">
        <v>0</v>
      </c>
      <c r="AL65" s="812">
        <v>0</v>
      </c>
      <c r="AM65" s="813"/>
      <c r="AN65" s="813"/>
      <c r="AO65" s="813"/>
      <c r="AP65" s="813"/>
      <c r="AQ65" s="813"/>
      <c r="AR65" s="813"/>
      <c r="AS65" s="23">
        <v>0</v>
      </c>
      <c r="AT65" s="23">
        <v>0</v>
      </c>
      <c r="AU65" s="23">
        <v>0</v>
      </c>
      <c r="AV65" s="812">
        <v>0</v>
      </c>
      <c r="AW65" s="813"/>
      <c r="AX65" s="813"/>
      <c r="AY65" s="813"/>
      <c r="AZ65" s="813"/>
      <c r="BA65" s="813"/>
      <c r="BB65" s="813"/>
      <c r="BC65" s="1"/>
      <c r="BD65" s="23">
        <v>0</v>
      </c>
      <c r="BE65" s="812">
        <v>0</v>
      </c>
      <c r="BF65" s="813"/>
      <c r="BG65" s="813"/>
      <c r="BH65" s="813"/>
      <c r="BI65" s="813"/>
      <c r="BJ65" s="813"/>
      <c r="BK65" s="813"/>
      <c r="BL65" s="23">
        <v>0</v>
      </c>
      <c r="BM65" s="23">
        <v>0</v>
      </c>
      <c r="BN65" s="23">
        <v>0</v>
      </c>
      <c r="BO65" s="812">
        <v>0</v>
      </c>
      <c r="BP65" s="813"/>
      <c r="BQ65" s="813"/>
      <c r="BR65" s="813"/>
      <c r="BS65" s="813"/>
      <c r="BT65" s="813"/>
      <c r="BU65" s="813"/>
      <c r="BV65" s="1"/>
      <c r="BW65" s="23">
        <v>0</v>
      </c>
      <c r="BX65" s="812">
        <v>0</v>
      </c>
      <c r="BY65" s="813"/>
      <c r="BZ65" s="813"/>
      <c r="CA65" s="813"/>
      <c r="CB65" s="813"/>
      <c r="CC65" s="813"/>
      <c r="CD65" s="813"/>
      <c r="CE65" s="23">
        <v>0</v>
      </c>
      <c r="CF65" s="23">
        <v>0</v>
      </c>
      <c r="CG65" s="23">
        <v>0</v>
      </c>
      <c r="CH65" s="812">
        <v>0</v>
      </c>
      <c r="CI65" s="813"/>
      <c r="CJ65" s="813"/>
      <c r="CK65" s="813"/>
      <c r="CL65" s="813"/>
      <c r="CM65" s="813"/>
      <c r="CN65" s="813"/>
      <c r="CO65" s="1"/>
      <c r="CP65" s="23">
        <v>0</v>
      </c>
      <c r="CQ65" s="812">
        <v>0</v>
      </c>
      <c r="CR65" s="813"/>
      <c r="CS65" s="813"/>
      <c r="CT65" s="813"/>
      <c r="CU65" s="813"/>
      <c r="CV65" s="813"/>
      <c r="CW65" s="813"/>
      <c r="CX65" s="23">
        <v>0</v>
      </c>
      <c r="CY65" s="23">
        <v>0</v>
      </c>
      <c r="CZ65" s="23">
        <v>0</v>
      </c>
      <c r="DA65" s="812">
        <v>0</v>
      </c>
      <c r="DB65" s="813"/>
      <c r="DC65" s="813"/>
      <c r="DD65" s="813"/>
      <c r="DE65" s="813"/>
      <c r="DF65" s="813"/>
      <c r="DG65" s="813"/>
      <c r="DH65" s="1"/>
      <c r="DI65" s="23">
        <v>0</v>
      </c>
      <c r="DJ65" s="812">
        <v>0</v>
      </c>
      <c r="DK65" s="813"/>
      <c r="DL65" s="813"/>
      <c r="DM65" s="813"/>
      <c r="DN65" s="813"/>
      <c r="DO65" s="813"/>
      <c r="DP65" s="813"/>
      <c r="DQ65" s="23">
        <v>0</v>
      </c>
      <c r="DR65" s="23">
        <v>0</v>
      </c>
      <c r="DS65" s="23">
        <v>0</v>
      </c>
      <c r="DT65" s="812">
        <v>0</v>
      </c>
      <c r="DU65" s="813"/>
      <c r="DV65" s="813"/>
      <c r="DW65" s="813"/>
      <c r="DX65" s="813"/>
      <c r="DY65" s="813"/>
      <c r="DZ65" s="813"/>
      <c r="EA65" s="1"/>
      <c r="EB65" s="23">
        <v>0</v>
      </c>
      <c r="EC65" s="812">
        <v>0</v>
      </c>
      <c r="ED65" s="813"/>
      <c r="EE65" s="813"/>
      <c r="EF65" s="813"/>
      <c r="EG65" s="813"/>
      <c r="EH65" s="813"/>
      <c r="EI65" s="813"/>
      <c r="EJ65" s="23">
        <v>0</v>
      </c>
      <c r="EK65" s="23">
        <v>0</v>
      </c>
      <c r="EL65" s="23">
        <v>0</v>
      </c>
      <c r="EM65" s="812">
        <v>0</v>
      </c>
      <c r="EN65" s="813"/>
      <c r="EO65" s="813"/>
      <c r="EP65" s="813"/>
      <c r="EQ65" s="813"/>
      <c r="ER65" s="813"/>
      <c r="ES65" s="813"/>
      <c r="ET65" s="1"/>
      <c r="EU65" s="23">
        <v>0</v>
      </c>
      <c r="EV65" s="812">
        <v>0</v>
      </c>
      <c r="EW65" s="813"/>
      <c r="EX65" s="813"/>
      <c r="EY65" s="813"/>
      <c r="EZ65" s="813"/>
      <c r="FA65" s="813"/>
      <c r="FB65" s="813"/>
      <c r="FC65" s="23">
        <v>0</v>
      </c>
      <c r="FD65" s="23">
        <v>0</v>
      </c>
      <c r="FE65" s="23">
        <v>0</v>
      </c>
      <c r="FF65" s="812">
        <v>0</v>
      </c>
      <c r="FG65" s="813"/>
      <c r="FH65" s="813"/>
      <c r="FI65" s="813"/>
      <c r="FJ65" s="813"/>
      <c r="FK65" s="813"/>
      <c r="FL65" s="813"/>
      <c r="FM65" s="1"/>
      <c r="FN65" s="23">
        <v>0</v>
      </c>
      <c r="FO65" s="812">
        <v>0</v>
      </c>
      <c r="FP65" s="813"/>
      <c r="FQ65" s="813"/>
      <c r="FR65" s="813"/>
      <c r="FS65" s="813"/>
      <c r="FT65" s="813"/>
      <c r="FU65" s="813"/>
      <c r="FV65" s="23">
        <v>0</v>
      </c>
      <c r="FW65" s="23">
        <v>0</v>
      </c>
      <c r="FX65" s="23">
        <v>0</v>
      </c>
      <c r="FY65" s="812">
        <v>0</v>
      </c>
      <c r="FZ65" s="813"/>
      <c r="GA65" s="813"/>
      <c r="GB65" s="813"/>
      <c r="GC65" s="813"/>
      <c r="GD65" s="813"/>
      <c r="GE65" s="813"/>
      <c r="GF65" s="1"/>
      <c r="GG65" s="23">
        <v>0</v>
      </c>
      <c r="GH65" s="812">
        <v>0</v>
      </c>
      <c r="GI65" s="813"/>
      <c r="GJ65" s="813"/>
      <c r="GK65" s="813"/>
      <c r="GL65" s="813"/>
      <c r="GM65" s="813"/>
      <c r="GN65" s="813"/>
      <c r="GO65" s="23">
        <v>0</v>
      </c>
      <c r="GP65" s="23">
        <v>0</v>
      </c>
      <c r="GQ65" s="23">
        <v>0</v>
      </c>
      <c r="GR65" s="812">
        <v>0</v>
      </c>
      <c r="GS65" s="813"/>
      <c r="GT65" s="813"/>
      <c r="GU65" s="813"/>
      <c r="GV65" s="813"/>
      <c r="GW65" s="813"/>
      <c r="GX65" s="813"/>
      <c r="GY65" s="1"/>
      <c r="GZ65" s="23">
        <v>0</v>
      </c>
      <c r="HA65" s="812">
        <v>0</v>
      </c>
      <c r="HB65" s="813"/>
      <c r="HC65" s="813"/>
      <c r="HD65" s="813"/>
      <c r="HE65" s="813"/>
      <c r="HF65" s="813"/>
      <c r="HG65" s="813"/>
      <c r="HH65" s="23">
        <v>0</v>
      </c>
      <c r="HI65" s="23">
        <v>0</v>
      </c>
      <c r="HJ65" s="23">
        <v>0</v>
      </c>
      <c r="HK65" s="812">
        <v>0</v>
      </c>
      <c r="HL65" s="813"/>
      <c r="HM65" s="813"/>
      <c r="HN65" s="813"/>
      <c r="HO65" s="813"/>
      <c r="HP65" s="813"/>
      <c r="HQ65" s="813"/>
      <c r="HR65" s="1"/>
      <c r="HS65" s="23">
        <v>0</v>
      </c>
      <c r="HT65" s="812">
        <v>0</v>
      </c>
      <c r="HU65" s="813"/>
      <c r="HV65" s="813"/>
      <c r="HW65" s="813"/>
      <c r="HX65" s="813"/>
      <c r="HY65" s="813"/>
      <c r="HZ65" s="813"/>
      <c r="IA65" s="23">
        <v>0</v>
      </c>
      <c r="IB65" s="23">
        <v>0</v>
      </c>
      <c r="IC65" s="23">
        <v>0</v>
      </c>
      <c r="ID65" s="812">
        <v>0</v>
      </c>
      <c r="IE65" s="813"/>
      <c r="IF65" s="813"/>
      <c r="IG65" s="813"/>
      <c r="IH65" s="813"/>
      <c r="II65" s="813"/>
      <c r="IJ65" s="813"/>
      <c r="IK65" s="1"/>
      <c r="IL65" s="23">
        <v>0</v>
      </c>
      <c r="IM65" s="812">
        <v>0</v>
      </c>
      <c r="IN65" s="813"/>
      <c r="IO65" s="813"/>
      <c r="IP65" s="813"/>
      <c r="IQ65" s="813"/>
      <c r="IR65" s="813"/>
      <c r="IS65" s="813"/>
      <c r="IT65" s="23">
        <v>0</v>
      </c>
      <c r="IU65" s="23">
        <v>0</v>
      </c>
      <c r="IV65" s="23">
        <v>0</v>
      </c>
      <c r="IW65" s="812">
        <v>0</v>
      </c>
      <c r="IX65" s="813"/>
      <c r="IY65" s="813"/>
      <c r="IZ65" s="813"/>
      <c r="JA65" s="813"/>
      <c r="JB65" s="813"/>
      <c r="JC65" s="813"/>
      <c r="JD65" s="1"/>
    </row>
    <row r="66" spans="1:264" ht="13.5" customHeight="1" x14ac:dyDescent="0.25">
      <c r="A66" s="30" t="s">
        <v>609</v>
      </c>
      <c r="B66" s="821" t="s">
        <v>610</v>
      </c>
      <c r="C66" s="821"/>
      <c r="D66" s="822">
        <v>-933909</v>
      </c>
      <c r="E66" s="823"/>
      <c r="F66" s="823"/>
      <c r="G66" s="32">
        <v>-196121</v>
      </c>
      <c r="H66" s="824">
        <v>-51120</v>
      </c>
      <c r="I66" s="825"/>
      <c r="J66" s="825"/>
      <c r="K66" s="825"/>
      <c r="L66" s="825"/>
      <c r="M66" s="32">
        <v>-64709</v>
      </c>
      <c r="N66" s="32">
        <v>13589</v>
      </c>
      <c r="O66" s="32">
        <v>-247241</v>
      </c>
      <c r="P66" s="1"/>
      <c r="Q66" s="33">
        <v>-933909</v>
      </c>
      <c r="R66" s="33">
        <v>-196121</v>
      </c>
      <c r="S66" s="33">
        <v>-51120</v>
      </c>
      <c r="T66" s="33">
        <v>-64709</v>
      </c>
      <c r="U66" s="33">
        <v>13589</v>
      </c>
      <c r="V66" s="33">
        <v>-247241</v>
      </c>
      <c r="W66" s="1"/>
      <c r="X66" s="35">
        <v>0</v>
      </c>
      <c r="Y66" s="35">
        <v>0</v>
      </c>
      <c r="Z66" s="35">
        <v>0</v>
      </c>
      <c r="AA66" s="35">
        <v>0</v>
      </c>
      <c r="AB66" s="35">
        <v>0</v>
      </c>
      <c r="AC66" s="819">
        <v>0</v>
      </c>
      <c r="AD66" s="820"/>
      <c r="AE66" s="820"/>
      <c r="AF66" s="820"/>
      <c r="AG66" s="820"/>
      <c r="AH66" s="820"/>
      <c r="AI66" s="820"/>
      <c r="AJ66" s="1"/>
      <c r="AK66" s="35">
        <v>0</v>
      </c>
      <c r="AL66" s="819">
        <v>0</v>
      </c>
      <c r="AM66" s="820"/>
      <c r="AN66" s="820"/>
      <c r="AO66" s="820"/>
      <c r="AP66" s="820"/>
      <c r="AQ66" s="820"/>
      <c r="AR66" s="820"/>
      <c r="AS66" s="35">
        <v>0</v>
      </c>
      <c r="AT66" s="35">
        <v>0</v>
      </c>
      <c r="AU66" s="35">
        <v>0</v>
      </c>
      <c r="AV66" s="819">
        <v>0</v>
      </c>
      <c r="AW66" s="820"/>
      <c r="AX66" s="820"/>
      <c r="AY66" s="820"/>
      <c r="AZ66" s="820"/>
      <c r="BA66" s="820"/>
      <c r="BB66" s="820"/>
      <c r="BC66" s="1"/>
      <c r="BD66" s="35">
        <v>0</v>
      </c>
      <c r="BE66" s="819">
        <v>0</v>
      </c>
      <c r="BF66" s="820"/>
      <c r="BG66" s="820"/>
      <c r="BH66" s="820"/>
      <c r="BI66" s="820"/>
      <c r="BJ66" s="820"/>
      <c r="BK66" s="820"/>
      <c r="BL66" s="35">
        <v>0</v>
      </c>
      <c r="BM66" s="35">
        <v>0</v>
      </c>
      <c r="BN66" s="35">
        <v>0</v>
      </c>
      <c r="BO66" s="819">
        <v>0</v>
      </c>
      <c r="BP66" s="820"/>
      <c r="BQ66" s="820"/>
      <c r="BR66" s="820"/>
      <c r="BS66" s="820"/>
      <c r="BT66" s="820"/>
      <c r="BU66" s="820"/>
      <c r="BV66" s="1"/>
      <c r="BW66" s="35">
        <v>0</v>
      </c>
      <c r="BX66" s="819">
        <v>0</v>
      </c>
      <c r="BY66" s="820"/>
      <c r="BZ66" s="820"/>
      <c r="CA66" s="820"/>
      <c r="CB66" s="820"/>
      <c r="CC66" s="820"/>
      <c r="CD66" s="820"/>
      <c r="CE66" s="35">
        <v>0</v>
      </c>
      <c r="CF66" s="35">
        <v>0</v>
      </c>
      <c r="CG66" s="35">
        <v>0</v>
      </c>
      <c r="CH66" s="819">
        <v>0</v>
      </c>
      <c r="CI66" s="820"/>
      <c r="CJ66" s="820"/>
      <c r="CK66" s="820"/>
      <c r="CL66" s="820"/>
      <c r="CM66" s="820"/>
      <c r="CN66" s="820"/>
      <c r="CO66" s="1"/>
      <c r="CP66" s="35">
        <v>0</v>
      </c>
      <c r="CQ66" s="819">
        <v>0</v>
      </c>
      <c r="CR66" s="820"/>
      <c r="CS66" s="820"/>
      <c r="CT66" s="820"/>
      <c r="CU66" s="820"/>
      <c r="CV66" s="820"/>
      <c r="CW66" s="820"/>
      <c r="CX66" s="35">
        <v>0</v>
      </c>
      <c r="CY66" s="35">
        <v>0</v>
      </c>
      <c r="CZ66" s="35">
        <v>0</v>
      </c>
      <c r="DA66" s="819">
        <v>0</v>
      </c>
      <c r="DB66" s="820"/>
      <c r="DC66" s="820"/>
      <c r="DD66" s="820"/>
      <c r="DE66" s="820"/>
      <c r="DF66" s="820"/>
      <c r="DG66" s="820"/>
      <c r="DH66" s="1"/>
      <c r="DI66" s="35">
        <v>0</v>
      </c>
      <c r="DJ66" s="819">
        <v>0</v>
      </c>
      <c r="DK66" s="820"/>
      <c r="DL66" s="820"/>
      <c r="DM66" s="820"/>
      <c r="DN66" s="820"/>
      <c r="DO66" s="820"/>
      <c r="DP66" s="820"/>
      <c r="DQ66" s="35">
        <v>0</v>
      </c>
      <c r="DR66" s="35">
        <v>0</v>
      </c>
      <c r="DS66" s="35">
        <v>0</v>
      </c>
      <c r="DT66" s="819">
        <v>0</v>
      </c>
      <c r="DU66" s="820"/>
      <c r="DV66" s="820"/>
      <c r="DW66" s="820"/>
      <c r="DX66" s="820"/>
      <c r="DY66" s="820"/>
      <c r="DZ66" s="820"/>
      <c r="EA66" s="1"/>
      <c r="EB66" s="35">
        <v>0</v>
      </c>
      <c r="EC66" s="819">
        <v>0</v>
      </c>
      <c r="ED66" s="820"/>
      <c r="EE66" s="820"/>
      <c r="EF66" s="820"/>
      <c r="EG66" s="820"/>
      <c r="EH66" s="820"/>
      <c r="EI66" s="820"/>
      <c r="EJ66" s="35">
        <v>0</v>
      </c>
      <c r="EK66" s="35">
        <v>0</v>
      </c>
      <c r="EL66" s="35">
        <v>0</v>
      </c>
      <c r="EM66" s="819">
        <v>0</v>
      </c>
      <c r="EN66" s="820"/>
      <c r="EO66" s="820"/>
      <c r="EP66" s="820"/>
      <c r="EQ66" s="820"/>
      <c r="ER66" s="820"/>
      <c r="ES66" s="820"/>
      <c r="ET66" s="1"/>
      <c r="EU66" s="35">
        <v>0</v>
      </c>
      <c r="EV66" s="819">
        <v>0</v>
      </c>
      <c r="EW66" s="820"/>
      <c r="EX66" s="820"/>
      <c r="EY66" s="820"/>
      <c r="EZ66" s="820"/>
      <c r="FA66" s="820"/>
      <c r="FB66" s="820"/>
      <c r="FC66" s="35">
        <v>0</v>
      </c>
      <c r="FD66" s="35">
        <v>0</v>
      </c>
      <c r="FE66" s="35">
        <v>0</v>
      </c>
      <c r="FF66" s="819">
        <v>0</v>
      </c>
      <c r="FG66" s="820"/>
      <c r="FH66" s="820"/>
      <c r="FI66" s="820"/>
      <c r="FJ66" s="820"/>
      <c r="FK66" s="820"/>
      <c r="FL66" s="820"/>
      <c r="FM66" s="1"/>
      <c r="FN66" s="35">
        <v>0</v>
      </c>
      <c r="FO66" s="819">
        <v>0</v>
      </c>
      <c r="FP66" s="820"/>
      <c r="FQ66" s="820"/>
      <c r="FR66" s="820"/>
      <c r="FS66" s="820"/>
      <c r="FT66" s="820"/>
      <c r="FU66" s="820"/>
      <c r="FV66" s="35">
        <v>0</v>
      </c>
      <c r="FW66" s="35">
        <v>0</v>
      </c>
      <c r="FX66" s="35">
        <v>0</v>
      </c>
      <c r="FY66" s="819">
        <v>0</v>
      </c>
      <c r="FZ66" s="820"/>
      <c r="GA66" s="820"/>
      <c r="GB66" s="820"/>
      <c r="GC66" s="820"/>
      <c r="GD66" s="820"/>
      <c r="GE66" s="820"/>
      <c r="GF66" s="1"/>
      <c r="GG66" s="35">
        <v>0</v>
      </c>
      <c r="GH66" s="819">
        <v>0</v>
      </c>
      <c r="GI66" s="820"/>
      <c r="GJ66" s="820"/>
      <c r="GK66" s="820"/>
      <c r="GL66" s="820"/>
      <c r="GM66" s="820"/>
      <c r="GN66" s="820"/>
      <c r="GO66" s="35">
        <v>0</v>
      </c>
      <c r="GP66" s="35">
        <v>0</v>
      </c>
      <c r="GQ66" s="35">
        <v>0</v>
      </c>
      <c r="GR66" s="819">
        <v>0</v>
      </c>
      <c r="GS66" s="820"/>
      <c r="GT66" s="820"/>
      <c r="GU66" s="820"/>
      <c r="GV66" s="820"/>
      <c r="GW66" s="820"/>
      <c r="GX66" s="820"/>
      <c r="GY66" s="1"/>
      <c r="GZ66" s="35">
        <v>0</v>
      </c>
      <c r="HA66" s="819">
        <v>0</v>
      </c>
      <c r="HB66" s="820"/>
      <c r="HC66" s="820"/>
      <c r="HD66" s="820"/>
      <c r="HE66" s="820"/>
      <c r="HF66" s="820"/>
      <c r="HG66" s="820"/>
      <c r="HH66" s="35">
        <v>0</v>
      </c>
      <c r="HI66" s="35">
        <v>0</v>
      </c>
      <c r="HJ66" s="35">
        <v>0</v>
      </c>
      <c r="HK66" s="819">
        <v>0</v>
      </c>
      <c r="HL66" s="820"/>
      <c r="HM66" s="820"/>
      <c r="HN66" s="820"/>
      <c r="HO66" s="820"/>
      <c r="HP66" s="820"/>
      <c r="HQ66" s="820"/>
      <c r="HR66" s="1"/>
      <c r="HS66" s="35">
        <v>0</v>
      </c>
      <c r="HT66" s="819">
        <v>0</v>
      </c>
      <c r="HU66" s="820"/>
      <c r="HV66" s="820"/>
      <c r="HW66" s="820"/>
      <c r="HX66" s="820"/>
      <c r="HY66" s="820"/>
      <c r="HZ66" s="820"/>
      <c r="IA66" s="35">
        <v>0</v>
      </c>
      <c r="IB66" s="35">
        <v>0</v>
      </c>
      <c r="IC66" s="35">
        <v>0</v>
      </c>
      <c r="ID66" s="819">
        <v>0</v>
      </c>
      <c r="IE66" s="820"/>
      <c r="IF66" s="820"/>
      <c r="IG66" s="820"/>
      <c r="IH66" s="820"/>
      <c r="II66" s="820"/>
      <c r="IJ66" s="820"/>
      <c r="IK66" s="1"/>
      <c r="IL66" s="35">
        <v>0</v>
      </c>
      <c r="IM66" s="819">
        <v>0</v>
      </c>
      <c r="IN66" s="820"/>
      <c r="IO66" s="820"/>
      <c r="IP66" s="820"/>
      <c r="IQ66" s="820"/>
      <c r="IR66" s="820"/>
      <c r="IS66" s="820"/>
      <c r="IT66" s="35">
        <v>0</v>
      </c>
      <c r="IU66" s="35">
        <v>0</v>
      </c>
      <c r="IV66" s="35">
        <v>0</v>
      </c>
      <c r="IW66" s="819">
        <v>0</v>
      </c>
      <c r="IX66" s="820"/>
      <c r="IY66" s="820"/>
      <c r="IZ66" s="820"/>
      <c r="JA66" s="820"/>
      <c r="JB66" s="820"/>
      <c r="JC66" s="820"/>
      <c r="JD66" s="1"/>
    </row>
    <row r="67" spans="1:264" ht="14.25" customHeight="1" x14ac:dyDescent="0.25">
      <c r="A67" s="30" t="s">
        <v>611</v>
      </c>
      <c r="B67" s="821" t="s">
        <v>612</v>
      </c>
      <c r="C67" s="821"/>
      <c r="D67" s="822">
        <v>-2593771</v>
      </c>
      <c r="E67" s="823"/>
      <c r="F67" s="823"/>
      <c r="G67" s="32">
        <v>-544692</v>
      </c>
      <c r="H67" s="824">
        <v>-141976</v>
      </c>
      <c r="I67" s="825"/>
      <c r="J67" s="825"/>
      <c r="K67" s="825"/>
      <c r="L67" s="825"/>
      <c r="M67" s="32">
        <v>-179717</v>
      </c>
      <c r="N67" s="32">
        <v>37741</v>
      </c>
      <c r="O67" s="32">
        <v>-686668</v>
      </c>
      <c r="P67" s="1"/>
      <c r="Q67" s="33">
        <v>-2593771</v>
      </c>
      <c r="R67" s="33">
        <v>-544692</v>
      </c>
      <c r="S67" s="33">
        <v>-141976</v>
      </c>
      <c r="T67" s="33">
        <v>-179717</v>
      </c>
      <c r="U67" s="33">
        <v>37741</v>
      </c>
      <c r="V67" s="33">
        <v>-686668</v>
      </c>
      <c r="W67" s="1"/>
      <c r="X67" s="35">
        <v>0</v>
      </c>
      <c r="Y67" s="35">
        <v>0</v>
      </c>
      <c r="Z67" s="35">
        <v>0</v>
      </c>
      <c r="AA67" s="35">
        <v>0</v>
      </c>
      <c r="AB67" s="35">
        <v>0</v>
      </c>
      <c r="AC67" s="819">
        <v>0</v>
      </c>
      <c r="AD67" s="820"/>
      <c r="AE67" s="820"/>
      <c r="AF67" s="820"/>
      <c r="AG67" s="820"/>
      <c r="AH67" s="820"/>
      <c r="AI67" s="820"/>
      <c r="AJ67" s="1"/>
      <c r="AK67" s="35">
        <v>0</v>
      </c>
      <c r="AL67" s="819">
        <v>0</v>
      </c>
      <c r="AM67" s="820"/>
      <c r="AN67" s="820"/>
      <c r="AO67" s="820"/>
      <c r="AP67" s="820"/>
      <c r="AQ67" s="820"/>
      <c r="AR67" s="820"/>
      <c r="AS67" s="35">
        <v>0</v>
      </c>
      <c r="AT67" s="35">
        <v>0</v>
      </c>
      <c r="AU67" s="35">
        <v>0</v>
      </c>
      <c r="AV67" s="819">
        <v>0</v>
      </c>
      <c r="AW67" s="820"/>
      <c r="AX67" s="820"/>
      <c r="AY67" s="820"/>
      <c r="AZ67" s="820"/>
      <c r="BA67" s="820"/>
      <c r="BB67" s="820"/>
      <c r="BC67" s="1"/>
      <c r="BD67" s="35">
        <v>0</v>
      </c>
      <c r="BE67" s="819">
        <v>0</v>
      </c>
      <c r="BF67" s="820"/>
      <c r="BG67" s="820"/>
      <c r="BH67" s="820"/>
      <c r="BI67" s="820"/>
      <c r="BJ67" s="820"/>
      <c r="BK67" s="820"/>
      <c r="BL67" s="35">
        <v>0</v>
      </c>
      <c r="BM67" s="35">
        <v>0</v>
      </c>
      <c r="BN67" s="35">
        <v>0</v>
      </c>
      <c r="BO67" s="819">
        <v>0</v>
      </c>
      <c r="BP67" s="820"/>
      <c r="BQ67" s="820"/>
      <c r="BR67" s="820"/>
      <c r="BS67" s="820"/>
      <c r="BT67" s="820"/>
      <c r="BU67" s="820"/>
      <c r="BV67" s="1"/>
      <c r="BW67" s="35">
        <v>0</v>
      </c>
      <c r="BX67" s="819">
        <v>0</v>
      </c>
      <c r="BY67" s="820"/>
      <c r="BZ67" s="820"/>
      <c r="CA67" s="820"/>
      <c r="CB67" s="820"/>
      <c r="CC67" s="820"/>
      <c r="CD67" s="820"/>
      <c r="CE67" s="35">
        <v>0</v>
      </c>
      <c r="CF67" s="35">
        <v>0</v>
      </c>
      <c r="CG67" s="35">
        <v>0</v>
      </c>
      <c r="CH67" s="819">
        <v>0</v>
      </c>
      <c r="CI67" s="820"/>
      <c r="CJ67" s="820"/>
      <c r="CK67" s="820"/>
      <c r="CL67" s="820"/>
      <c r="CM67" s="820"/>
      <c r="CN67" s="820"/>
      <c r="CO67" s="1"/>
      <c r="CP67" s="35">
        <v>0</v>
      </c>
      <c r="CQ67" s="819">
        <v>0</v>
      </c>
      <c r="CR67" s="820"/>
      <c r="CS67" s="820"/>
      <c r="CT67" s="820"/>
      <c r="CU67" s="820"/>
      <c r="CV67" s="820"/>
      <c r="CW67" s="820"/>
      <c r="CX67" s="35">
        <v>0</v>
      </c>
      <c r="CY67" s="35">
        <v>0</v>
      </c>
      <c r="CZ67" s="35">
        <v>0</v>
      </c>
      <c r="DA67" s="819">
        <v>0</v>
      </c>
      <c r="DB67" s="820"/>
      <c r="DC67" s="820"/>
      <c r="DD67" s="820"/>
      <c r="DE67" s="820"/>
      <c r="DF67" s="820"/>
      <c r="DG67" s="820"/>
      <c r="DH67" s="1"/>
      <c r="DI67" s="35">
        <v>0</v>
      </c>
      <c r="DJ67" s="819">
        <v>0</v>
      </c>
      <c r="DK67" s="820"/>
      <c r="DL67" s="820"/>
      <c r="DM67" s="820"/>
      <c r="DN67" s="820"/>
      <c r="DO67" s="820"/>
      <c r="DP67" s="820"/>
      <c r="DQ67" s="35">
        <v>0</v>
      </c>
      <c r="DR67" s="35">
        <v>0</v>
      </c>
      <c r="DS67" s="35">
        <v>0</v>
      </c>
      <c r="DT67" s="819">
        <v>0</v>
      </c>
      <c r="DU67" s="820"/>
      <c r="DV67" s="820"/>
      <c r="DW67" s="820"/>
      <c r="DX67" s="820"/>
      <c r="DY67" s="820"/>
      <c r="DZ67" s="820"/>
      <c r="EA67" s="1"/>
      <c r="EB67" s="35">
        <v>0</v>
      </c>
      <c r="EC67" s="819">
        <v>0</v>
      </c>
      <c r="ED67" s="820"/>
      <c r="EE67" s="820"/>
      <c r="EF67" s="820"/>
      <c r="EG67" s="820"/>
      <c r="EH67" s="820"/>
      <c r="EI67" s="820"/>
      <c r="EJ67" s="35">
        <v>0</v>
      </c>
      <c r="EK67" s="35">
        <v>0</v>
      </c>
      <c r="EL67" s="35">
        <v>0</v>
      </c>
      <c r="EM67" s="819">
        <v>0</v>
      </c>
      <c r="EN67" s="820"/>
      <c r="EO67" s="820"/>
      <c r="EP67" s="820"/>
      <c r="EQ67" s="820"/>
      <c r="ER67" s="820"/>
      <c r="ES67" s="820"/>
      <c r="ET67" s="1"/>
      <c r="EU67" s="35">
        <v>0</v>
      </c>
      <c r="EV67" s="819">
        <v>0</v>
      </c>
      <c r="EW67" s="820"/>
      <c r="EX67" s="820"/>
      <c r="EY67" s="820"/>
      <c r="EZ67" s="820"/>
      <c r="FA67" s="820"/>
      <c r="FB67" s="820"/>
      <c r="FC67" s="35">
        <v>0</v>
      </c>
      <c r="FD67" s="35">
        <v>0</v>
      </c>
      <c r="FE67" s="35">
        <v>0</v>
      </c>
      <c r="FF67" s="819">
        <v>0</v>
      </c>
      <c r="FG67" s="820"/>
      <c r="FH67" s="820"/>
      <c r="FI67" s="820"/>
      <c r="FJ67" s="820"/>
      <c r="FK67" s="820"/>
      <c r="FL67" s="820"/>
      <c r="FM67" s="1"/>
      <c r="FN67" s="35">
        <v>0</v>
      </c>
      <c r="FO67" s="819">
        <v>0</v>
      </c>
      <c r="FP67" s="820"/>
      <c r="FQ67" s="820"/>
      <c r="FR67" s="820"/>
      <c r="FS67" s="820"/>
      <c r="FT67" s="820"/>
      <c r="FU67" s="820"/>
      <c r="FV67" s="35">
        <v>0</v>
      </c>
      <c r="FW67" s="35">
        <v>0</v>
      </c>
      <c r="FX67" s="35">
        <v>0</v>
      </c>
      <c r="FY67" s="819">
        <v>0</v>
      </c>
      <c r="FZ67" s="820"/>
      <c r="GA67" s="820"/>
      <c r="GB67" s="820"/>
      <c r="GC67" s="820"/>
      <c r="GD67" s="820"/>
      <c r="GE67" s="820"/>
      <c r="GF67" s="1"/>
      <c r="GG67" s="35">
        <v>0</v>
      </c>
      <c r="GH67" s="819">
        <v>0</v>
      </c>
      <c r="GI67" s="820"/>
      <c r="GJ67" s="820"/>
      <c r="GK67" s="820"/>
      <c r="GL67" s="820"/>
      <c r="GM67" s="820"/>
      <c r="GN67" s="820"/>
      <c r="GO67" s="35">
        <v>0</v>
      </c>
      <c r="GP67" s="35">
        <v>0</v>
      </c>
      <c r="GQ67" s="35">
        <v>0</v>
      </c>
      <c r="GR67" s="819">
        <v>0</v>
      </c>
      <c r="GS67" s="820"/>
      <c r="GT67" s="820"/>
      <c r="GU67" s="820"/>
      <c r="GV67" s="820"/>
      <c r="GW67" s="820"/>
      <c r="GX67" s="820"/>
      <c r="GY67" s="1"/>
      <c r="GZ67" s="35">
        <v>0</v>
      </c>
      <c r="HA67" s="819">
        <v>0</v>
      </c>
      <c r="HB67" s="820"/>
      <c r="HC67" s="820"/>
      <c r="HD67" s="820"/>
      <c r="HE67" s="820"/>
      <c r="HF67" s="820"/>
      <c r="HG67" s="820"/>
      <c r="HH67" s="35">
        <v>0</v>
      </c>
      <c r="HI67" s="35">
        <v>0</v>
      </c>
      <c r="HJ67" s="35">
        <v>0</v>
      </c>
      <c r="HK67" s="819">
        <v>0</v>
      </c>
      <c r="HL67" s="820"/>
      <c r="HM67" s="820"/>
      <c r="HN67" s="820"/>
      <c r="HO67" s="820"/>
      <c r="HP67" s="820"/>
      <c r="HQ67" s="820"/>
      <c r="HR67" s="1"/>
      <c r="HS67" s="35">
        <v>0</v>
      </c>
      <c r="HT67" s="819">
        <v>0</v>
      </c>
      <c r="HU67" s="820"/>
      <c r="HV67" s="820"/>
      <c r="HW67" s="820"/>
      <c r="HX67" s="820"/>
      <c r="HY67" s="820"/>
      <c r="HZ67" s="820"/>
      <c r="IA67" s="35">
        <v>0</v>
      </c>
      <c r="IB67" s="35">
        <v>0</v>
      </c>
      <c r="IC67" s="35">
        <v>0</v>
      </c>
      <c r="ID67" s="819">
        <v>0</v>
      </c>
      <c r="IE67" s="820"/>
      <c r="IF67" s="820"/>
      <c r="IG67" s="820"/>
      <c r="IH67" s="820"/>
      <c r="II67" s="820"/>
      <c r="IJ67" s="820"/>
      <c r="IK67" s="1"/>
      <c r="IL67" s="35">
        <v>0</v>
      </c>
      <c r="IM67" s="819">
        <v>0</v>
      </c>
      <c r="IN67" s="820"/>
      <c r="IO67" s="820"/>
      <c r="IP67" s="820"/>
      <c r="IQ67" s="820"/>
      <c r="IR67" s="820"/>
      <c r="IS67" s="820"/>
      <c r="IT67" s="35">
        <v>0</v>
      </c>
      <c r="IU67" s="35">
        <v>0</v>
      </c>
      <c r="IV67" s="35">
        <v>0</v>
      </c>
      <c r="IW67" s="819">
        <v>0</v>
      </c>
      <c r="IX67" s="820"/>
      <c r="IY67" s="820"/>
      <c r="IZ67" s="820"/>
      <c r="JA67" s="820"/>
      <c r="JB67" s="820"/>
      <c r="JC67" s="820"/>
      <c r="JD67" s="1"/>
    </row>
    <row r="68" spans="1:264" ht="13.5" customHeight="1" x14ac:dyDescent="0.25">
      <c r="A68" s="30" t="s">
        <v>75</v>
      </c>
      <c r="B68" s="821" t="s">
        <v>613</v>
      </c>
      <c r="C68" s="821"/>
      <c r="D68" s="822">
        <v>-21274614</v>
      </c>
      <c r="E68" s="823"/>
      <c r="F68" s="823"/>
      <c r="G68" s="32">
        <v>-21274614</v>
      </c>
      <c r="H68" s="828">
        <v>0</v>
      </c>
      <c r="I68" s="825"/>
      <c r="J68" s="825"/>
      <c r="K68" s="825"/>
      <c r="L68" s="825"/>
      <c r="M68" s="40">
        <v>0</v>
      </c>
      <c r="N68" s="40">
        <v>0</v>
      </c>
      <c r="O68" s="32">
        <v>-21274614</v>
      </c>
      <c r="P68" s="1"/>
      <c r="Q68" s="33">
        <v>-21274614</v>
      </c>
      <c r="R68" s="33">
        <v>-21274614</v>
      </c>
      <c r="S68" s="35">
        <v>0</v>
      </c>
      <c r="T68" s="35">
        <v>0</v>
      </c>
      <c r="U68" s="35">
        <v>0</v>
      </c>
      <c r="V68" s="33">
        <v>-21274614</v>
      </c>
      <c r="W68" s="1"/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819">
        <v>0</v>
      </c>
      <c r="AD68" s="820"/>
      <c r="AE68" s="820"/>
      <c r="AF68" s="820"/>
      <c r="AG68" s="820"/>
      <c r="AH68" s="820"/>
      <c r="AI68" s="820"/>
      <c r="AJ68" s="1"/>
      <c r="AK68" s="35">
        <v>0</v>
      </c>
      <c r="AL68" s="819">
        <v>0</v>
      </c>
      <c r="AM68" s="820"/>
      <c r="AN68" s="820"/>
      <c r="AO68" s="820"/>
      <c r="AP68" s="820"/>
      <c r="AQ68" s="820"/>
      <c r="AR68" s="820"/>
      <c r="AS68" s="35">
        <v>0</v>
      </c>
      <c r="AT68" s="35">
        <v>0</v>
      </c>
      <c r="AU68" s="35">
        <v>0</v>
      </c>
      <c r="AV68" s="819">
        <v>0</v>
      </c>
      <c r="AW68" s="820"/>
      <c r="AX68" s="820"/>
      <c r="AY68" s="820"/>
      <c r="AZ68" s="820"/>
      <c r="BA68" s="820"/>
      <c r="BB68" s="820"/>
      <c r="BC68" s="1"/>
      <c r="BD68" s="35">
        <v>0</v>
      </c>
      <c r="BE68" s="819">
        <v>0</v>
      </c>
      <c r="BF68" s="820"/>
      <c r="BG68" s="820"/>
      <c r="BH68" s="820"/>
      <c r="BI68" s="820"/>
      <c r="BJ68" s="820"/>
      <c r="BK68" s="820"/>
      <c r="BL68" s="35">
        <v>0</v>
      </c>
      <c r="BM68" s="35">
        <v>0</v>
      </c>
      <c r="BN68" s="35">
        <v>0</v>
      </c>
      <c r="BO68" s="819">
        <v>0</v>
      </c>
      <c r="BP68" s="820"/>
      <c r="BQ68" s="820"/>
      <c r="BR68" s="820"/>
      <c r="BS68" s="820"/>
      <c r="BT68" s="820"/>
      <c r="BU68" s="820"/>
      <c r="BV68" s="1"/>
      <c r="BW68" s="35">
        <v>0</v>
      </c>
      <c r="BX68" s="819">
        <v>0</v>
      </c>
      <c r="BY68" s="820"/>
      <c r="BZ68" s="820"/>
      <c r="CA68" s="820"/>
      <c r="CB68" s="820"/>
      <c r="CC68" s="820"/>
      <c r="CD68" s="820"/>
      <c r="CE68" s="35">
        <v>0</v>
      </c>
      <c r="CF68" s="35">
        <v>0</v>
      </c>
      <c r="CG68" s="35">
        <v>0</v>
      </c>
      <c r="CH68" s="819">
        <v>0</v>
      </c>
      <c r="CI68" s="820"/>
      <c r="CJ68" s="820"/>
      <c r="CK68" s="820"/>
      <c r="CL68" s="820"/>
      <c r="CM68" s="820"/>
      <c r="CN68" s="820"/>
      <c r="CO68" s="1"/>
      <c r="CP68" s="35">
        <v>0</v>
      </c>
      <c r="CQ68" s="819">
        <v>0</v>
      </c>
      <c r="CR68" s="820"/>
      <c r="CS68" s="820"/>
      <c r="CT68" s="820"/>
      <c r="CU68" s="820"/>
      <c r="CV68" s="820"/>
      <c r="CW68" s="820"/>
      <c r="CX68" s="35">
        <v>0</v>
      </c>
      <c r="CY68" s="35">
        <v>0</v>
      </c>
      <c r="CZ68" s="35">
        <v>0</v>
      </c>
      <c r="DA68" s="819">
        <v>0</v>
      </c>
      <c r="DB68" s="820"/>
      <c r="DC68" s="820"/>
      <c r="DD68" s="820"/>
      <c r="DE68" s="820"/>
      <c r="DF68" s="820"/>
      <c r="DG68" s="820"/>
      <c r="DH68" s="1"/>
      <c r="DI68" s="35">
        <v>0</v>
      </c>
      <c r="DJ68" s="819">
        <v>0</v>
      </c>
      <c r="DK68" s="820"/>
      <c r="DL68" s="820"/>
      <c r="DM68" s="820"/>
      <c r="DN68" s="820"/>
      <c r="DO68" s="820"/>
      <c r="DP68" s="820"/>
      <c r="DQ68" s="35">
        <v>0</v>
      </c>
      <c r="DR68" s="35">
        <v>0</v>
      </c>
      <c r="DS68" s="35">
        <v>0</v>
      </c>
      <c r="DT68" s="819">
        <v>0</v>
      </c>
      <c r="DU68" s="820"/>
      <c r="DV68" s="820"/>
      <c r="DW68" s="820"/>
      <c r="DX68" s="820"/>
      <c r="DY68" s="820"/>
      <c r="DZ68" s="820"/>
      <c r="EA68" s="1"/>
      <c r="EB68" s="35">
        <v>0</v>
      </c>
      <c r="EC68" s="819">
        <v>0</v>
      </c>
      <c r="ED68" s="820"/>
      <c r="EE68" s="820"/>
      <c r="EF68" s="820"/>
      <c r="EG68" s="820"/>
      <c r="EH68" s="820"/>
      <c r="EI68" s="820"/>
      <c r="EJ68" s="35">
        <v>0</v>
      </c>
      <c r="EK68" s="35">
        <v>0</v>
      </c>
      <c r="EL68" s="35">
        <v>0</v>
      </c>
      <c r="EM68" s="819">
        <v>0</v>
      </c>
      <c r="EN68" s="820"/>
      <c r="EO68" s="820"/>
      <c r="EP68" s="820"/>
      <c r="EQ68" s="820"/>
      <c r="ER68" s="820"/>
      <c r="ES68" s="820"/>
      <c r="ET68" s="1"/>
      <c r="EU68" s="35">
        <v>0</v>
      </c>
      <c r="EV68" s="819">
        <v>0</v>
      </c>
      <c r="EW68" s="820"/>
      <c r="EX68" s="820"/>
      <c r="EY68" s="820"/>
      <c r="EZ68" s="820"/>
      <c r="FA68" s="820"/>
      <c r="FB68" s="820"/>
      <c r="FC68" s="35">
        <v>0</v>
      </c>
      <c r="FD68" s="35">
        <v>0</v>
      </c>
      <c r="FE68" s="35">
        <v>0</v>
      </c>
      <c r="FF68" s="819">
        <v>0</v>
      </c>
      <c r="FG68" s="820"/>
      <c r="FH68" s="820"/>
      <c r="FI68" s="820"/>
      <c r="FJ68" s="820"/>
      <c r="FK68" s="820"/>
      <c r="FL68" s="820"/>
      <c r="FM68" s="1"/>
      <c r="FN68" s="35">
        <v>0</v>
      </c>
      <c r="FO68" s="819">
        <v>0</v>
      </c>
      <c r="FP68" s="820"/>
      <c r="FQ68" s="820"/>
      <c r="FR68" s="820"/>
      <c r="FS68" s="820"/>
      <c r="FT68" s="820"/>
      <c r="FU68" s="820"/>
      <c r="FV68" s="35">
        <v>0</v>
      </c>
      <c r="FW68" s="35">
        <v>0</v>
      </c>
      <c r="FX68" s="35">
        <v>0</v>
      </c>
      <c r="FY68" s="819">
        <v>0</v>
      </c>
      <c r="FZ68" s="820"/>
      <c r="GA68" s="820"/>
      <c r="GB68" s="820"/>
      <c r="GC68" s="820"/>
      <c r="GD68" s="820"/>
      <c r="GE68" s="820"/>
      <c r="GF68" s="1"/>
      <c r="GG68" s="35">
        <v>0</v>
      </c>
      <c r="GH68" s="819">
        <v>0</v>
      </c>
      <c r="GI68" s="820"/>
      <c r="GJ68" s="820"/>
      <c r="GK68" s="820"/>
      <c r="GL68" s="820"/>
      <c r="GM68" s="820"/>
      <c r="GN68" s="820"/>
      <c r="GO68" s="35">
        <v>0</v>
      </c>
      <c r="GP68" s="35">
        <v>0</v>
      </c>
      <c r="GQ68" s="35">
        <v>0</v>
      </c>
      <c r="GR68" s="819">
        <v>0</v>
      </c>
      <c r="GS68" s="820"/>
      <c r="GT68" s="820"/>
      <c r="GU68" s="820"/>
      <c r="GV68" s="820"/>
      <c r="GW68" s="820"/>
      <c r="GX68" s="820"/>
      <c r="GY68" s="1"/>
      <c r="GZ68" s="35">
        <v>0</v>
      </c>
      <c r="HA68" s="819">
        <v>0</v>
      </c>
      <c r="HB68" s="820"/>
      <c r="HC68" s="820"/>
      <c r="HD68" s="820"/>
      <c r="HE68" s="820"/>
      <c r="HF68" s="820"/>
      <c r="HG68" s="820"/>
      <c r="HH68" s="35">
        <v>0</v>
      </c>
      <c r="HI68" s="35">
        <v>0</v>
      </c>
      <c r="HJ68" s="35">
        <v>0</v>
      </c>
      <c r="HK68" s="819">
        <v>0</v>
      </c>
      <c r="HL68" s="820"/>
      <c r="HM68" s="820"/>
      <c r="HN68" s="820"/>
      <c r="HO68" s="820"/>
      <c r="HP68" s="820"/>
      <c r="HQ68" s="820"/>
      <c r="HR68" s="1"/>
      <c r="HS68" s="35">
        <v>0</v>
      </c>
      <c r="HT68" s="819">
        <v>0</v>
      </c>
      <c r="HU68" s="820"/>
      <c r="HV68" s="820"/>
      <c r="HW68" s="820"/>
      <c r="HX68" s="820"/>
      <c r="HY68" s="820"/>
      <c r="HZ68" s="820"/>
      <c r="IA68" s="35">
        <v>0</v>
      </c>
      <c r="IB68" s="35">
        <v>0</v>
      </c>
      <c r="IC68" s="35">
        <v>0</v>
      </c>
      <c r="ID68" s="819">
        <v>0</v>
      </c>
      <c r="IE68" s="820"/>
      <c r="IF68" s="820"/>
      <c r="IG68" s="820"/>
      <c r="IH68" s="820"/>
      <c r="II68" s="820"/>
      <c r="IJ68" s="820"/>
      <c r="IK68" s="1"/>
      <c r="IL68" s="35">
        <v>0</v>
      </c>
      <c r="IM68" s="819">
        <v>0</v>
      </c>
      <c r="IN68" s="820"/>
      <c r="IO68" s="820"/>
      <c r="IP68" s="820"/>
      <c r="IQ68" s="820"/>
      <c r="IR68" s="820"/>
      <c r="IS68" s="820"/>
      <c r="IT68" s="35">
        <v>0</v>
      </c>
      <c r="IU68" s="35">
        <v>0</v>
      </c>
      <c r="IV68" s="35">
        <v>0</v>
      </c>
      <c r="IW68" s="819">
        <v>0</v>
      </c>
      <c r="IX68" s="820"/>
      <c r="IY68" s="820"/>
      <c r="IZ68" s="820"/>
      <c r="JA68" s="820"/>
      <c r="JB68" s="820"/>
      <c r="JC68" s="820"/>
      <c r="JD68" s="1"/>
    </row>
    <row r="69" spans="1:264" ht="13.5" customHeight="1" x14ac:dyDescent="0.25">
      <c r="A69" s="18" t="s">
        <v>614</v>
      </c>
      <c r="B69" s="806"/>
      <c r="C69" s="806"/>
      <c r="D69" s="826">
        <v>213306164</v>
      </c>
      <c r="E69" s="827"/>
      <c r="F69" s="827"/>
      <c r="G69" s="26">
        <v>44794294</v>
      </c>
      <c r="H69" s="818">
        <v>11675839</v>
      </c>
      <c r="I69" s="817"/>
      <c r="J69" s="817"/>
      <c r="K69" s="817"/>
      <c r="L69" s="817"/>
      <c r="M69" s="26">
        <v>14779544</v>
      </c>
      <c r="N69" s="26">
        <v>-3103704</v>
      </c>
      <c r="O69" s="416">
        <v>56470133</v>
      </c>
      <c r="P69" s="1"/>
      <c r="Q69" s="27">
        <v>213306164</v>
      </c>
      <c r="R69" s="27">
        <v>44794294</v>
      </c>
      <c r="S69" s="27">
        <v>11675839</v>
      </c>
      <c r="T69" s="27">
        <v>14779544</v>
      </c>
      <c r="U69" s="27">
        <v>-3103704</v>
      </c>
      <c r="V69" s="27">
        <v>56470133</v>
      </c>
      <c r="W69" s="1"/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812">
        <v>0</v>
      </c>
      <c r="AD69" s="813"/>
      <c r="AE69" s="813"/>
      <c r="AF69" s="813"/>
      <c r="AG69" s="813"/>
      <c r="AH69" s="813"/>
      <c r="AI69" s="813"/>
      <c r="AJ69" s="1"/>
      <c r="AK69" s="23">
        <v>0</v>
      </c>
      <c r="AL69" s="812">
        <v>0</v>
      </c>
      <c r="AM69" s="813"/>
      <c r="AN69" s="813"/>
      <c r="AO69" s="813"/>
      <c r="AP69" s="813"/>
      <c r="AQ69" s="813"/>
      <c r="AR69" s="813"/>
      <c r="AS69" s="23">
        <v>0</v>
      </c>
      <c r="AT69" s="23">
        <v>0</v>
      </c>
      <c r="AU69" s="23">
        <v>0</v>
      </c>
      <c r="AV69" s="812">
        <v>0</v>
      </c>
      <c r="AW69" s="813"/>
      <c r="AX69" s="813"/>
      <c r="AY69" s="813"/>
      <c r="AZ69" s="813"/>
      <c r="BA69" s="813"/>
      <c r="BB69" s="813"/>
      <c r="BC69" s="1"/>
      <c r="BD69" s="23">
        <v>0</v>
      </c>
      <c r="BE69" s="812">
        <v>0</v>
      </c>
      <c r="BF69" s="813"/>
      <c r="BG69" s="813"/>
      <c r="BH69" s="813"/>
      <c r="BI69" s="813"/>
      <c r="BJ69" s="813"/>
      <c r="BK69" s="813"/>
      <c r="BL69" s="23">
        <v>0</v>
      </c>
      <c r="BM69" s="23">
        <v>0</v>
      </c>
      <c r="BN69" s="23">
        <v>0</v>
      </c>
      <c r="BO69" s="812">
        <v>0</v>
      </c>
      <c r="BP69" s="813"/>
      <c r="BQ69" s="813"/>
      <c r="BR69" s="813"/>
      <c r="BS69" s="813"/>
      <c r="BT69" s="813"/>
      <c r="BU69" s="813"/>
      <c r="BV69" s="1"/>
      <c r="BW69" s="23">
        <v>0</v>
      </c>
      <c r="BX69" s="812">
        <v>0</v>
      </c>
      <c r="BY69" s="813"/>
      <c r="BZ69" s="813"/>
      <c r="CA69" s="813"/>
      <c r="CB69" s="813"/>
      <c r="CC69" s="813"/>
      <c r="CD69" s="813"/>
      <c r="CE69" s="23">
        <v>0</v>
      </c>
      <c r="CF69" s="23">
        <v>0</v>
      </c>
      <c r="CG69" s="23">
        <v>0</v>
      </c>
      <c r="CH69" s="812">
        <v>0</v>
      </c>
      <c r="CI69" s="813"/>
      <c r="CJ69" s="813"/>
      <c r="CK69" s="813"/>
      <c r="CL69" s="813"/>
      <c r="CM69" s="813"/>
      <c r="CN69" s="813"/>
      <c r="CO69" s="1"/>
      <c r="CP69" s="23">
        <v>0</v>
      </c>
      <c r="CQ69" s="812">
        <v>0</v>
      </c>
      <c r="CR69" s="813"/>
      <c r="CS69" s="813"/>
      <c r="CT69" s="813"/>
      <c r="CU69" s="813"/>
      <c r="CV69" s="813"/>
      <c r="CW69" s="813"/>
      <c r="CX69" s="23">
        <v>0</v>
      </c>
      <c r="CY69" s="23">
        <v>0</v>
      </c>
      <c r="CZ69" s="23">
        <v>0</v>
      </c>
      <c r="DA69" s="812">
        <v>0</v>
      </c>
      <c r="DB69" s="813"/>
      <c r="DC69" s="813"/>
      <c r="DD69" s="813"/>
      <c r="DE69" s="813"/>
      <c r="DF69" s="813"/>
      <c r="DG69" s="813"/>
      <c r="DH69" s="1"/>
      <c r="DI69" s="23">
        <v>0</v>
      </c>
      <c r="DJ69" s="812">
        <v>0</v>
      </c>
      <c r="DK69" s="813"/>
      <c r="DL69" s="813"/>
      <c r="DM69" s="813"/>
      <c r="DN69" s="813"/>
      <c r="DO69" s="813"/>
      <c r="DP69" s="813"/>
      <c r="DQ69" s="23">
        <v>0</v>
      </c>
      <c r="DR69" s="23">
        <v>0</v>
      </c>
      <c r="DS69" s="23">
        <v>0</v>
      </c>
      <c r="DT69" s="812">
        <v>0</v>
      </c>
      <c r="DU69" s="813"/>
      <c r="DV69" s="813"/>
      <c r="DW69" s="813"/>
      <c r="DX69" s="813"/>
      <c r="DY69" s="813"/>
      <c r="DZ69" s="813"/>
      <c r="EA69" s="1"/>
      <c r="EB69" s="23">
        <v>0</v>
      </c>
      <c r="EC69" s="812">
        <v>0</v>
      </c>
      <c r="ED69" s="813"/>
      <c r="EE69" s="813"/>
      <c r="EF69" s="813"/>
      <c r="EG69" s="813"/>
      <c r="EH69" s="813"/>
      <c r="EI69" s="813"/>
      <c r="EJ69" s="23">
        <v>0</v>
      </c>
      <c r="EK69" s="23">
        <v>0</v>
      </c>
      <c r="EL69" s="23">
        <v>0</v>
      </c>
      <c r="EM69" s="812">
        <v>0</v>
      </c>
      <c r="EN69" s="813"/>
      <c r="EO69" s="813"/>
      <c r="EP69" s="813"/>
      <c r="EQ69" s="813"/>
      <c r="ER69" s="813"/>
      <c r="ES69" s="813"/>
      <c r="ET69" s="1"/>
      <c r="EU69" s="23">
        <v>0</v>
      </c>
      <c r="EV69" s="812">
        <v>0</v>
      </c>
      <c r="EW69" s="813"/>
      <c r="EX69" s="813"/>
      <c r="EY69" s="813"/>
      <c r="EZ69" s="813"/>
      <c r="FA69" s="813"/>
      <c r="FB69" s="813"/>
      <c r="FC69" s="23">
        <v>0</v>
      </c>
      <c r="FD69" s="23">
        <v>0</v>
      </c>
      <c r="FE69" s="23">
        <v>0</v>
      </c>
      <c r="FF69" s="812">
        <v>0</v>
      </c>
      <c r="FG69" s="813"/>
      <c r="FH69" s="813"/>
      <c r="FI69" s="813"/>
      <c r="FJ69" s="813"/>
      <c r="FK69" s="813"/>
      <c r="FL69" s="813"/>
      <c r="FM69" s="1"/>
      <c r="FN69" s="23">
        <v>0</v>
      </c>
      <c r="FO69" s="812">
        <v>0</v>
      </c>
      <c r="FP69" s="813"/>
      <c r="FQ69" s="813"/>
      <c r="FR69" s="813"/>
      <c r="FS69" s="813"/>
      <c r="FT69" s="813"/>
      <c r="FU69" s="813"/>
      <c r="FV69" s="23">
        <v>0</v>
      </c>
      <c r="FW69" s="23">
        <v>0</v>
      </c>
      <c r="FX69" s="23">
        <v>0</v>
      </c>
      <c r="FY69" s="812">
        <v>0</v>
      </c>
      <c r="FZ69" s="813"/>
      <c r="GA69" s="813"/>
      <c r="GB69" s="813"/>
      <c r="GC69" s="813"/>
      <c r="GD69" s="813"/>
      <c r="GE69" s="813"/>
      <c r="GF69" s="1"/>
      <c r="GG69" s="23">
        <v>0</v>
      </c>
      <c r="GH69" s="812">
        <v>0</v>
      </c>
      <c r="GI69" s="813"/>
      <c r="GJ69" s="813"/>
      <c r="GK69" s="813"/>
      <c r="GL69" s="813"/>
      <c r="GM69" s="813"/>
      <c r="GN69" s="813"/>
      <c r="GO69" s="23">
        <v>0</v>
      </c>
      <c r="GP69" s="23">
        <v>0</v>
      </c>
      <c r="GQ69" s="23">
        <v>0</v>
      </c>
      <c r="GR69" s="812">
        <v>0</v>
      </c>
      <c r="GS69" s="813"/>
      <c r="GT69" s="813"/>
      <c r="GU69" s="813"/>
      <c r="GV69" s="813"/>
      <c r="GW69" s="813"/>
      <c r="GX69" s="813"/>
      <c r="GY69" s="1"/>
      <c r="GZ69" s="23">
        <v>0</v>
      </c>
      <c r="HA69" s="812">
        <v>0</v>
      </c>
      <c r="HB69" s="813"/>
      <c r="HC69" s="813"/>
      <c r="HD69" s="813"/>
      <c r="HE69" s="813"/>
      <c r="HF69" s="813"/>
      <c r="HG69" s="813"/>
      <c r="HH69" s="23">
        <v>0</v>
      </c>
      <c r="HI69" s="23">
        <v>0</v>
      </c>
      <c r="HJ69" s="23">
        <v>0</v>
      </c>
      <c r="HK69" s="812">
        <v>0</v>
      </c>
      <c r="HL69" s="813"/>
      <c r="HM69" s="813"/>
      <c r="HN69" s="813"/>
      <c r="HO69" s="813"/>
      <c r="HP69" s="813"/>
      <c r="HQ69" s="813"/>
      <c r="HR69" s="1"/>
      <c r="HS69" s="23">
        <v>0</v>
      </c>
      <c r="HT69" s="812">
        <v>0</v>
      </c>
      <c r="HU69" s="813"/>
      <c r="HV69" s="813"/>
      <c r="HW69" s="813"/>
      <c r="HX69" s="813"/>
      <c r="HY69" s="813"/>
      <c r="HZ69" s="813"/>
      <c r="IA69" s="23">
        <v>0</v>
      </c>
      <c r="IB69" s="23">
        <v>0</v>
      </c>
      <c r="IC69" s="23">
        <v>0</v>
      </c>
      <c r="ID69" s="812">
        <v>0</v>
      </c>
      <c r="IE69" s="813"/>
      <c r="IF69" s="813"/>
      <c r="IG69" s="813"/>
      <c r="IH69" s="813"/>
      <c r="II69" s="813"/>
      <c r="IJ69" s="813"/>
      <c r="IK69" s="1"/>
      <c r="IL69" s="23">
        <v>0</v>
      </c>
      <c r="IM69" s="812">
        <v>0</v>
      </c>
      <c r="IN69" s="813"/>
      <c r="IO69" s="813"/>
      <c r="IP69" s="813"/>
      <c r="IQ69" s="813"/>
      <c r="IR69" s="813"/>
      <c r="IS69" s="813"/>
      <c r="IT69" s="23">
        <v>0</v>
      </c>
      <c r="IU69" s="23">
        <v>0</v>
      </c>
      <c r="IV69" s="23">
        <v>0</v>
      </c>
      <c r="IW69" s="812">
        <v>0</v>
      </c>
      <c r="IX69" s="813"/>
      <c r="IY69" s="813"/>
      <c r="IZ69" s="813"/>
      <c r="JA69" s="813"/>
      <c r="JB69" s="813"/>
      <c r="JC69" s="813"/>
      <c r="JD69" s="1"/>
    </row>
    <row r="70" spans="1:264" ht="13.5" customHeight="1" x14ac:dyDescent="0.25">
      <c r="A70" s="30" t="s">
        <v>615</v>
      </c>
      <c r="B70" s="821" t="s">
        <v>616</v>
      </c>
      <c r="C70" s="821"/>
      <c r="D70" s="822">
        <v>14643540</v>
      </c>
      <c r="E70" s="823"/>
      <c r="F70" s="823"/>
      <c r="G70" s="32">
        <v>3075143</v>
      </c>
      <c r="H70" s="824">
        <v>801550</v>
      </c>
      <c r="I70" s="825"/>
      <c r="J70" s="825"/>
      <c r="K70" s="825"/>
      <c r="L70" s="825"/>
      <c r="M70" s="32">
        <v>1014621</v>
      </c>
      <c r="N70" s="32">
        <v>-213070</v>
      </c>
      <c r="O70" s="32">
        <v>3876693</v>
      </c>
      <c r="P70" s="1"/>
      <c r="Q70" s="33">
        <v>14643540</v>
      </c>
      <c r="R70" s="33">
        <v>3075143</v>
      </c>
      <c r="S70" s="33">
        <v>801550</v>
      </c>
      <c r="T70" s="33">
        <v>1014621</v>
      </c>
      <c r="U70" s="33">
        <v>-213070</v>
      </c>
      <c r="V70" s="33">
        <v>3876693</v>
      </c>
      <c r="W70" s="1"/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819">
        <v>0</v>
      </c>
      <c r="AD70" s="820"/>
      <c r="AE70" s="820"/>
      <c r="AF70" s="820"/>
      <c r="AG70" s="820"/>
      <c r="AH70" s="820"/>
      <c r="AI70" s="820"/>
      <c r="AJ70" s="1"/>
      <c r="AK70" s="35">
        <v>0</v>
      </c>
      <c r="AL70" s="819">
        <v>0</v>
      </c>
      <c r="AM70" s="820"/>
      <c r="AN70" s="820"/>
      <c r="AO70" s="820"/>
      <c r="AP70" s="820"/>
      <c r="AQ70" s="820"/>
      <c r="AR70" s="820"/>
      <c r="AS70" s="35">
        <v>0</v>
      </c>
      <c r="AT70" s="35">
        <v>0</v>
      </c>
      <c r="AU70" s="35">
        <v>0</v>
      </c>
      <c r="AV70" s="819">
        <v>0</v>
      </c>
      <c r="AW70" s="820"/>
      <c r="AX70" s="820"/>
      <c r="AY70" s="820"/>
      <c r="AZ70" s="820"/>
      <c r="BA70" s="820"/>
      <c r="BB70" s="820"/>
      <c r="BC70" s="1"/>
      <c r="BD70" s="35">
        <v>0</v>
      </c>
      <c r="BE70" s="819">
        <v>0</v>
      </c>
      <c r="BF70" s="820"/>
      <c r="BG70" s="820"/>
      <c r="BH70" s="820"/>
      <c r="BI70" s="820"/>
      <c r="BJ70" s="820"/>
      <c r="BK70" s="820"/>
      <c r="BL70" s="35">
        <v>0</v>
      </c>
      <c r="BM70" s="35">
        <v>0</v>
      </c>
      <c r="BN70" s="35">
        <v>0</v>
      </c>
      <c r="BO70" s="819">
        <v>0</v>
      </c>
      <c r="BP70" s="820"/>
      <c r="BQ70" s="820"/>
      <c r="BR70" s="820"/>
      <c r="BS70" s="820"/>
      <c r="BT70" s="820"/>
      <c r="BU70" s="820"/>
      <c r="BV70" s="1"/>
      <c r="BW70" s="35">
        <v>0</v>
      </c>
      <c r="BX70" s="819">
        <v>0</v>
      </c>
      <c r="BY70" s="820"/>
      <c r="BZ70" s="820"/>
      <c r="CA70" s="820"/>
      <c r="CB70" s="820"/>
      <c r="CC70" s="820"/>
      <c r="CD70" s="820"/>
      <c r="CE70" s="35">
        <v>0</v>
      </c>
      <c r="CF70" s="35">
        <v>0</v>
      </c>
      <c r="CG70" s="35">
        <v>0</v>
      </c>
      <c r="CH70" s="819">
        <v>0</v>
      </c>
      <c r="CI70" s="820"/>
      <c r="CJ70" s="820"/>
      <c r="CK70" s="820"/>
      <c r="CL70" s="820"/>
      <c r="CM70" s="820"/>
      <c r="CN70" s="820"/>
      <c r="CO70" s="1"/>
      <c r="CP70" s="35">
        <v>0</v>
      </c>
      <c r="CQ70" s="819">
        <v>0</v>
      </c>
      <c r="CR70" s="820"/>
      <c r="CS70" s="820"/>
      <c r="CT70" s="820"/>
      <c r="CU70" s="820"/>
      <c r="CV70" s="820"/>
      <c r="CW70" s="820"/>
      <c r="CX70" s="35">
        <v>0</v>
      </c>
      <c r="CY70" s="35">
        <v>0</v>
      </c>
      <c r="CZ70" s="35">
        <v>0</v>
      </c>
      <c r="DA70" s="819">
        <v>0</v>
      </c>
      <c r="DB70" s="820"/>
      <c r="DC70" s="820"/>
      <c r="DD70" s="820"/>
      <c r="DE70" s="820"/>
      <c r="DF70" s="820"/>
      <c r="DG70" s="820"/>
      <c r="DH70" s="1"/>
      <c r="DI70" s="35">
        <v>0</v>
      </c>
      <c r="DJ70" s="819">
        <v>0</v>
      </c>
      <c r="DK70" s="820"/>
      <c r="DL70" s="820"/>
      <c r="DM70" s="820"/>
      <c r="DN70" s="820"/>
      <c r="DO70" s="820"/>
      <c r="DP70" s="820"/>
      <c r="DQ70" s="35">
        <v>0</v>
      </c>
      <c r="DR70" s="35">
        <v>0</v>
      </c>
      <c r="DS70" s="35">
        <v>0</v>
      </c>
      <c r="DT70" s="819">
        <v>0</v>
      </c>
      <c r="DU70" s="820"/>
      <c r="DV70" s="820"/>
      <c r="DW70" s="820"/>
      <c r="DX70" s="820"/>
      <c r="DY70" s="820"/>
      <c r="DZ70" s="820"/>
      <c r="EA70" s="1"/>
      <c r="EB70" s="35">
        <v>0</v>
      </c>
      <c r="EC70" s="819">
        <v>0</v>
      </c>
      <c r="ED70" s="820"/>
      <c r="EE70" s="820"/>
      <c r="EF70" s="820"/>
      <c r="EG70" s="820"/>
      <c r="EH70" s="820"/>
      <c r="EI70" s="820"/>
      <c r="EJ70" s="35">
        <v>0</v>
      </c>
      <c r="EK70" s="35">
        <v>0</v>
      </c>
      <c r="EL70" s="35">
        <v>0</v>
      </c>
      <c r="EM70" s="819">
        <v>0</v>
      </c>
      <c r="EN70" s="820"/>
      <c r="EO70" s="820"/>
      <c r="EP70" s="820"/>
      <c r="EQ70" s="820"/>
      <c r="ER70" s="820"/>
      <c r="ES70" s="820"/>
      <c r="ET70" s="1"/>
      <c r="EU70" s="35">
        <v>0</v>
      </c>
      <c r="EV70" s="819">
        <v>0</v>
      </c>
      <c r="EW70" s="820"/>
      <c r="EX70" s="820"/>
      <c r="EY70" s="820"/>
      <c r="EZ70" s="820"/>
      <c r="FA70" s="820"/>
      <c r="FB70" s="820"/>
      <c r="FC70" s="35">
        <v>0</v>
      </c>
      <c r="FD70" s="35">
        <v>0</v>
      </c>
      <c r="FE70" s="35">
        <v>0</v>
      </c>
      <c r="FF70" s="819">
        <v>0</v>
      </c>
      <c r="FG70" s="820"/>
      <c r="FH70" s="820"/>
      <c r="FI70" s="820"/>
      <c r="FJ70" s="820"/>
      <c r="FK70" s="820"/>
      <c r="FL70" s="820"/>
      <c r="FM70" s="1"/>
      <c r="FN70" s="35">
        <v>0</v>
      </c>
      <c r="FO70" s="819">
        <v>0</v>
      </c>
      <c r="FP70" s="820"/>
      <c r="FQ70" s="820"/>
      <c r="FR70" s="820"/>
      <c r="FS70" s="820"/>
      <c r="FT70" s="820"/>
      <c r="FU70" s="820"/>
      <c r="FV70" s="35">
        <v>0</v>
      </c>
      <c r="FW70" s="35">
        <v>0</v>
      </c>
      <c r="FX70" s="35">
        <v>0</v>
      </c>
      <c r="FY70" s="819">
        <v>0</v>
      </c>
      <c r="FZ70" s="820"/>
      <c r="GA70" s="820"/>
      <c r="GB70" s="820"/>
      <c r="GC70" s="820"/>
      <c r="GD70" s="820"/>
      <c r="GE70" s="820"/>
      <c r="GF70" s="1"/>
      <c r="GG70" s="35">
        <v>0</v>
      </c>
      <c r="GH70" s="819">
        <v>0</v>
      </c>
      <c r="GI70" s="820"/>
      <c r="GJ70" s="820"/>
      <c r="GK70" s="820"/>
      <c r="GL70" s="820"/>
      <c r="GM70" s="820"/>
      <c r="GN70" s="820"/>
      <c r="GO70" s="35">
        <v>0</v>
      </c>
      <c r="GP70" s="35">
        <v>0</v>
      </c>
      <c r="GQ70" s="35">
        <v>0</v>
      </c>
      <c r="GR70" s="819">
        <v>0</v>
      </c>
      <c r="GS70" s="820"/>
      <c r="GT70" s="820"/>
      <c r="GU70" s="820"/>
      <c r="GV70" s="820"/>
      <c r="GW70" s="820"/>
      <c r="GX70" s="820"/>
      <c r="GY70" s="1"/>
      <c r="GZ70" s="35">
        <v>0</v>
      </c>
      <c r="HA70" s="819">
        <v>0</v>
      </c>
      <c r="HB70" s="820"/>
      <c r="HC70" s="820"/>
      <c r="HD70" s="820"/>
      <c r="HE70" s="820"/>
      <c r="HF70" s="820"/>
      <c r="HG70" s="820"/>
      <c r="HH70" s="35">
        <v>0</v>
      </c>
      <c r="HI70" s="35">
        <v>0</v>
      </c>
      <c r="HJ70" s="35">
        <v>0</v>
      </c>
      <c r="HK70" s="819">
        <v>0</v>
      </c>
      <c r="HL70" s="820"/>
      <c r="HM70" s="820"/>
      <c r="HN70" s="820"/>
      <c r="HO70" s="820"/>
      <c r="HP70" s="820"/>
      <c r="HQ70" s="820"/>
      <c r="HR70" s="1"/>
      <c r="HS70" s="35">
        <v>0</v>
      </c>
      <c r="HT70" s="819">
        <v>0</v>
      </c>
      <c r="HU70" s="820"/>
      <c r="HV70" s="820"/>
      <c r="HW70" s="820"/>
      <c r="HX70" s="820"/>
      <c r="HY70" s="820"/>
      <c r="HZ70" s="820"/>
      <c r="IA70" s="35">
        <v>0</v>
      </c>
      <c r="IB70" s="35">
        <v>0</v>
      </c>
      <c r="IC70" s="35">
        <v>0</v>
      </c>
      <c r="ID70" s="819">
        <v>0</v>
      </c>
      <c r="IE70" s="820"/>
      <c r="IF70" s="820"/>
      <c r="IG70" s="820"/>
      <c r="IH70" s="820"/>
      <c r="II70" s="820"/>
      <c r="IJ70" s="820"/>
      <c r="IK70" s="1"/>
      <c r="IL70" s="35">
        <v>0</v>
      </c>
      <c r="IM70" s="819">
        <v>0</v>
      </c>
      <c r="IN70" s="820"/>
      <c r="IO70" s="820"/>
      <c r="IP70" s="820"/>
      <c r="IQ70" s="820"/>
      <c r="IR70" s="820"/>
      <c r="IS70" s="820"/>
      <c r="IT70" s="35">
        <v>0</v>
      </c>
      <c r="IU70" s="35">
        <v>0</v>
      </c>
      <c r="IV70" s="35">
        <v>0</v>
      </c>
      <c r="IW70" s="819">
        <v>0</v>
      </c>
      <c r="IX70" s="820"/>
      <c r="IY70" s="820"/>
      <c r="IZ70" s="820"/>
      <c r="JA70" s="820"/>
      <c r="JB70" s="820"/>
      <c r="JC70" s="820"/>
      <c r="JD70" s="1"/>
    </row>
    <row r="71" spans="1:264" ht="14.25" customHeight="1" x14ac:dyDescent="0.25">
      <c r="A71" s="30" t="s">
        <v>617</v>
      </c>
      <c r="B71" s="821" t="s">
        <v>618</v>
      </c>
      <c r="C71" s="821"/>
      <c r="D71" s="822">
        <v>7362115</v>
      </c>
      <c r="E71" s="823"/>
      <c r="F71" s="823"/>
      <c r="G71" s="32">
        <v>1546044</v>
      </c>
      <c r="H71" s="824">
        <v>402983</v>
      </c>
      <c r="I71" s="825"/>
      <c r="J71" s="825"/>
      <c r="K71" s="825"/>
      <c r="L71" s="825"/>
      <c r="M71" s="32">
        <v>510106</v>
      </c>
      <c r="N71" s="32">
        <v>-107122</v>
      </c>
      <c r="O71" s="32">
        <v>1949027</v>
      </c>
      <c r="P71" s="1"/>
      <c r="Q71" s="33">
        <v>7362115</v>
      </c>
      <c r="R71" s="33">
        <v>1546044</v>
      </c>
      <c r="S71" s="33">
        <v>402983</v>
      </c>
      <c r="T71" s="33">
        <v>510106</v>
      </c>
      <c r="U71" s="33">
        <v>-107122</v>
      </c>
      <c r="V71" s="33">
        <v>1949027</v>
      </c>
      <c r="W71" s="1"/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819">
        <v>0</v>
      </c>
      <c r="AD71" s="820"/>
      <c r="AE71" s="820"/>
      <c r="AF71" s="820"/>
      <c r="AG71" s="820"/>
      <c r="AH71" s="820"/>
      <c r="AI71" s="820"/>
      <c r="AJ71" s="1"/>
      <c r="AK71" s="35">
        <v>0</v>
      </c>
      <c r="AL71" s="819">
        <v>0</v>
      </c>
      <c r="AM71" s="820"/>
      <c r="AN71" s="820"/>
      <c r="AO71" s="820"/>
      <c r="AP71" s="820"/>
      <c r="AQ71" s="820"/>
      <c r="AR71" s="820"/>
      <c r="AS71" s="35">
        <v>0</v>
      </c>
      <c r="AT71" s="35">
        <v>0</v>
      </c>
      <c r="AU71" s="35">
        <v>0</v>
      </c>
      <c r="AV71" s="819">
        <v>0</v>
      </c>
      <c r="AW71" s="820"/>
      <c r="AX71" s="820"/>
      <c r="AY71" s="820"/>
      <c r="AZ71" s="820"/>
      <c r="BA71" s="820"/>
      <c r="BB71" s="820"/>
      <c r="BC71" s="1"/>
      <c r="BD71" s="35">
        <v>0</v>
      </c>
      <c r="BE71" s="819">
        <v>0</v>
      </c>
      <c r="BF71" s="820"/>
      <c r="BG71" s="820"/>
      <c r="BH71" s="820"/>
      <c r="BI71" s="820"/>
      <c r="BJ71" s="820"/>
      <c r="BK71" s="820"/>
      <c r="BL71" s="35">
        <v>0</v>
      </c>
      <c r="BM71" s="35">
        <v>0</v>
      </c>
      <c r="BN71" s="35">
        <v>0</v>
      </c>
      <c r="BO71" s="819">
        <v>0</v>
      </c>
      <c r="BP71" s="820"/>
      <c r="BQ71" s="820"/>
      <c r="BR71" s="820"/>
      <c r="BS71" s="820"/>
      <c r="BT71" s="820"/>
      <c r="BU71" s="820"/>
      <c r="BV71" s="1"/>
      <c r="BW71" s="35">
        <v>0</v>
      </c>
      <c r="BX71" s="819">
        <v>0</v>
      </c>
      <c r="BY71" s="820"/>
      <c r="BZ71" s="820"/>
      <c r="CA71" s="820"/>
      <c r="CB71" s="820"/>
      <c r="CC71" s="820"/>
      <c r="CD71" s="820"/>
      <c r="CE71" s="35">
        <v>0</v>
      </c>
      <c r="CF71" s="35">
        <v>0</v>
      </c>
      <c r="CG71" s="35">
        <v>0</v>
      </c>
      <c r="CH71" s="819">
        <v>0</v>
      </c>
      <c r="CI71" s="820"/>
      <c r="CJ71" s="820"/>
      <c r="CK71" s="820"/>
      <c r="CL71" s="820"/>
      <c r="CM71" s="820"/>
      <c r="CN71" s="820"/>
      <c r="CO71" s="1"/>
      <c r="CP71" s="35">
        <v>0</v>
      </c>
      <c r="CQ71" s="819">
        <v>0</v>
      </c>
      <c r="CR71" s="820"/>
      <c r="CS71" s="820"/>
      <c r="CT71" s="820"/>
      <c r="CU71" s="820"/>
      <c r="CV71" s="820"/>
      <c r="CW71" s="820"/>
      <c r="CX71" s="35">
        <v>0</v>
      </c>
      <c r="CY71" s="35">
        <v>0</v>
      </c>
      <c r="CZ71" s="35">
        <v>0</v>
      </c>
      <c r="DA71" s="819">
        <v>0</v>
      </c>
      <c r="DB71" s="820"/>
      <c r="DC71" s="820"/>
      <c r="DD71" s="820"/>
      <c r="DE71" s="820"/>
      <c r="DF71" s="820"/>
      <c r="DG71" s="820"/>
      <c r="DH71" s="1"/>
      <c r="DI71" s="35">
        <v>0</v>
      </c>
      <c r="DJ71" s="819">
        <v>0</v>
      </c>
      <c r="DK71" s="820"/>
      <c r="DL71" s="820"/>
      <c r="DM71" s="820"/>
      <c r="DN71" s="820"/>
      <c r="DO71" s="820"/>
      <c r="DP71" s="820"/>
      <c r="DQ71" s="35">
        <v>0</v>
      </c>
      <c r="DR71" s="35">
        <v>0</v>
      </c>
      <c r="DS71" s="35">
        <v>0</v>
      </c>
      <c r="DT71" s="819">
        <v>0</v>
      </c>
      <c r="DU71" s="820"/>
      <c r="DV71" s="820"/>
      <c r="DW71" s="820"/>
      <c r="DX71" s="820"/>
      <c r="DY71" s="820"/>
      <c r="DZ71" s="820"/>
      <c r="EA71" s="1"/>
      <c r="EB71" s="35">
        <v>0</v>
      </c>
      <c r="EC71" s="819">
        <v>0</v>
      </c>
      <c r="ED71" s="820"/>
      <c r="EE71" s="820"/>
      <c r="EF71" s="820"/>
      <c r="EG71" s="820"/>
      <c r="EH71" s="820"/>
      <c r="EI71" s="820"/>
      <c r="EJ71" s="35">
        <v>0</v>
      </c>
      <c r="EK71" s="35">
        <v>0</v>
      </c>
      <c r="EL71" s="35">
        <v>0</v>
      </c>
      <c r="EM71" s="819">
        <v>0</v>
      </c>
      <c r="EN71" s="820"/>
      <c r="EO71" s="820"/>
      <c r="EP71" s="820"/>
      <c r="EQ71" s="820"/>
      <c r="ER71" s="820"/>
      <c r="ES71" s="820"/>
      <c r="ET71" s="1"/>
      <c r="EU71" s="35">
        <v>0</v>
      </c>
      <c r="EV71" s="819">
        <v>0</v>
      </c>
      <c r="EW71" s="820"/>
      <c r="EX71" s="820"/>
      <c r="EY71" s="820"/>
      <c r="EZ71" s="820"/>
      <c r="FA71" s="820"/>
      <c r="FB71" s="820"/>
      <c r="FC71" s="35">
        <v>0</v>
      </c>
      <c r="FD71" s="35">
        <v>0</v>
      </c>
      <c r="FE71" s="35">
        <v>0</v>
      </c>
      <c r="FF71" s="819">
        <v>0</v>
      </c>
      <c r="FG71" s="820"/>
      <c r="FH71" s="820"/>
      <c r="FI71" s="820"/>
      <c r="FJ71" s="820"/>
      <c r="FK71" s="820"/>
      <c r="FL71" s="820"/>
      <c r="FM71" s="1"/>
      <c r="FN71" s="35">
        <v>0</v>
      </c>
      <c r="FO71" s="819">
        <v>0</v>
      </c>
      <c r="FP71" s="820"/>
      <c r="FQ71" s="820"/>
      <c r="FR71" s="820"/>
      <c r="FS71" s="820"/>
      <c r="FT71" s="820"/>
      <c r="FU71" s="820"/>
      <c r="FV71" s="35">
        <v>0</v>
      </c>
      <c r="FW71" s="35">
        <v>0</v>
      </c>
      <c r="FX71" s="35">
        <v>0</v>
      </c>
      <c r="FY71" s="819">
        <v>0</v>
      </c>
      <c r="FZ71" s="820"/>
      <c r="GA71" s="820"/>
      <c r="GB71" s="820"/>
      <c r="GC71" s="820"/>
      <c r="GD71" s="820"/>
      <c r="GE71" s="820"/>
      <c r="GF71" s="1"/>
      <c r="GG71" s="35">
        <v>0</v>
      </c>
      <c r="GH71" s="819">
        <v>0</v>
      </c>
      <c r="GI71" s="820"/>
      <c r="GJ71" s="820"/>
      <c r="GK71" s="820"/>
      <c r="GL71" s="820"/>
      <c r="GM71" s="820"/>
      <c r="GN71" s="820"/>
      <c r="GO71" s="35">
        <v>0</v>
      </c>
      <c r="GP71" s="35">
        <v>0</v>
      </c>
      <c r="GQ71" s="35">
        <v>0</v>
      </c>
      <c r="GR71" s="819">
        <v>0</v>
      </c>
      <c r="GS71" s="820"/>
      <c r="GT71" s="820"/>
      <c r="GU71" s="820"/>
      <c r="GV71" s="820"/>
      <c r="GW71" s="820"/>
      <c r="GX71" s="820"/>
      <c r="GY71" s="1"/>
      <c r="GZ71" s="35">
        <v>0</v>
      </c>
      <c r="HA71" s="819">
        <v>0</v>
      </c>
      <c r="HB71" s="820"/>
      <c r="HC71" s="820"/>
      <c r="HD71" s="820"/>
      <c r="HE71" s="820"/>
      <c r="HF71" s="820"/>
      <c r="HG71" s="820"/>
      <c r="HH71" s="35">
        <v>0</v>
      </c>
      <c r="HI71" s="35">
        <v>0</v>
      </c>
      <c r="HJ71" s="35">
        <v>0</v>
      </c>
      <c r="HK71" s="819">
        <v>0</v>
      </c>
      <c r="HL71" s="820"/>
      <c r="HM71" s="820"/>
      <c r="HN71" s="820"/>
      <c r="HO71" s="820"/>
      <c r="HP71" s="820"/>
      <c r="HQ71" s="820"/>
      <c r="HR71" s="1"/>
      <c r="HS71" s="35">
        <v>0</v>
      </c>
      <c r="HT71" s="819">
        <v>0</v>
      </c>
      <c r="HU71" s="820"/>
      <c r="HV71" s="820"/>
      <c r="HW71" s="820"/>
      <c r="HX71" s="820"/>
      <c r="HY71" s="820"/>
      <c r="HZ71" s="820"/>
      <c r="IA71" s="35">
        <v>0</v>
      </c>
      <c r="IB71" s="35">
        <v>0</v>
      </c>
      <c r="IC71" s="35">
        <v>0</v>
      </c>
      <c r="ID71" s="819">
        <v>0</v>
      </c>
      <c r="IE71" s="820"/>
      <c r="IF71" s="820"/>
      <c r="IG71" s="820"/>
      <c r="IH71" s="820"/>
      <c r="II71" s="820"/>
      <c r="IJ71" s="820"/>
      <c r="IK71" s="1"/>
      <c r="IL71" s="35">
        <v>0</v>
      </c>
      <c r="IM71" s="819">
        <v>0</v>
      </c>
      <c r="IN71" s="820"/>
      <c r="IO71" s="820"/>
      <c r="IP71" s="820"/>
      <c r="IQ71" s="820"/>
      <c r="IR71" s="820"/>
      <c r="IS71" s="820"/>
      <c r="IT71" s="35">
        <v>0</v>
      </c>
      <c r="IU71" s="35">
        <v>0</v>
      </c>
      <c r="IV71" s="35">
        <v>0</v>
      </c>
      <c r="IW71" s="819">
        <v>0</v>
      </c>
      <c r="IX71" s="820"/>
      <c r="IY71" s="820"/>
      <c r="IZ71" s="820"/>
      <c r="JA71" s="820"/>
      <c r="JB71" s="820"/>
      <c r="JC71" s="820"/>
      <c r="JD71" s="1"/>
    </row>
    <row r="72" spans="1:264" ht="13.5" customHeight="1" x14ac:dyDescent="0.25">
      <c r="A72" s="30" t="s">
        <v>619</v>
      </c>
      <c r="B72" s="821" t="s">
        <v>620</v>
      </c>
      <c r="C72" s="821"/>
      <c r="D72" s="822">
        <v>191300509</v>
      </c>
      <c r="E72" s="823"/>
      <c r="F72" s="823"/>
      <c r="G72" s="32">
        <v>40173107</v>
      </c>
      <c r="H72" s="824">
        <v>10471306</v>
      </c>
      <c r="I72" s="825"/>
      <c r="J72" s="825"/>
      <c r="K72" s="825"/>
      <c r="L72" s="825"/>
      <c r="M72" s="32">
        <v>13254817</v>
      </c>
      <c r="N72" s="32">
        <v>-2783512</v>
      </c>
      <c r="O72" s="32">
        <v>50644413</v>
      </c>
      <c r="P72" s="1"/>
      <c r="Q72" s="33">
        <v>191300509</v>
      </c>
      <c r="R72" s="33">
        <v>40173107</v>
      </c>
      <c r="S72" s="33">
        <v>10471306</v>
      </c>
      <c r="T72" s="33">
        <v>13254817</v>
      </c>
      <c r="U72" s="33">
        <v>-2783512</v>
      </c>
      <c r="V72" s="33">
        <v>50644413</v>
      </c>
      <c r="W72" s="1"/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819">
        <v>0</v>
      </c>
      <c r="AD72" s="820"/>
      <c r="AE72" s="820"/>
      <c r="AF72" s="820"/>
      <c r="AG72" s="820"/>
      <c r="AH72" s="820"/>
      <c r="AI72" s="820"/>
      <c r="AJ72" s="1"/>
      <c r="AK72" s="35">
        <v>0</v>
      </c>
      <c r="AL72" s="819">
        <v>0</v>
      </c>
      <c r="AM72" s="820"/>
      <c r="AN72" s="820"/>
      <c r="AO72" s="820"/>
      <c r="AP72" s="820"/>
      <c r="AQ72" s="820"/>
      <c r="AR72" s="820"/>
      <c r="AS72" s="35">
        <v>0</v>
      </c>
      <c r="AT72" s="35">
        <v>0</v>
      </c>
      <c r="AU72" s="35">
        <v>0</v>
      </c>
      <c r="AV72" s="819">
        <v>0</v>
      </c>
      <c r="AW72" s="820"/>
      <c r="AX72" s="820"/>
      <c r="AY72" s="820"/>
      <c r="AZ72" s="820"/>
      <c r="BA72" s="820"/>
      <c r="BB72" s="820"/>
      <c r="BC72" s="1"/>
      <c r="BD72" s="35">
        <v>0</v>
      </c>
      <c r="BE72" s="819">
        <v>0</v>
      </c>
      <c r="BF72" s="820"/>
      <c r="BG72" s="820"/>
      <c r="BH72" s="820"/>
      <c r="BI72" s="820"/>
      <c r="BJ72" s="820"/>
      <c r="BK72" s="820"/>
      <c r="BL72" s="35">
        <v>0</v>
      </c>
      <c r="BM72" s="35">
        <v>0</v>
      </c>
      <c r="BN72" s="35">
        <v>0</v>
      </c>
      <c r="BO72" s="819">
        <v>0</v>
      </c>
      <c r="BP72" s="820"/>
      <c r="BQ72" s="820"/>
      <c r="BR72" s="820"/>
      <c r="BS72" s="820"/>
      <c r="BT72" s="820"/>
      <c r="BU72" s="820"/>
      <c r="BV72" s="1"/>
      <c r="BW72" s="35">
        <v>0</v>
      </c>
      <c r="BX72" s="819">
        <v>0</v>
      </c>
      <c r="BY72" s="820"/>
      <c r="BZ72" s="820"/>
      <c r="CA72" s="820"/>
      <c r="CB72" s="820"/>
      <c r="CC72" s="820"/>
      <c r="CD72" s="820"/>
      <c r="CE72" s="35">
        <v>0</v>
      </c>
      <c r="CF72" s="35">
        <v>0</v>
      </c>
      <c r="CG72" s="35">
        <v>0</v>
      </c>
      <c r="CH72" s="819">
        <v>0</v>
      </c>
      <c r="CI72" s="820"/>
      <c r="CJ72" s="820"/>
      <c r="CK72" s="820"/>
      <c r="CL72" s="820"/>
      <c r="CM72" s="820"/>
      <c r="CN72" s="820"/>
      <c r="CO72" s="1"/>
      <c r="CP72" s="35">
        <v>0</v>
      </c>
      <c r="CQ72" s="819">
        <v>0</v>
      </c>
      <c r="CR72" s="820"/>
      <c r="CS72" s="820"/>
      <c r="CT72" s="820"/>
      <c r="CU72" s="820"/>
      <c r="CV72" s="820"/>
      <c r="CW72" s="820"/>
      <c r="CX72" s="35">
        <v>0</v>
      </c>
      <c r="CY72" s="35">
        <v>0</v>
      </c>
      <c r="CZ72" s="35">
        <v>0</v>
      </c>
      <c r="DA72" s="819">
        <v>0</v>
      </c>
      <c r="DB72" s="820"/>
      <c r="DC72" s="820"/>
      <c r="DD72" s="820"/>
      <c r="DE72" s="820"/>
      <c r="DF72" s="820"/>
      <c r="DG72" s="820"/>
      <c r="DH72" s="1"/>
      <c r="DI72" s="35">
        <v>0</v>
      </c>
      <c r="DJ72" s="819">
        <v>0</v>
      </c>
      <c r="DK72" s="820"/>
      <c r="DL72" s="820"/>
      <c r="DM72" s="820"/>
      <c r="DN72" s="820"/>
      <c r="DO72" s="820"/>
      <c r="DP72" s="820"/>
      <c r="DQ72" s="35">
        <v>0</v>
      </c>
      <c r="DR72" s="35">
        <v>0</v>
      </c>
      <c r="DS72" s="35">
        <v>0</v>
      </c>
      <c r="DT72" s="819">
        <v>0</v>
      </c>
      <c r="DU72" s="820"/>
      <c r="DV72" s="820"/>
      <c r="DW72" s="820"/>
      <c r="DX72" s="820"/>
      <c r="DY72" s="820"/>
      <c r="DZ72" s="820"/>
      <c r="EA72" s="1"/>
      <c r="EB72" s="35">
        <v>0</v>
      </c>
      <c r="EC72" s="819">
        <v>0</v>
      </c>
      <c r="ED72" s="820"/>
      <c r="EE72" s="820"/>
      <c r="EF72" s="820"/>
      <c r="EG72" s="820"/>
      <c r="EH72" s="820"/>
      <c r="EI72" s="820"/>
      <c r="EJ72" s="35">
        <v>0</v>
      </c>
      <c r="EK72" s="35">
        <v>0</v>
      </c>
      <c r="EL72" s="35">
        <v>0</v>
      </c>
      <c r="EM72" s="819">
        <v>0</v>
      </c>
      <c r="EN72" s="820"/>
      <c r="EO72" s="820"/>
      <c r="EP72" s="820"/>
      <c r="EQ72" s="820"/>
      <c r="ER72" s="820"/>
      <c r="ES72" s="820"/>
      <c r="ET72" s="1"/>
      <c r="EU72" s="35">
        <v>0</v>
      </c>
      <c r="EV72" s="819">
        <v>0</v>
      </c>
      <c r="EW72" s="820"/>
      <c r="EX72" s="820"/>
      <c r="EY72" s="820"/>
      <c r="EZ72" s="820"/>
      <c r="FA72" s="820"/>
      <c r="FB72" s="820"/>
      <c r="FC72" s="35">
        <v>0</v>
      </c>
      <c r="FD72" s="35">
        <v>0</v>
      </c>
      <c r="FE72" s="35">
        <v>0</v>
      </c>
      <c r="FF72" s="819">
        <v>0</v>
      </c>
      <c r="FG72" s="820"/>
      <c r="FH72" s="820"/>
      <c r="FI72" s="820"/>
      <c r="FJ72" s="820"/>
      <c r="FK72" s="820"/>
      <c r="FL72" s="820"/>
      <c r="FM72" s="1"/>
      <c r="FN72" s="35">
        <v>0</v>
      </c>
      <c r="FO72" s="819">
        <v>0</v>
      </c>
      <c r="FP72" s="820"/>
      <c r="FQ72" s="820"/>
      <c r="FR72" s="820"/>
      <c r="FS72" s="820"/>
      <c r="FT72" s="820"/>
      <c r="FU72" s="820"/>
      <c r="FV72" s="35">
        <v>0</v>
      </c>
      <c r="FW72" s="35">
        <v>0</v>
      </c>
      <c r="FX72" s="35">
        <v>0</v>
      </c>
      <c r="FY72" s="819">
        <v>0</v>
      </c>
      <c r="FZ72" s="820"/>
      <c r="GA72" s="820"/>
      <c r="GB72" s="820"/>
      <c r="GC72" s="820"/>
      <c r="GD72" s="820"/>
      <c r="GE72" s="820"/>
      <c r="GF72" s="1"/>
      <c r="GG72" s="35">
        <v>0</v>
      </c>
      <c r="GH72" s="819">
        <v>0</v>
      </c>
      <c r="GI72" s="820"/>
      <c r="GJ72" s="820"/>
      <c r="GK72" s="820"/>
      <c r="GL72" s="820"/>
      <c r="GM72" s="820"/>
      <c r="GN72" s="820"/>
      <c r="GO72" s="35">
        <v>0</v>
      </c>
      <c r="GP72" s="35">
        <v>0</v>
      </c>
      <c r="GQ72" s="35">
        <v>0</v>
      </c>
      <c r="GR72" s="819">
        <v>0</v>
      </c>
      <c r="GS72" s="820"/>
      <c r="GT72" s="820"/>
      <c r="GU72" s="820"/>
      <c r="GV72" s="820"/>
      <c r="GW72" s="820"/>
      <c r="GX72" s="820"/>
      <c r="GY72" s="1"/>
      <c r="GZ72" s="35">
        <v>0</v>
      </c>
      <c r="HA72" s="819">
        <v>0</v>
      </c>
      <c r="HB72" s="820"/>
      <c r="HC72" s="820"/>
      <c r="HD72" s="820"/>
      <c r="HE72" s="820"/>
      <c r="HF72" s="820"/>
      <c r="HG72" s="820"/>
      <c r="HH72" s="35">
        <v>0</v>
      </c>
      <c r="HI72" s="35">
        <v>0</v>
      </c>
      <c r="HJ72" s="35">
        <v>0</v>
      </c>
      <c r="HK72" s="819">
        <v>0</v>
      </c>
      <c r="HL72" s="820"/>
      <c r="HM72" s="820"/>
      <c r="HN72" s="820"/>
      <c r="HO72" s="820"/>
      <c r="HP72" s="820"/>
      <c r="HQ72" s="820"/>
      <c r="HR72" s="1"/>
      <c r="HS72" s="35">
        <v>0</v>
      </c>
      <c r="HT72" s="819">
        <v>0</v>
      </c>
      <c r="HU72" s="820"/>
      <c r="HV72" s="820"/>
      <c r="HW72" s="820"/>
      <c r="HX72" s="820"/>
      <c r="HY72" s="820"/>
      <c r="HZ72" s="820"/>
      <c r="IA72" s="35">
        <v>0</v>
      </c>
      <c r="IB72" s="35">
        <v>0</v>
      </c>
      <c r="IC72" s="35">
        <v>0</v>
      </c>
      <c r="ID72" s="819">
        <v>0</v>
      </c>
      <c r="IE72" s="820"/>
      <c r="IF72" s="820"/>
      <c r="IG72" s="820"/>
      <c r="IH72" s="820"/>
      <c r="II72" s="820"/>
      <c r="IJ72" s="820"/>
      <c r="IK72" s="1"/>
      <c r="IL72" s="35">
        <v>0</v>
      </c>
      <c r="IM72" s="819">
        <v>0</v>
      </c>
      <c r="IN72" s="820"/>
      <c r="IO72" s="820"/>
      <c r="IP72" s="820"/>
      <c r="IQ72" s="820"/>
      <c r="IR72" s="820"/>
      <c r="IS72" s="820"/>
      <c r="IT72" s="35">
        <v>0</v>
      </c>
      <c r="IU72" s="35">
        <v>0</v>
      </c>
      <c r="IV72" s="35">
        <v>0</v>
      </c>
      <c r="IW72" s="819">
        <v>0</v>
      </c>
      <c r="IX72" s="820"/>
      <c r="IY72" s="820"/>
      <c r="IZ72" s="820"/>
      <c r="JA72" s="820"/>
      <c r="JB72" s="820"/>
      <c r="JC72" s="820"/>
      <c r="JD72" s="1"/>
    </row>
    <row r="73" spans="1:264" ht="13.5" customHeight="1" x14ac:dyDescent="0.25">
      <c r="A73" s="18" t="s">
        <v>165</v>
      </c>
      <c r="B73" s="806"/>
      <c r="C73" s="806"/>
      <c r="D73" s="815" t="s">
        <v>44</v>
      </c>
      <c r="E73" s="815"/>
      <c r="F73" s="815"/>
      <c r="G73" s="21">
        <v>1</v>
      </c>
      <c r="H73" s="818">
        <v>65854</v>
      </c>
      <c r="I73" s="817"/>
      <c r="J73" s="817"/>
      <c r="K73" s="817"/>
      <c r="L73" s="817"/>
      <c r="M73" s="26">
        <v>83359</v>
      </c>
      <c r="N73" s="26">
        <v>-17505</v>
      </c>
      <c r="O73" s="416">
        <v>65855</v>
      </c>
      <c r="P73" s="1"/>
      <c r="Q73" s="22" t="s">
        <v>44</v>
      </c>
      <c r="R73" s="23">
        <v>1</v>
      </c>
      <c r="S73" s="27">
        <v>65854</v>
      </c>
      <c r="T73" s="27">
        <v>83359</v>
      </c>
      <c r="U73" s="27">
        <v>-17505</v>
      </c>
      <c r="V73" s="27">
        <v>65855</v>
      </c>
      <c r="W73" s="1"/>
      <c r="X73" s="22" t="s">
        <v>44</v>
      </c>
      <c r="Y73" s="23">
        <v>0</v>
      </c>
      <c r="Z73" s="23">
        <v>0</v>
      </c>
      <c r="AA73" s="23">
        <v>0</v>
      </c>
      <c r="AB73" s="23">
        <v>0</v>
      </c>
      <c r="AC73" s="812">
        <v>0</v>
      </c>
      <c r="AD73" s="813"/>
      <c r="AE73" s="813"/>
      <c r="AF73" s="813"/>
      <c r="AG73" s="813"/>
      <c r="AH73" s="813"/>
      <c r="AI73" s="813"/>
      <c r="AJ73" s="1"/>
      <c r="AK73" s="22" t="s">
        <v>44</v>
      </c>
      <c r="AL73" s="812">
        <v>0</v>
      </c>
      <c r="AM73" s="813"/>
      <c r="AN73" s="813"/>
      <c r="AO73" s="813"/>
      <c r="AP73" s="813"/>
      <c r="AQ73" s="813"/>
      <c r="AR73" s="813"/>
      <c r="AS73" s="23">
        <v>0</v>
      </c>
      <c r="AT73" s="23">
        <v>0</v>
      </c>
      <c r="AU73" s="23">
        <v>0</v>
      </c>
      <c r="AV73" s="812">
        <v>0</v>
      </c>
      <c r="AW73" s="813"/>
      <c r="AX73" s="813"/>
      <c r="AY73" s="813"/>
      <c r="AZ73" s="813"/>
      <c r="BA73" s="813"/>
      <c r="BB73" s="813"/>
      <c r="BC73" s="1"/>
      <c r="BD73" s="22" t="s">
        <v>44</v>
      </c>
      <c r="BE73" s="812">
        <v>0</v>
      </c>
      <c r="BF73" s="813"/>
      <c r="BG73" s="813"/>
      <c r="BH73" s="813"/>
      <c r="BI73" s="813"/>
      <c r="BJ73" s="813"/>
      <c r="BK73" s="813"/>
      <c r="BL73" s="23">
        <v>0</v>
      </c>
      <c r="BM73" s="23">
        <v>0</v>
      </c>
      <c r="BN73" s="23">
        <v>0</v>
      </c>
      <c r="BO73" s="812">
        <v>0</v>
      </c>
      <c r="BP73" s="813"/>
      <c r="BQ73" s="813"/>
      <c r="BR73" s="813"/>
      <c r="BS73" s="813"/>
      <c r="BT73" s="813"/>
      <c r="BU73" s="813"/>
      <c r="BV73" s="1"/>
      <c r="BW73" s="22" t="s">
        <v>44</v>
      </c>
      <c r="BX73" s="812">
        <v>0</v>
      </c>
      <c r="BY73" s="813"/>
      <c r="BZ73" s="813"/>
      <c r="CA73" s="813"/>
      <c r="CB73" s="813"/>
      <c r="CC73" s="813"/>
      <c r="CD73" s="813"/>
      <c r="CE73" s="23">
        <v>0</v>
      </c>
      <c r="CF73" s="23">
        <v>0</v>
      </c>
      <c r="CG73" s="23">
        <v>0</v>
      </c>
      <c r="CH73" s="812">
        <v>0</v>
      </c>
      <c r="CI73" s="813"/>
      <c r="CJ73" s="813"/>
      <c r="CK73" s="813"/>
      <c r="CL73" s="813"/>
      <c r="CM73" s="813"/>
      <c r="CN73" s="813"/>
      <c r="CO73" s="1"/>
      <c r="CP73" s="22" t="s">
        <v>44</v>
      </c>
      <c r="CQ73" s="812">
        <v>0</v>
      </c>
      <c r="CR73" s="813"/>
      <c r="CS73" s="813"/>
      <c r="CT73" s="813"/>
      <c r="CU73" s="813"/>
      <c r="CV73" s="813"/>
      <c r="CW73" s="813"/>
      <c r="CX73" s="23">
        <v>0</v>
      </c>
      <c r="CY73" s="23">
        <v>0</v>
      </c>
      <c r="CZ73" s="23">
        <v>0</v>
      </c>
      <c r="DA73" s="812">
        <v>0</v>
      </c>
      <c r="DB73" s="813"/>
      <c r="DC73" s="813"/>
      <c r="DD73" s="813"/>
      <c r="DE73" s="813"/>
      <c r="DF73" s="813"/>
      <c r="DG73" s="813"/>
      <c r="DH73" s="1"/>
      <c r="DI73" s="22" t="s">
        <v>44</v>
      </c>
      <c r="DJ73" s="812">
        <v>0</v>
      </c>
      <c r="DK73" s="813"/>
      <c r="DL73" s="813"/>
      <c r="DM73" s="813"/>
      <c r="DN73" s="813"/>
      <c r="DO73" s="813"/>
      <c r="DP73" s="813"/>
      <c r="DQ73" s="23">
        <v>0</v>
      </c>
      <c r="DR73" s="23">
        <v>0</v>
      </c>
      <c r="DS73" s="23">
        <v>0</v>
      </c>
      <c r="DT73" s="812">
        <v>0</v>
      </c>
      <c r="DU73" s="813"/>
      <c r="DV73" s="813"/>
      <c r="DW73" s="813"/>
      <c r="DX73" s="813"/>
      <c r="DY73" s="813"/>
      <c r="DZ73" s="813"/>
      <c r="EA73" s="1"/>
      <c r="EB73" s="22" t="s">
        <v>44</v>
      </c>
      <c r="EC73" s="812">
        <v>0</v>
      </c>
      <c r="ED73" s="813"/>
      <c r="EE73" s="813"/>
      <c r="EF73" s="813"/>
      <c r="EG73" s="813"/>
      <c r="EH73" s="813"/>
      <c r="EI73" s="813"/>
      <c r="EJ73" s="23">
        <v>0</v>
      </c>
      <c r="EK73" s="23">
        <v>0</v>
      </c>
      <c r="EL73" s="23">
        <v>0</v>
      </c>
      <c r="EM73" s="812">
        <v>0</v>
      </c>
      <c r="EN73" s="813"/>
      <c r="EO73" s="813"/>
      <c r="EP73" s="813"/>
      <c r="EQ73" s="813"/>
      <c r="ER73" s="813"/>
      <c r="ES73" s="813"/>
      <c r="ET73" s="1"/>
      <c r="EU73" s="22" t="s">
        <v>44</v>
      </c>
      <c r="EV73" s="812">
        <v>0</v>
      </c>
      <c r="EW73" s="813"/>
      <c r="EX73" s="813"/>
      <c r="EY73" s="813"/>
      <c r="EZ73" s="813"/>
      <c r="FA73" s="813"/>
      <c r="FB73" s="813"/>
      <c r="FC73" s="23">
        <v>0</v>
      </c>
      <c r="FD73" s="23">
        <v>0</v>
      </c>
      <c r="FE73" s="23">
        <v>0</v>
      </c>
      <c r="FF73" s="812">
        <v>0</v>
      </c>
      <c r="FG73" s="813"/>
      <c r="FH73" s="813"/>
      <c r="FI73" s="813"/>
      <c r="FJ73" s="813"/>
      <c r="FK73" s="813"/>
      <c r="FL73" s="813"/>
      <c r="FM73" s="1"/>
      <c r="FN73" s="22" t="s">
        <v>44</v>
      </c>
      <c r="FO73" s="812">
        <v>0</v>
      </c>
      <c r="FP73" s="813"/>
      <c r="FQ73" s="813"/>
      <c r="FR73" s="813"/>
      <c r="FS73" s="813"/>
      <c r="FT73" s="813"/>
      <c r="FU73" s="813"/>
      <c r="FV73" s="23">
        <v>0</v>
      </c>
      <c r="FW73" s="23">
        <v>0</v>
      </c>
      <c r="FX73" s="23">
        <v>0</v>
      </c>
      <c r="FY73" s="812">
        <v>0</v>
      </c>
      <c r="FZ73" s="813"/>
      <c r="GA73" s="813"/>
      <c r="GB73" s="813"/>
      <c r="GC73" s="813"/>
      <c r="GD73" s="813"/>
      <c r="GE73" s="813"/>
      <c r="GF73" s="1"/>
      <c r="GG73" s="22" t="s">
        <v>44</v>
      </c>
      <c r="GH73" s="812">
        <v>0</v>
      </c>
      <c r="GI73" s="813"/>
      <c r="GJ73" s="813"/>
      <c r="GK73" s="813"/>
      <c r="GL73" s="813"/>
      <c r="GM73" s="813"/>
      <c r="GN73" s="813"/>
      <c r="GO73" s="23">
        <v>0</v>
      </c>
      <c r="GP73" s="23">
        <v>0</v>
      </c>
      <c r="GQ73" s="23">
        <v>0</v>
      </c>
      <c r="GR73" s="812">
        <v>0</v>
      </c>
      <c r="GS73" s="813"/>
      <c r="GT73" s="813"/>
      <c r="GU73" s="813"/>
      <c r="GV73" s="813"/>
      <c r="GW73" s="813"/>
      <c r="GX73" s="813"/>
      <c r="GY73" s="1"/>
      <c r="GZ73" s="22" t="s">
        <v>44</v>
      </c>
      <c r="HA73" s="812">
        <v>0</v>
      </c>
      <c r="HB73" s="813"/>
      <c r="HC73" s="813"/>
      <c r="HD73" s="813"/>
      <c r="HE73" s="813"/>
      <c r="HF73" s="813"/>
      <c r="HG73" s="813"/>
      <c r="HH73" s="23">
        <v>0</v>
      </c>
      <c r="HI73" s="23">
        <v>0</v>
      </c>
      <c r="HJ73" s="23">
        <v>0</v>
      </c>
      <c r="HK73" s="812">
        <v>0</v>
      </c>
      <c r="HL73" s="813"/>
      <c r="HM73" s="813"/>
      <c r="HN73" s="813"/>
      <c r="HO73" s="813"/>
      <c r="HP73" s="813"/>
      <c r="HQ73" s="813"/>
      <c r="HR73" s="1"/>
      <c r="HS73" s="22" t="s">
        <v>44</v>
      </c>
      <c r="HT73" s="812">
        <v>0</v>
      </c>
      <c r="HU73" s="813"/>
      <c r="HV73" s="813"/>
      <c r="HW73" s="813"/>
      <c r="HX73" s="813"/>
      <c r="HY73" s="813"/>
      <c r="HZ73" s="813"/>
      <c r="IA73" s="23">
        <v>0</v>
      </c>
      <c r="IB73" s="23">
        <v>0</v>
      </c>
      <c r="IC73" s="23">
        <v>0</v>
      </c>
      <c r="ID73" s="812">
        <v>0</v>
      </c>
      <c r="IE73" s="813"/>
      <c r="IF73" s="813"/>
      <c r="IG73" s="813"/>
      <c r="IH73" s="813"/>
      <c r="II73" s="813"/>
      <c r="IJ73" s="813"/>
      <c r="IK73" s="1"/>
      <c r="IL73" s="22" t="s">
        <v>44</v>
      </c>
      <c r="IM73" s="812">
        <v>0</v>
      </c>
      <c r="IN73" s="813"/>
      <c r="IO73" s="813"/>
      <c r="IP73" s="813"/>
      <c r="IQ73" s="813"/>
      <c r="IR73" s="813"/>
      <c r="IS73" s="813"/>
      <c r="IT73" s="23">
        <v>0</v>
      </c>
      <c r="IU73" s="23">
        <v>0</v>
      </c>
      <c r="IV73" s="23">
        <v>0</v>
      </c>
      <c r="IW73" s="812">
        <v>0</v>
      </c>
      <c r="IX73" s="813"/>
      <c r="IY73" s="813"/>
      <c r="IZ73" s="813"/>
      <c r="JA73" s="813"/>
      <c r="JB73" s="813"/>
      <c r="JC73" s="813"/>
      <c r="JD73" s="1"/>
    </row>
    <row r="74" spans="1:264" ht="13.5" customHeight="1" x14ac:dyDescent="0.25">
      <c r="A74" s="18" t="s">
        <v>168</v>
      </c>
      <c r="B74" s="806"/>
      <c r="C74" s="806"/>
      <c r="D74" s="815" t="s">
        <v>44</v>
      </c>
      <c r="E74" s="815"/>
      <c r="F74" s="815"/>
      <c r="G74" s="21">
        <v>0</v>
      </c>
      <c r="H74" s="816">
        <v>0</v>
      </c>
      <c r="I74" s="817"/>
      <c r="J74" s="817"/>
      <c r="K74" s="817"/>
      <c r="L74" s="817"/>
      <c r="M74" s="21">
        <v>0</v>
      </c>
      <c r="N74" s="21">
        <v>0</v>
      </c>
      <c r="O74" s="21">
        <v>0</v>
      </c>
      <c r="P74" s="1"/>
      <c r="Q74" s="22" t="s">
        <v>44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1"/>
      <c r="X74" s="22" t="s">
        <v>44</v>
      </c>
      <c r="Y74" s="23">
        <v>0</v>
      </c>
      <c r="Z74" s="23">
        <v>0</v>
      </c>
      <c r="AA74" s="23">
        <v>0</v>
      </c>
      <c r="AB74" s="23">
        <v>0</v>
      </c>
      <c r="AC74" s="812">
        <v>0</v>
      </c>
      <c r="AD74" s="813"/>
      <c r="AE74" s="813"/>
      <c r="AF74" s="813"/>
      <c r="AG74" s="813"/>
      <c r="AH74" s="813"/>
      <c r="AI74" s="813"/>
      <c r="AJ74" s="1"/>
      <c r="AK74" s="22" t="s">
        <v>44</v>
      </c>
      <c r="AL74" s="812">
        <v>0</v>
      </c>
      <c r="AM74" s="813"/>
      <c r="AN74" s="813"/>
      <c r="AO74" s="813"/>
      <c r="AP74" s="813"/>
      <c r="AQ74" s="813"/>
      <c r="AR74" s="813"/>
      <c r="AS74" s="23">
        <v>0</v>
      </c>
      <c r="AT74" s="23">
        <v>0</v>
      </c>
      <c r="AU74" s="23">
        <v>0</v>
      </c>
      <c r="AV74" s="812">
        <v>0</v>
      </c>
      <c r="AW74" s="813"/>
      <c r="AX74" s="813"/>
      <c r="AY74" s="813"/>
      <c r="AZ74" s="813"/>
      <c r="BA74" s="813"/>
      <c r="BB74" s="813"/>
      <c r="BC74" s="1"/>
      <c r="BD74" s="22" t="s">
        <v>44</v>
      </c>
      <c r="BE74" s="812">
        <v>0</v>
      </c>
      <c r="BF74" s="813"/>
      <c r="BG74" s="813"/>
      <c r="BH74" s="813"/>
      <c r="BI74" s="813"/>
      <c r="BJ74" s="813"/>
      <c r="BK74" s="813"/>
      <c r="BL74" s="23">
        <v>0</v>
      </c>
      <c r="BM74" s="23">
        <v>0</v>
      </c>
      <c r="BN74" s="23">
        <v>0</v>
      </c>
      <c r="BO74" s="812">
        <v>0</v>
      </c>
      <c r="BP74" s="813"/>
      <c r="BQ74" s="813"/>
      <c r="BR74" s="813"/>
      <c r="BS74" s="813"/>
      <c r="BT74" s="813"/>
      <c r="BU74" s="813"/>
      <c r="BV74" s="1"/>
      <c r="BW74" s="22" t="s">
        <v>44</v>
      </c>
      <c r="BX74" s="812">
        <v>0</v>
      </c>
      <c r="BY74" s="813"/>
      <c r="BZ74" s="813"/>
      <c r="CA74" s="813"/>
      <c r="CB74" s="813"/>
      <c r="CC74" s="813"/>
      <c r="CD74" s="813"/>
      <c r="CE74" s="23">
        <v>0</v>
      </c>
      <c r="CF74" s="23">
        <v>0</v>
      </c>
      <c r="CG74" s="23">
        <v>0</v>
      </c>
      <c r="CH74" s="812">
        <v>0</v>
      </c>
      <c r="CI74" s="813"/>
      <c r="CJ74" s="813"/>
      <c r="CK74" s="813"/>
      <c r="CL74" s="813"/>
      <c r="CM74" s="813"/>
      <c r="CN74" s="813"/>
      <c r="CO74" s="1"/>
      <c r="CP74" s="22" t="s">
        <v>44</v>
      </c>
      <c r="CQ74" s="812">
        <v>0</v>
      </c>
      <c r="CR74" s="813"/>
      <c r="CS74" s="813"/>
      <c r="CT74" s="813"/>
      <c r="CU74" s="813"/>
      <c r="CV74" s="813"/>
      <c r="CW74" s="813"/>
      <c r="CX74" s="23">
        <v>0</v>
      </c>
      <c r="CY74" s="23">
        <v>0</v>
      </c>
      <c r="CZ74" s="23">
        <v>0</v>
      </c>
      <c r="DA74" s="812">
        <v>0</v>
      </c>
      <c r="DB74" s="813"/>
      <c r="DC74" s="813"/>
      <c r="DD74" s="813"/>
      <c r="DE74" s="813"/>
      <c r="DF74" s="813"/>
      <c r="DG74" s="813"/>
      <c r="DH74" s="1"/>
      <c r="DI74" s="22" t="s">
        <v>44</v>
      </c>
      <c r="DJ74" s="812">
        <v>0</v>
      </c>
      <c r="DK74" s="813"/>
      <c r="DL74" s="813"/>
      <c r="DM74" s="813"/>
      <c r="DN74" s="813"/>
      <c r="DO74" s="813"/>
      <c r="DP74" s="813"/>
      <c r="DQ74" s="23">
        <v>0</v>
      </c>
      <c r="DR74" s="23">
        <v>0</v>
      </c>
      <c r="DS74" s="23">
        <v>0</v>
      </c>
      <c r="DT74" s="812">
        <v>0</v>
      </c>
      <c r="DU74" s="813"/>
      <c r="DV74" s="813"/>
      <c r="DW74" s="813"/>
      <c r="DX74" s="813"/>
      <c r="DY74" s="813"/>
      <c r="DZ74" s="813"/>
      <c r="EA74" s="1"/>
      <c r="EB74" s="22" t="s">
        <v>44</v>
      </c>
      <c r="EC74" s="812">
        <v>0</v>
      </c>
      <c r="ED74" s="813"/>
      <c r="EE74" s="813"/>
      <c r="EF74" s="813"/>
      <c r="EG74" s="813"/>
      <c r="EH74" s="813"/>
      <c r="EI74" s="813"/>
      <c r="EJ74" s="23">
        <v>0</v>
      </c>
      <c r="EK74" s="23">
        <v>0</v>
      </c>
      <c r="EL74" s="23">
        <v>0</v>
      </c>
      <c r="EM74" s="812">
        <v>0</v>
      </c>
      <c r="EN74" s="813"/>
      <c r="EO74" s="813"/>
      <c r="EP74" s="813"/>
      <c r="EQ74" s="813"/>
      <c r="ER74" s="813"/>
      <c r="ES74" s="813"/>
      <c r="ET74" s="1"/>
      <c r="EU74" s="22" t="s">
        <v>44</v>
      </c>
      <c r="EV74" s="812">
        <v>0</v>
      </c>
      <c r="EW74" s="813"/>
      <c r="EX74" s="813"/>
      <c r="EY74" s="813"/>
      <c r="EZ74" s="813"/>
      <c r="FA74" s="813"/>
      <c r="FB74" s="813"/>
      <c r="FC74" s="23">
        <v>0</v>
      </c>
      <c r="FD74" s="23">
        <v>0</v>
      </c>
      <c r="FE74" s="23">
        <v>0</v>
      </c>
      <c r="FF74" s="812">
        <v>0</v>
      </c>
      <c r="FG74" s="813"/>
      <c r="FH74" s="813"/>
      <c r="FI74" s="813"/>
      <c r="FJ74" s="813"/>
      <c r="FK74" s="813"/>
      <c r="FL74" s="813"/>
      <c r="FM74" s="1"/>
      <c r="FN74" s="22" t="s">
        <v>44</v>
      </c>
      <c r="FO74" s="812">
        <v>0</v>
      </c>
      <c r="FP74" s="813"/>
      <c r="FQ74" s="813"/>
      <c r="FR74" s="813"/>
      <c r="FS74" s="813"/>
      <c r="FT74" s="813"/>
      <c r="FU74" s="813"/>
      <c r="FV74" s="23">
        <v>0</v>
      </c>
      <c r="FW74" s="23">
        <v>0</v>
      </c>
      <c r="FX74" s="23">
        <v>0</v>
      </c>
      <c r="FY74" s="812">
        <v>0</v>
      </c>
      <c r="FZ74" s="813"/>
      <c r="GA74" s="813"/>
      <c r="GB74" s="813"/>
      <c r="GC74" s="813"/>
      <c r="GD74" s="813"/>
      <c r="GE74" s="813"/>
      <c r="GF74" s="1"/>
      <c r="GG74" s="22" t="s">
        <v>44</v>
      </c>
      <c r="GH74" s="812">
        <v>0</v>
      </c>
      <c r="GI74" s="813"/>
      <c r="GJ74" s="813"/>
      <c r="GK74" s="813"/>
      <c r="GL74" s="813"/>
      <c r="GM74" s="813"/>
      <c r="GN74" s="813"/>
      <c r="GO74" s="23">
        <v>0</v>
      </c>
      <c r="GP74" s="23">
        <v>0</v>
      </c>
      <c r="GQ74" s="23">
        <v>0</v>
      </c>
      <c r="GR74" s="812">
        <v>0</v>
      </c>
      <c r="GS74" s="813"/>
      <c r="GT74" s="813"/>
      <c r="GU74" s="813"/>
      <c r="GV74" s="813"/>
      <c r="GW74" s="813"/>
      <c r="GX74" s="813"/>
      <c r="GY74" s="1"/>
      <c r="GZ74" s="22" t="s">
        <v>44</v>
      </c>
      <c r="HA74" s="812">
        <v>0</v>
      </c>
      <c r="HB74" s="813"/>
      <c r="HC74" s="813"/>
      <c r="HD74" s="813"/>
      <c r="HE74" s="813"/>
      <c r="HF74" s="813"/>
      <c r="HG74" s="813"/>
      <c r="HH74" s="23">
        <v>0</v>
      </c>
      <c r="HI74" s="23">
        <v>0</v>
      </c>
      <c r="HJ74" s="23">
        <v>0</v>
      </c>
      <c r="HK74" s="812">
        <v>0</v>
      </c>
      <c r="HL74" s="813"/>
      <c r="HM74" s="813"/>
      <c r="HN74" s="813"/>
      <c r="HO74" s="813"/>
      <c r="HP74" s="813"/>
      <c r="HQ74" s="813"/>
      <c r="HR74" s="1"/>
      <c r="HS74" s="22" t="s">
        <v>44</v>
      </c>
      <c r="HT74" s="812">
        <v>0</v>
      </c>
      <c r="HU74" s="813"/>
      <c r="HV74" s="813"/>
      <c r="HW74" s="813"/>
      <c r="HX74" s="813"/>
      <c r="HY74" s="813"/>
      <c r="HZ74" s="813"/>
      <c r="IA74" s="23">
        <v>0</v>
      </c>
      <c r="IB74" s="23">
        <v>0</v>
      </c>
      <c r="IC74" s="23">
        <v>0</v>
      </c>
      <c r="ID74" s="812">
        <v>0</v>
      </c>
      <c r="IE74" s="813"/>
      <c r="IF74" s="813"/>
      <c r="IG74" s="813"/>
      <c r="IH74" s="813"/>
      <c r="II74" s="813"/>
      <c r="IJ74" s="813"/>
      <c r="IK74" s="1"/>
      <c r="IL74" s="22" t="s">
        <v>44</v>
      </c>
      <c r="IM74" s="812">
        <v>0</v>
      </c>
      <c r="IN74" s="813"/>
      <c r="IO74" s="813"/>
      <c r="IP74" s="813"/>
      <c r="IQ74" s="813"/>
      <c r="IR74" s="813"/>
      <c r="IS74" s="813"/>
      <c r="IT74" s="23">
        <v>0</v>
      </c>
      <c r="IU74" s="23">
        <v>0</v>
      </c>
      <c r="IV74" s="23">
        <v>0</v>
      </c>
      <c r="IW74" s="812">
        <v>0</v>
      </c>
      <c r="IX74" s="813"/>
      <c r="IY74" s="813"/>
      <c r="IZ74" s="813"/>
      <c r="JA74" s="813"/>
      <c r="JB74" s="813"/>
      <c r="JC74" s="813"/>
      <c r="JD74" s="1"/>
    </row>
    <row r="75" spans="1:264" ht="14.25" customHeight="1" x14ac:dyDescent="0.25">
      <c r="A75" s="14" t="s">
        <v>169</v>
      </c>
      <c r="B75" s="806"/>
      <c r="C75" s="806"/>
      <c r="D75" s="417">
        <v>-978641448</v>
      </c>
      <c r="E75" s="417">
        <v>-978641448</v>
      </c>
      <c r="F75" s="417">
        <v>-978641448</v>
      </c>
      <c r="G75" s="418">
        <v>-222321645</v>
      </c>
      <c r="H75" s="419">
        <v>-48203832</v>
      </c>
      <c r="I75" s="419">
        <v>-48203832</v>
      </c>
      <c r="J75" s="419">
        <v>-48203832</v>
      </c>
      <c r="K75" s="419">
        <v>-48203832</v>
      </c>
      <c r="L75" s="419">
        <v>-48203832</v>
      </c>
      <c r="M75" s="418">
        <v>-61017510</v>
      </c>
      <c r="N75" s="418">
        <v>12813678</v>
      </c>
      <c r="O75" s="419">
        <v>-270525477</v>
      </c>
      <c r="P75" s="1"/>
      <c r="Q75" s="48">
        <v>-915967597</v>
      </c>
      <c r="R75" s="48">
        <v>-209160138</v>
      </c>
      <c r="S75" s="48">
        <v>-47373143</v>
      </c>
      <c r="T75" s="48">
        <v>-59966004</v>
      </c>
      <c r="U75" s="48">
        <v>12592861</v>
      </c>
      <c r="V75" s="48">
        <v>-256533281</v>
      </c>
      <c r="W75" s="1"/>
      <c r="X75" s="17">
        <v>0</v>
      </c>
      <c r="Y75" s="17">
        <v>0</v>
      </c>
      <c r="Z75" s="17">
        <v>0</v>
      </c>
      <c r="AA75" s="17">
        <v>0</v>
      </c>
      <c r="AB75" s="17">
        <v>0</v>
      </c>
      <c r="AC75" s="811">
        <v>0</v>
      </c>
      <c r="AD75" s="810"/>
      <c r="AE75" s="810"/>
      <c r="AF75" s="810"/>
      <c r="AG75" s="810"/>
      <c r="AH75" s="810"/>
      <c r="AI75" s="810"/>
      <c r="AJ75" s="1"/>
      <c r="AK75" s="48">
        <v>-82265394</v>
      </c>
      <c r="AL75" s="809">
        <v>-17275732</v>
      </c>
      <c r="AM75" s="810"/>
      <c r="AN75" s="810"/>
      <c r="AO75" s="810"/>
      <c r="AP75" s="810"/>
      <c r="AQ75" s="810"/>
      <c r="AR75" s="810"/>
      <c r="AS75" s="48">
        <v>-4502999</v>
      </c>
      <c r="AT75" s="48">
        <v>-5699999</v>
      </c>
      <c r="AU75" s="48">
        <v>1197000</v>
      </c>
      <c r="AV75" s="809">
        <v>-21778731</v>
      </c>
      <c r="AW75" s="810"/>
      <c r="AX75" s="810"/>
      <c r="AY75" s="810"/>
      <c r="AZ75" s="810"/>
      <c r="BA75" s="810"/>
      <c r="BB75" s="810"/>
      <c r="BC75" s="1"/>
      <c r="BD75" s="48">
        <v>-1320115</v>
      </c>
      <c r="BE75" s="809">
        <v>-277224</v>
      </c>
      <c r="BF75" s="810"/>
      <c r="BG75" s="810"/>
      <c r="BH75" s="810"/>
      <c r="BI75" s="810"/>
      <c r="BJ75" s="810"/>
      <c r="BK75" s="810"/>
      <c r="BL75" s="48">
        <v>-66564</v>
      </c>
      <c r="BM75" s="48">
        <v>-84258</v>
      </c>
      <c r="BN75" s="48">
        <v>17694</v>
      </c>
      <c r="BO75" s="809">
        <v>-343788</v>
      </c>
      <c r="BP75" s="810"/>
      <c r="BQ75" s="810"/>
      <c r="BR75" s="810"/>
      <c r="BS75" s="810"/>
      <c r="BT75" s="810"/>
      <c r="BU75" s="810"/>
      <c r="BV75" s="1"/>
      <c r="BW75" s="17">
        <v>0</v>
      </c>
      <c r="BX75" s="811">
        <v>0</v>
      </c>
      <c r="BY75" s="810"/>
      <c r="BZ75" s="810"/>
      <c r="CA75" s="810"/>
      <c r="CB75" s="810"/>
      <c r="CC75" s="810"/>
      <c r="CD75" s="810"/>
      <c r="CE75" s="17">
        <v>0</v>
      </c>
      <c r="CF75" s="17">
        <v>0</v>
      </c>
      <c r="CG75" s="17">
        <v>0</v>
      </c>
      <c r="CH75" s="811">
        <v>0</v>
      </c>
      <c r="CI75" s="810"/>
      <c r="CJ75" s="810"/>
      <c r="CK75" s="810"/>
      <c r="CL75" s="810"/>
      <c r="CM75" s="810"/>
      <c r="CN75" s="810"/>
      <c r="CO75" s="1"/>
      <c r="CP75" s="48">
        <v>-29294833</v>
      </c>
      <c r="CQ75" s="809">
        <v>-6151915</v>
      </c>
      <c r="CR75" s="810"/>
      <c r="CS75" s="810"/>
      <c r="CT75" s="810"/>
      <c r="CU75" s="810"/>
      <c r="CV75" s="810"/>
      <c r="CW75" s="810"/>
      <c r="CX75" s="48">
        <v>-1592456</v>
      </c>
      <c r="CY75" s="48">
        <v>-2015767</v>
      </c>
      <c r="CZ75" s="48">
        <v>423311</v>
      </c>
      <c r="DA75" s="809">
        <v>-7744371</v>
      </c>
      <c r="DB75" s="810"/>
      <c r="DC75" s="810"/>
      <c r="DD75" s="810"/>
      <c r="DE75" s="810"/>
      <c r="DF75" s="810"/>
      <c r="DG75" s="810"/>
      <c r="DH75" s="1"/>
      <c r="DI75" s="17">
        <v>0</v>
      </c>
      <c r="DJ75" s="811">
        <v>0</v>
      </c>
      <c r="DK75" s="810"/>
      <c r="DL75" s="810"/>
      <c r="DM75" s="810"/>
      <c r="DN75" s="810"/>
      <c r="DO75" s="810"/>
      <c r="DP75" s="810"/>
      <c r="DQ75" s="17">
        <v>0</v>
      </c>
      <c r="DR75" s="17">
        <v>0</v>
      </c>
      <c r="DS75" s="17">
        <v>0</v>
      </c>
      <c r="DT75" s="811">
        <v>0</v>
      </c>
      <c r="DU75" s="810"/>
      <c r="DV75" s="810"/>
      <c r="DW75" s="810"/>
      <c r="DX75" s="810"/>
      <c r="DY75" s="810"/>
      <c r="DZ75" s="810"/>
      <c r="EA75" s="1"/>
      <c r="EB75" s="48">
        <v>-3730092</v>
      </c>
      <c r="EC75" s="809">
        <v>-783319</v>
      </c>
      <c r="ED75" s="810"/>
      <c r="EE75" s="810"/>
      <c r="EF75" s="810"/>
      <c r="EG75" s="810"/>
      <c r="EH75" s="810"/>
      <c r="EI75" s="810"/>
      <c r="EJ75" s="48">
        <v>-204176</v>
      </c>
      <c r="EK75" s="48">
        <v>-258450</v>
      </c>
      <c r="EL75" s="48">
        <v>54275</v>
      </c>
      <c r="EM75" s="809">
        <v>-987495</v>
      </c>
      <c r="EN75" s="810"/>
      <c r="EO75" s="810"/>
      <c r="EP75" s="810"/>
      <c r="EQ75" s="810"/>
      <c r="ER75" s="810"/>
      <c r="ES75" s="810"/>
      <c r="ET75" s="1"/>
      <c r="EU75" s="17">
        <v>0</v>
      </c>
      <c r="EV75" s="811">
        <v>0</v>
      </c>
      <c r="EW75" s="810"/>
      <c r="EX75" s="810"/>
      <c r="EY75" s="810"/>
      <c r="EZ75" s="810"/>
      <c r="FA75" s="810"/>
      <c r="FB75" s="810"/>
      <c r="FC75" s="17">
        <v>0</v>
      </c>
      <c r="FD75" s="17">
        <v>0</v>
      </c>
      <c r="FE75" s="17">
        <v>0</v>
      </c>
      <c r="FF75" s="811">
        <v>0</v>
      </c>
      <c r="FG75" s="810"/>
      <c r="FH75" s="810"/>
      <c r="FI75" s="810"/>
      <c r="FJ75" s="810"/>
      <c r="FK75" s="810"/>
      <c r="FL75" s="810"/>
      <c r="FM75" s="1"/>
      <c r="FN75" s="48">
        <v>-40066</v>
      </c>
      <c r="FO75" s="809">
        <v>-8413</v>
      </c>
      <c r="FP75" s="810"/>
      <c r="FQ75" s="810"/>
      <c r="FR75" s="810"/>
      <c r="FS75" s="810"/>
      <c r="FT75" s="810"/>
      <c r="FU75" s="810"/>
      <c r="FV75" s="48">
        <v>-2193</v>
      </c>
      <c r="FW75" s="48">
        <v>-2776</v>
      </c>
      <c r="FX75" s="17">
        <v>583</v>
      </c>
      <c r="FY75" s="809">
        <v>-10606</v>
      </c>
      <c r="FZ75" s="810"/>
      <c r="GA75" s="810"/>
      <c r="GB75" s="810"/>
      <c r="GC75" s="810"/>
      <c r="GD75" s="810"/>
      <c r="GE75" s="810"/>
      <c r="GF75" s="1"/>
      <c r="GG75" s="48">
        <v>57441594</v>
      </c>
      <c r="GH75" s="809">
        <v>12062736</v>
      </c>
      <c r="GI75" s="810"/>
      <c r="GJ75" s="810"/>
      <c r="GK75" s="810"/>
      <c r="GL75" s="810"/>
      <c r="GM75" s="810"/>
      <c r="GN75" s="810"/>
      <c r="GO75" s="48">
        <v>5727385</v>
      </c>
      <c r="GP75" s="48">
        <v>7249854</v>
      </c>
      <c r="GQ75" s="48">
        <v>-1522469</v>
      </c>
      <c r="GR75" s="809">
        <v>17790121</v>
      </c>
      <c r="GS75" s="810"/>
      <c r="GT75" s="810"/>
      <c r="GU75" s="810"/>
      <c r="GV75" s="810"/>
      <c r="GW75" s="810"/>
      <c r="GX75" s="810"/>
      <c r="GY75" s="1"/>
      <c r="GZ75" s="48">
        <v>-3200740</v>
      </c>
      <c r="HA75" s="809">
        <v>-672155</v>
      </c>
      <c r="HB75" s="810"/>
      <c r="HC75" s="810"/>
      <c r="HD75" s="810"/>
      <c r="HE75" s="810"/>
      <c r="HF75" s="810"/>
      <c r="HG75" s="810"/>
      <c r="HH75" s="48">
        <v>-175201</v>
      </c>
      <c r="HI75" s="48">
        <v>-221773</v>
      </c>
      <c r="HJ75" s="48">
        <v>46572</v>
      </c>
      <c r="HK75" s="809">
        <v>-847356</v>
      </c>
      <c r="HL75" s="810"/>
      <c r="HM75" s="810"/>
      <c r="HN75" s="810"/>
      <c r="HO75" s="810"/>
      <c r="HP75" s="810"/>
      <c r="HQ75" s="810"/>
      <c r="HR75" s="1"/>
      <c r="HS75" s="48">
        <v>22022</v>
      </c>
      <c r="HT75" s="809">
        <v>4623</v>
      </c>
      <c r="HU75" s="810"/>
      <c r="HV75" s="810"/>
      <c r="HW75" s="810"/>
      <c r="HX75" s="810"/>
      <c r="HY75" s="810"/>
      <c r="HZ75" s="810"/>
      <c r="IA75" s="48">
        <v>1205</v>
      </c>
      <c r="IB75" s="48">
        <v>1526</v>
      </c>
      <c r="IC75" s="17">
        <v>-320</v>
      </c>
      <c r="ID75" s="809">
        <v>5828</v>
      </c>
      <c r="IE75" s="810"/>
      <c r="IF75" s="810"/>
      <c r="IG75" s="810"/>
      <c r="IH75" s="810"/>
      <c r="II75" s="810"/>
      <c r="IJ75" s="810"/>
      <c r="IK75" s="1"/>
      <c r="IL75" s="48">
        <v>-286227</v>
      </c>
      <c r="IM75" s="809">
        <v>-60108</v>
      </c>
      <c r="IN75" s="810"/>
      <c r="IO75" s="810"/>
      <c r="IP75" s="810"/>
      <c r="IQ75" s="810"/>
      <c r="IR75" s="810"/>
      <c r="IS75" s="810"/>
      <c r="IT75" s="48">
        <v>-15691</v>
      </c>
      <c r="IU75" s="48">
        <v>-19862</v>
      </c>
      <c r="IV75" s="48">
        <v>4171</v>
      </c>
      <c r="IW75" s="809">
        <v>-75799</v>
      </c>
      <c r="IX75" s="810"/>
      <c r="IY75" s="810"/>
      <c r="IZ75" s="810"/>
      <c r="JA75" s="810"/>
      <c r="JB75" s="810"/>
      <c r="JC75" s="810"/>
      <c r="JD75" s="1"/>
    </row>
    <row r="76" spans="1:264" ht="13.5" customHeight="1" x14ac:dyDescent="0.25">
      <c r="A76" s="18" t="s">
        <v>170</v>
      </c>
      <c r="B76" s="806"/>
      <c r="C76" s="806"/>
      <c r="D76" s="420" t="s">
        <v>44</v>
      </c>
      <c r="E76" s="420" t="s">
        <v>44</v>
      </c>
      <c r="F76" s="420" t="s">
        <v>44</v>
      </c>
      <c r="G76" s="421">
        <v>0</v>
      </c>
      <c r="H76" s="422">
        <v>0</v>
      </c>
      <c r="I76" s="422">
        <v>0</v>
      </c>
      <c r="J76" s="422">
        <v>0</v>
      </c>
      <c r="K76" s="422">
        <v>0</v>
      </c>
      <c r="L76" s="422">
        <v>0</v>
      </c>
      <c r="M76" s="421">
        <v>0</v>
      </c>
      <c r="N76" s="421">
        <v>0</v>
      </c>
      <c r="O76" s="422">
        <v>0</v>
      </c>
      <c r="P76" s="1"/>
      <c r="Q76" s="22" t="s">
        <v>44</v>
      </c>
      <c r="R76" s="22" t="s">
        <v>44</v>
      </c>
      <c r="S76" s="23">
        <v>0</v>
      </c>
      <c r="T76" s="23">
        <v>0</v>
      </c>
      <c r="U76" s="23">
        <v>0</v>
      </c>
      <c r="V76" s="23">
        <v>0</v>
      </c>
      <c r="W76" s="1"/>
      <c r="X76" s="22" t="s">
        <v>44</v>
      </c>
      <c r="Y76" s="22" t="s">
        <v>44</v>
      </c>
      <c r="Z76" s="23">
        <v>0</v>
      </c>
      <c r="AA76" s="23">
        <v>0</v>
      </c>
      <c r="AB76" s="23">
        <v>0</v>
      </c>
      <c r="AC76" s="812">
        <v>0</v>
      </c>
      <c r="AD76" s="813"/>
      <c r="AE76" s="813"/>
      <c r="AF76" s="813"/>
      <c r="AG76" s="813"/>
      <c r="AH76" s="813"/>
      <c r="AI76" s="813"/>
      <c r="AJ76" s="1"/>
      <c r="AK76" s="22" t="s">
        <v>44</v>
      </c>
      <c r="AL76" s="814" t="s">
        <v>44</v>
      </c>
      <c r="AM76" s="814"/>
      <c r="AN76" s="814"/>
      <c r="AO76" s="814"/>
      <c r="AP76" s="814"/>
      <c r="AQ76" s="814"/>
      <c r="AR76" s="814"/>
      <c r="AS76" s="23">
        <v>0</v>
      </c>
      <c r="AT76" s="23">
        <v>0</v>
      </c>
      <c r="AU76" s="23">
        <v>0</v>
      </c>
      <c r="AV76" s="812">
        <v>0</v>
      </c>
      <c r="AW76" s="813"/>
      <c r="AX76" s="813"/>
      <c r="AY76" s="813"/>
      <c r="AZ76" s="813"/>
      <c r="BA76" s="813"/>
      <c r="BB76" s="813"/>
      <c r="BC76" s="1"/>
      <c r="BD76" s="22" t="s">
        <v>44</v>
      </c>
      <c r="BE76" s="814" t="s">
        <v>44</v>
      </c>
      <c r="BF76" s="814"/>
      <c r="BG76" s="814"/>
      <c r="BH76" s="814"/>
      <c r="BI76" s="814"/>
      <c r="BJ76" s="814"/>
      <c r="BK76" s="814"/>
      <c r="BL76" s="23">
        <v>0</v>
      </c>
      <c r="BM76" s="23">
        <v>0</v>
      </c>
      <c r="BN76" s="23">
        <v>0</v>
      </c>
      <c r="BO76" s="812">
        <v>0</v>
      </c>
      <c r="BP76" s="813"/>
      <c r="BQ76" s="813"/>
      <c r="BR76" s="813"/>
      <c r="BS76" s="813"/>
      <c r="BT76" s="813"/>
      <c r="BU76" s="813"/>
      <c r="BV76" s="1"/>
      <c r="BW76" s="22" t="s">
        <v>44</v>
      </c>
      <c r="BX76" s="814" t="s">
        <v>44</v>
      </c>
      <c r="BY76" s="814"/>
      <c r="BZ76" s="814"/>
      <c r="CA76" s="814"/>
      <c r="CB76" s="814"/>
      <c r="CC76" s="814"/>
      <c r="CD76" s="814"/>
      <c r="CE76" s="23">
        <v>0</v>
      </c>
      <c r="CF76" s="23">
        <v>0</v>
      </c>
      <c r="CG76" s="23">
        <v>0</v>
      </c>
      <c r="CH76" s="812">
        <v>0</v>
      </c>
      <c r="CI76" s="813"/>
      <c r="CJ76" s="813"/>
      <c r="CK76" s="813"/>
      <c r="CL76" s="813"/>
      <c r="CM76" s="813"/>
      <c r="CN76" s="813"/>
      <c r="CO76" s="1"/>
      <c r="CP76" s="22" t="s">
        <v>44</v>
      </c>
      <c r="CQ76" s="814" t="s">
        <v>44</v>
      </c>
      <c r="CR76" s="814"/>
      <c r="CS76" s="814"/>
      <c r="CT76" s="814"/>
      <c r="CU76" s="814"/>
      <c r="CV76" s="814"/>
      <c r="CW76" s="814"/>
      <c r="CX76" s="23">
        <v>0</v>
      </c>
      <c r="CY76" s="23">
        <v>0</v>
      </c>
      <c r="CZ76" s="23">
        <v>0</v>
      </c>
      <c r="DA76" s="812">
        <v>0</v>
      </c>
      <c r="DB76" s="813"/>
      <c r="DC76" s="813"/>
      <c r="DD76" s="813"/>
      <c r="DE76" s="813"/>
      <c r="DF76" s="813"/>
      <c r="DG76" s="813"/>
      <c r="DH76" s="1"/>
      <c r="DI76" s="22" t="s">
        <v>44</v>
      </c>
      <c r="DJ76" s="814" t="s">
        <v>44</v>
      </c>
      <c r="DK76" s="814"/>
      <c r="DL76" s="814"/>
      <c r="DM76" s="814"/>
      <c r="DN76" s="814"/>
      <c r="DO76" s="814"/>
      <c r="DP76" s="814"/>
      <c r="DQ76" s="23">
        <v>0</v>
      </c>
      <c r="DR76" s="23">
        <v>0</v>
      </c>
      <c r="DS76" s="23">
        <v>0</v>
      </c>
      <c r="DT76" s="812">
        <v>0</v>
      </c>
      <c r="DU76" s="813"/>
      <c r="DV76" s="813"/>
      <c r="DW76" s="813"/>
      <c r="DX76" s="813"/>
      <c r="DY76" s="813"/>
      <c r="DZ76" s="813"/>
      <c r="EA76" s="1"/>
      <c r="EB76" s="22" t="s">
        <v>44</v>
      </c>
      <c r="EC76" s="814" t="s">
        <v>44</v>
      </c>
      <c r="ED76" s="814"/>
      <c r="EE76" s="814"/>
      <c r="EF76" s="814"/>
      <c r="EG76" s="814"/>
      <c r="EH76" s="814"/>
      <c r="EI76" s="814"/>
      <c r="EJ76" s="23">
        <v>0</v>
      </c>
      <c r="EK76" s="23">
        <v>0</v>
      </c>
      <c r="EL76" s="23">
        <v>0</v>
      </c>
      <c r="EM76" s="812">
        <v>0</v>
      </c>
      <c r="EN76" s="813"/>
      <c r="EO76" s="813"/>
      <c r="EP76" s="813"/>
      <c r="EQ76" s="813"/>
      <c r="ER76" s="813"/>
      <c r="ES76" s="813"/>
      <c r="ET76" s="1"/>
      <c r="EU76" s="22" t="s">
        <v>44</v>
      </c>
      <c r="EV76" s="814" t="s">
        <v>44</v>
      </c>
      <c r="EW76" s="814"/>
      <c r="EX76" s="814"/>
      <c r="EY76" s="814"/>
      <c r="EZ76" s="814"/>
      <c r="FA76" s="814"/>
      <c r="FB76" s="814"/>
      <c r="FC76" s="23">
        <v>0</v>
      </c>
      <c r="FD76" s="23">
        <v>0</v>
      </c>
      <c r="FE76" s="23">
        <v>0</v>
      </c>
      <c r="FF76" s="812">
        <v>0</v>
      </c>
      <c r="FG76" s="813"/>
      <c r="FH76" s="813"/>
      <c r="FI76" s="813"/>
      <c r="FJ76" s="813"/>
      <c r="FK76" s="813"/>
      <c r="FL76" s="813"/>
      <c r="FM76" s="1"/>
      <c r="FN76" s="22" t="s">
        <v>44</v>
      </c>
      <c r="FO76" s="814" t="s">
        <v>44</v>
      </c>
      <c r="FP76" s="814"/>
      <c r="FQ76" s="814"/>
      <c r="FR76" s="814"/>
      <c r="FS76" s="814"/>
      <c r="FT76" s="814"/>
      <c r="FU76" s="814"/>
      <c r="FV76" s="23">
        <v>0</v>
      </c>
      <c r="FW76" s="23">
        <v>0</v>
      </c>
      <c r="FX76" s="23">
        <v>0</v>
      </c>
      <c r="FY76" s="812">
        <v>0</v>
      </c>
      <c r="FZ76" s="813"/>
      <c r="GA76" s="813"/>
      <c r="GB76" s="813"/>
      <c r="GC76" s="813"/>
      <c r="GD76" s="813"/>
      <c r="GE76" s="813"/>
      <c r="GF76" s="1"/>
      <c r="GG76" s="22" t="s">
        <v>44</v>
      </c>
      <c r="GH76" s="814" t="s">
        <v>44</v>
      </c>
      <c r="GI76" s="814"/>
      <c r="GJ76" s="814"/>
      <c r="GK76" s="814"/>
      <c r="GL76" s="814"/>
      <c r="GM76" s="814"/>
      <c r="GN76" s="814"/>
      <c r="GO76" s="23">
        <v>0</v>
      </c>
      <c r="GP76" s="23">
        <v>0</v>
      </c>
      <c r="GQ76" s="23">
        <v>0</v>
      </c>
      <c r="GR76" s="812">
        <v>0</v>
      </c>
      <c r="GS76" s="813"/>
      <c r="GT76" s="813"/>
      <c r="GU76" s="813"/>
      <c r="GV76" s="813"/>
      <c r="GW76" s="813"/>
      <c r="GX76" s="813"/>
      <c r="GY76" s="1"/>
      <c r="GZ76" s="22" t="s">
        <v>44</v>
      </c>
      <c r="HA76" s="814" t="s">
        <v>44</v>
      </c>
      <c r="HB76" s="814"/>
      <c r="HC76" s="814"/>
      <c r="HD76" s="814"/>
      <c r="HE76" s="814"/>
      <c r="HF76" s="814"/>
      <c r="HG76" s="814"/>
      <c r="HH76" s="23">
        <v>0</v>
      </c>
      <c r="HI76" s="23">
        <v>0</v>
      </c>
      <c r="HJ76" s="23">
        <v>0</v>
      </c>
      <c r="HK76" s="812">
        <v>0</v>
      </c>
      <c r="HL76" s="813"/>
      <c r="HM76" s="813"/>
      <c r="HN76" s="813"/>
      <c r="HO76" s="813"/>
      <c r="HP76" s="813"/>
      <c r="HQ76" s="813"/>
      <c r="HR76" s="1"/>
      <c r="HS76" s="22" t="s">
        <v>44</v>
      </c>
      <c r="HT76" s="814" t="s">
        <v>44</v>
      </c>
      <c r="HU76" s="814"/>
      <c r="HV76" s="814"/>
      <c r="HW76" s="814"/>
      <c r="HX76" s="814"/>
      <c r="HY76" s="814"/>
      <c r="HZ76" s="814"/>
      <c r="IA76" s="23">
        <v>0</v>
      </c>
      <c r="IB76" s="23">
        <v>0</v>
      </c>
      <c r="IC76" s="23">
        <v>0</v>
      </c>
      <c r="ID76" s="812">
        <v>0</v>
      </c>
      <c r="IE76" s="813"/>
      <c r="IF76" s="813"/>
      <c r="IG76" s="813"/>
      <c r="IH76" s="813"/>
      <c r="II76" s="813"/>
      <c r="IJ76" s="813"/>
      <c r="IK76" s="1"/>
      <c r="IL76" s="22" t="s">
        <v>44</v>
      </c>
      <c r="IM76" s="814" t="s">
        <v>44</v>
      </c>
      <c r="IN76" s="814"/>
      <c r="IO76" s="814"/>
      <c r="IP76" s="814"/>
      <c r="IQ76" s="814"/>
      <c r="IR76" s="814"/>
      <c r="IS76" s="814"/>
      <c r="IT76" s="23">
        <v>0</v>
      </c>
      <c r="IU76" s="23">
        <v>0</v>
      </c>
      <c r="IV76" s="23">
        <v>0</v>
      </c>
      <c r="IW76" s="812">
        <v>0</v>
      </c>
      <c r="IX76" s="813"/>
      <c r="IY76" s="813"/>
      <c r="IZ76" s="813"/>
      <c r="JA76" s="813"/>
      <c r="JB76" s="813"/>
      <c r="JC76" s="813"/>
      <c r="JD76" s="1"/>
    </row>
    <row r="77" spans="1:264" ht="13.5" customHeight="1" x14ac:dyDescent="0.25">
      <c r="A77" s="24" t="s">
        <v>171</v>
      </c>
      <c r="B77" s="806"/>
      <c r="C77" s="806"/>
      <c r="D77" s="417">
        <v>-978641448</v>
      </c>
      <c r="E77" s="417">
        <v>-978641448</v>
      </c>
      <c r="F77" s="417">
        <v>-978641448</v>
      </c>
      <c r="G77" s="418">
        <v>-222321645</v>
      </c>
      <c r="H77" s="419">
        <v>-48203832</v>
      </c>
      <c r="I77" s="419">
        <v>-48203832</v>
      </c>
      <c r="J77" s="419">
        <v>-48203832</v>
      </c>
      <c r="K77" s="419">
        <v>-48203832</v>
      </c>
      <c r="L77" s="419">
        <v>-48203832</v>
      </c>
      <c r="M77" s="418">
        <v>-61017510</v>
      </c>
      <c r="N77" s="418">
        <v>12813678</v>
      </c>
      <c r="O77" s="419">
        <v>-270525477</v>
      </c>
      <c r="P77" s="1"/>
      <c r="Q77" s="48">
        <v>-915967597</v>
      </c>
      <c r="R77" s="48">
        <v>-209160138</v>
      </c>
      <c r="S77" s="48">
        <v>-47373143</v>
      </c>
      <c r="T77" s="48">
        <v>-59966004</v>
      </c>
      <c r="U77" s="48">
        <v>12592861</v>
      </c>
      <c r="V77" s="48">
        <v>-256533281</v>
      </c>
      <c r="W77" s="1"/>
      <c r="X77" s="17">
        <v>0</v>
      </c>
      <c r="Y77" s="17">
        <v>0</v>
      </c>
      <c r="Z77" s="17">
        <v>0</v>
      </c>
      <c r="AA77" s="17">
        <v>0</v>
      </c>
      <c r="AB77" s="17">
        <v>0</v>
      </c>
      <c r="AC77" s="811">
        <v>0</v>
      </c>
      <c r="AD77" s="810"/>
      <c r="AE77" s="810"/>
      <c r="AF77" s="810"/>
      <c r="AG77" s="810"/>
      <c r="AH77" s="810"/>
      <c r="AI77" s="810"/>
      <c r="AJ77" s="1"/>
      <c r="AK77" s="48">
        <v>-82265394</v>
      </c>
      <c r="AL77" s="809">
        <v>-17275732</v>
      </c>
      <c r="AM77" s="810"/>
      <c r="AN77" s="810"/>
      <c r="AO77" s="810"/>
      <c r="AP77" s="810"/>
      <c r="AQ77" s="810"/>
      <c r="AR77" s="810"/>
      <c r="AS77" s="48">
        <v>-4502999</v>
      </c>
      <c r="AT77" s="48">
        <v>-5699999</v>
      </c>
      <c r="AU77" s="48">
        <v>1197000</v>
      </c>
      <c r="AV77" s="809">
        <v>-21778731</v>
      </c>
      <c r="AW77" s="810"/>
      <c r="AX77" s="810"/>
      <c r="AY77" s="810"/>
      <c r="AZ77" s="810"/>
      <c r="BA77" s="810"/>
      <c r="BB77" s="810"/>
      <c r="BC77" s="1"/>
      <c r="BD77" s="48">
        <v>-1320115</v>
      </c>
      <c r="BE77" s="809">
        <v>-277224</v>
      </c>
      <c r="BF77" s="810"/>
      <c r="BG77" s="810"/>
      <c r="BH77" s="810"/>
      <c r="BI77" s="810"/>
      <c r="BJ77" s="810"/>
      <c r="BK77" s="810"/>
      <c r="BL77" s="48">
        <v>-66564</v>
      </c>
      <c r="BM77" s="48">
        <v>-84258</v>
      </c>
      <c r="BN77" s="48">
        <v>17694</v>
      </c>
      <c r="BO77" s="809">
        <v>-343788</v>
      </c>
      <c r="BP77" s="810"/>
      <c r="BQ77" s="810"/>
      <c r="BR77" s="810"/>
      <c r="BS77" s="810"/>
      <c r="BT77" s="810"/>
      <c r="BU77" s="810"/>
      <c r="BV77" s="1"/>
      <c r="BW77" s="17">
        <v>0</v>
      </c>
      <c r="BX77" s="811">
        <v>0</v>
      </c>
      <c r="BY77" s="810"/>
      <c r="BZ77" s="810"/>
      <c r="CA77" s="810"/>
      <c r="CB77" s="810"/>
      <c r="CC77" s="810"/>
      <c r="CD77" s="810"/>
      <c r="CE77" s="17">
        <v>0</v>
      </c>
      <c r="CF77" s="17">
        <v>0</v>
      </c>
      <c r="CG77" s="17">
        <v>0</v>
      </c>
      <c r="CH77" s="811">
        <v>0</v>
      </c>
      <c r="CI77" s="810"/>
      <c r="CJ77" s="810"/>
      <c r="CK77" s="810"/>
      <c r="CL77" s="810"/>
      <c r="CM77" s="810"/>
      <c r="CN77" s="810"/>
      <c r="CO77" s="1"/>
      <c r="CP77" s="48">
        <v>-29294833</v>
      </c>
      <c r="CQ77" s="809">
        <v>-6151915</v>
      </c>
      <c r="CR77" s="810"/>
      <c r="CS77" s="810"/>
      <c r="CT77" s="810"/>
      <c r="CU77" s="810"/>
      <c r="CV77" s="810"/>
      <c r="CW77" s="810"/>
      <c r="CX77" s="48">
        <v>-1592456</v>
      </c>
      <c r="CY77" s="48">
        <v>-2015767</v>
      </c>
      <c r="CZ77" s="48">
        <v>423311</v>
      </c>
      <c r="DA77" s="809">
        <v>-7744371</v>
      </c>
      <c r="DB77" s="810"/>
      <c r="DC77" s="810"/>
      <c r="DD77" s="810"/>
      <c r="DE77" s="810"/>
      <c r="DF77" s="810"/>
      <c r="DG77" s="810"/>
      <c r="DH77" s="1"/>
      <c r="DI77" s="17">
        <v>0</v>
      </c>
      <c r="DJ77" s="811">
        <v>0</v>
      </c>
      <c r="DK77" s="810"/>
      <c r="DL77" s="810"/>
      <c r="DM77" s="810"/>
      <c r="DN77" s="810"/>
      <c r="DO77" s="810"/>
      <c r="DP77" s="810"/>
      <c r="DQ77" s="17">
        <v>0</v>
      </c>
      <c r="DR77" s="17">
        <v>0</v>
      </c>
      <c r="DS77" s="17">
        <v>0</v>
      </c>
      <c r="DT77" s="811">
        <v>0</v>
      </c>
      <c r="DU77" s="810"/>
      <c r="DV77" s="810"/>
      <c r="DW77" s="810"/>
      <c r="DX77" s="810"/>
      <c r="DY77" s="810"/>
      <c r="DZ77" s="810"/>
      <c r="EA77" s="1"/>
      <c r="EB77" s="48">
        <v>-3730092</v>
      </c>
      <c r="EC77" s="809">
        <v>-783319</v>
      </c>
      <c r="ED77" s="810"/>
      <c r="EE77" s="810"/>
      <c r="EF77" s="810"/>
      <c r="EG77" s="810"/>
      <c r="EH77" s="810"/>
      <c r="EI77" s="810"/>
      <c r="EJ77" s="48">
        <v>-204176</v>
      </c>
      <c r="EK77" s="48">
        <v>-258450</v>
      </c>
      <c r="EL77" s="48">
        <v>54275</v>
      </c>
      <c r="EM77" s="809">
        <v>-987495</v>
      </c>
      <c r="EN77" s="810"/>
      <c r="EO77" s="810"/>
      <c r="EP77" s="810"/>
      <c r="EQ77" s="810"/>
      <c r="ER77" s="810"/>
      <c r="ES77" s="810"/>
      <c r="ET77" s="1"/>
      <c r="EU77" s="17">
        <v>0</v>
      </c>
      <c r="EV77" s="811">
        <v>0</v>
      </c>
      <c r="EW77" s="810"/>
      <c r="EX77" s="810"/>
      <c r="EY77" s="810"/>
      <c r="EZ77" s="810"/>
      <c r="FA77" s="810"/>
      <c r="FB77" s="810"/>
      <c r="FC77" s="17">
        <v>0</v>
      </c>
      <c r="FD77" s="17">
        <v>0</v>
      </c>
      <c r="FE77" s="17">
        <v>0</v>
      </c>
      <c r="FF77" s="811">
        <v>0</v>
      </c>
      <c r="FG77" s="810"/>
      <c r="FH77" s="810"/>
      <c r="FI77" s="810"/>
      <c r="FJ77" s="810"/>
      <c r="FK77" s="810"/>
      <c r="FL77" s="810"/>
      <c r="FM77" s="1"/>
      <c r="FN77" s="48">
        <v>-40066</v>
      </c>
      <c r="FO77" s="809">
        <v>-8413</v>
      </c>
      <c r="FP77" s="810"/>
      <c r="FQ77" s="810"/>
      <c r="FR77" s="810"/>
      <c r="FS77" s="810"/>
      <c r="FT77" s="810"/>
      <c r="FU77" s="810"/>
      <c r="FV77" s="48">
        <v>-2193</v>
      </c>
      <c r="FW77" s="48">
        <v>-2776</v>
      </c>
      <c r="FX77" s="17">
        <v>583</v>
      </c>
      <c r="FY77" s="809">
        <v>-10606</v>
      </c>
      <c r="FZ77" s="810"/>
      <c r="GA77" s="810"/>
      <c r="GB77" s="810"/>
      <c r="GC77" s="810"/>
      <c r="GD77" s="810"/>
      <c r="GE77" s="810"/>
      <c r="GF77" s="1"/>
      <c r="GG77" s="48">
        <v>57441594</v>
      </c>
      <c r="GH77" s="809">
        <v>12062736</v>
      </c>
      <c r="GI77" s="810"/>
      <c r="GJ77" s="810"/>
      <c r="GK77" s="810"/>
      <c r="GL77" s="810"/>
      <c r="GM77" s="810"/>
      <c r="GN77" s="810"/>
      <c r="GO77" s="48">
        <v>5727385</v>
      </c>
      <c r="GP77" s="48">
        <v>7249854</v>
      </c>
      <c r="GQ77" s="48">
        <v>-1522469</v>
      </c>
      <c r="GR77" s="809">
        <v>17790121</v>
      </c>
      <c r="GS77" s="810"/>
      <c r="GT77" s="810"/>
      <c r="GU77" s="810"/>
      <c r="GV77" s="810"/>
      <c r="GW77" s="810"/>
      <c r="GX77" s="810"/>
      <c r="GY77" s="1"/>
      <c r="GZ77" s="48">
        <v>-3200740</v>
      </c>
      <c r="HA77" s="809">
        <v>-672155</v>
      </c>
      <c r="HB77" s="810"/>
      <c r="HC77" s="810"/>
      <c r="HD77" s="810"/>
      <c r="HE77" s="810"/>
      <c r="HF77" s="810"/>
      <c r="HG77" s="810"/>
      <c r="HH77" s="48">
        <v>-175201</v>
      </c>
      <c r="HI77" s="48">
        <v>-221773</v>
      </c>
      <c r="HJ77" s="48">
        <v>46572</v>
      </c>
      <c r="HK77" s="809">
        <v>-847356</v>
      </c>
      <c r="HL77" s="810"/>
      <c r="HM77" s="810"/>
      <c r="HN77" s="810"/>
      <c r="HO77" s="810"/>
      <c r="HP77" s="810"/>
      <c r="HQ77" s="810"/>
      <c r="HR77" s="1"/>
      <c r="HS77" s="48">
        <v>22022</v>
      </c>
      <c r="HT77" s="809">
        <v>4623</v>
      </c>
      <c r="HU77" s="810"/>
      <c r="HV77" s="810"/>
      <c r="HW77" s="810"/>
      <c r="HX77" s="810"/>
      <c r="HY77" s="810"/>
      <c r="HZ77" s="810"/>
      <c r="IA77" s="48">
        <v>1205</v>
      </c>
      <c r="IB77" s="48">
        <v>1526</v>
      </c>
      <c r="IC77" s="17">
        <v>-320</v>
      </c>
      <c r="ID77" s="809">
        <v>5828</v>
      </c>
      <c r="IE77" s="810"/>
      <c r="IF77" s="810"/>
      <c r="IG77" s="810"/>
      <c r="IH77" s="810"/>
      <c r="II77" s="810"/>
      <c r="IJ77" s="810"/>
      <c r="IK77" s="1"/>
      <c r="IL77" s="48">
        <v>-286227</v>
      </c>
      <c r="IM77" s="809">
        <v>-60108</v>
      </c>
      <c r="IN77" s="810"/>
      <c r="IO77" s="810"/>
      <c r="IP77" s="810"/>
      <c r="IQ77" s="810"/>
      <c r="IR77" s="810"/>
      <c r="IS77" s="810"/>
      <c r="IT77" s="48">
        <v>-15691</v>
      </c>
      <c r="IU77" s="48">
        <v>-19862</v>
      </c>
      <c r="IV77" s="48">
        <v>4171</v>
      </c>
      <c r="IW77" s="809">
        <v>-75799</v>
      </c>
      <c r="IX77" s="810"/>
      <c r="IY77" s="810"/>
      <c r="IZ77" s="810"/>
      <c r="JA77" s="810"/>
      <c r="JB77" s="810"/>
      <c r="JC77" s="810"/>
      <c r="JD77" s="1"/>
    </row>
    <row r="78" spans="1:264" ht="12" customHeight="1" x14ac:dyDescent="0.25">
      <c r="A78" s="18"/>
      <c r="B78" s="806"/>
      <c r="C78" s="806"/>
      <c r="D78" s="423"/>
      <c r="E78" s="423"/>
      <c r="F78" s="423"/>
      <c r="G78" s="423"/>
      <c r="H78" s="423"/>
      <c r="I78" s="423"/>
      <c r="J78" s="423"/>
      <c r="K78" s="423"/>
      <c r="L78" s="423"/>
      <c r="M78" s="423"/>
      <c r="N78" s="423"/>
      <c r="O78" s="423"/>
      <c r="P78" s="1"/>
      <c r="Q78" s="18"/>
      <c r="R78" s="18"/>
      <c r="S78" s="18"/>
      <c r="T78" s="18"/>
      <c r="U78" s="18"/>
      <c r="V78" s="18"/>
      <c r="W78" s="1"/>
      <c r="X78" s="18"/>
      <c r="Y78" s="18"/>
      <c r="Z78" s="18"/>
      <c r="AA78" s="18"/>
      <c r="AB78" s="18"/>
      <c r="AC78" s="805"/>
      <c r="AD78" s="805"/>
      <c r="AE78" s="805"/>
      <c r="AF78" s="805"/>
      <c r="AG78" s="805"/>
      <c r="AH78" s="805"/>
      <c r="AI78" s="805"/>
      <c r="AJ78" s="1"/>
      <c r="AK78" s="18"/>
      <c r="AL78" s="805"/>
      <c r="AM78" s="805"/>
      <c r="AN78" s="805"/>
      <c r="AO78" s="805"/>
      <c r="AP78" s="805"/>
      <c r="AQ78" s="805"/>
      <c r="AR78" s="805"/>
      <c r="AS78" s="18"/>
      <c r="AT78" s="18"/>
      <c r="AU78" s="18"/>
      <c r="AV78" s="805"/>
      <c r="AW78" s="805"/>
      <c r="AX78" s="805"/>
      <c r="AY78" s="805"/>
      <c r="AZ78" s="805"/>
      <c r="BA78" s="805"/>
      <c r="BB78" s="805"/>
      <c r="BC78" s="1"/>
      <c r="BD78" s="18"/>
      <c r="BE78" s="805"/>
      <c r="BF78" s="805"/>
      <c r="BG78" s="805"/>
      <c r="BH78" s="805"/>
      <c r="BI78" s="805"/>
      <c r="BJ78" s="805"/>
      <c r="BK78" s="805"/>
      <c r="BL78" s="18"/>
      <c r="BM78" s="18"/>
      <c r="BN78" s="18"/>
      <c r="BO78" s="805"/>
      <c r="BP78" s="805"/>
      <c r="BQ78" s="805"/>
      <c r="BR78" s="805"/>
      <c r="BS78" s="805"/>
      <c r="BT78" s="805"/>
      <c r="BU78" s="805"/>
      <c r="BV78" s="1"/>
      <c r="BW78" s="18"/>
      <c r="BX78" s="805"/>
      <c r="BY78" s="805"/>
      <c r="BZ78" s="805"/>
      <c r="CA78" s="805"/>
      <c r="CB78" s="805"/>
      <c r="CC78" s="805"/>
      <c r="CD78" s="805"/>
      <c r="CE78" s="18"/>
      <c r="CF78" s="18"/>
      <c r="CG78" s="18"/>
      <c r="CH78" s="805"/>
      <c r="CI78" s="805"/>
      <c r="CJ78" s="805"/>
      <c r="CK78" s="805"/>
      <c r="CL78" s="805"/>
      <c r="CM78" s="805"/>
      <c r="CN78" s="805"/>
      <c r="CO78" s="1"/>
      <c r="CP78" s="18"/>
      <c r="CQ78" s="805"/>
      <c r="CR78" s="805"/>
      <c r="CS78" s="805"/>
      <c r="CT78" s="805"/>
      <c r="CU78" s="805"/>
      <c r="CV78" s="805"/>
      <c r="CW78" s="805"/>
      <c r="CX78" s="18"/>
      <c r="CY78" s="18"/>
      <c r="CZ78" s="18"/>
      <c r="DA78" s="805"/>
      <c r="DB78" s="805"/>
      <c r="DC78" s="805"/>
      <c r="DD78" s="805"/>
      <c r="DE78" s="805"/>
      <c r="DF78" s="805"/>
      <c r="DG78" s="805"/>
      <c r="DH78" s="1"/>
      <c r="DI78" s="18"/>
      <c r="DJ78" s="805"/>
      <c r="DK78" s="805"/>
      <c r="DL78" s="805"/>
      <c r="DM78" s="805"/>
      <c r="DN78" s="805"/>
      <c r="DO78" s="805"/>
      <c r="DP78" s="805"/>
      <c r="DQ78" s="18"/>
      <c r="DR78" s="18"/>
      <c r="DS78" s="18"/>
      <c r="DT78" s="805"/>
      <c r="DU78" s="805"/>
      <c r="DV78" s="805"/>
      <c r="DW78" s="805"/>
      <c r="DX78" s="805"/>
      <c r="DY78" s="805"/>
      <c r="DZ78" s="805"/>
      <c r="EA78" s="1"/>
      <c r="EB78" s="18"/>
      <c r="EC78" s="805"/>
      <c r="ED78" s="805"/>
      <c r="EE78" s="805"/>
      <c r="EF78" s="805"/>
      <c r="EG78" s="805"/>
      <c r="EH78" s="805"/>
      <c r="EI78" s="805"/>
      <c r="EJ78" s="18"/>
      <c r="EK78" s="18"/>
      <c r="EL78" s="18"/>
      <c r="EM78" s="805"/>
      <c r="EN78" s="805"/>
      <c r="EO78" s="805"/>
      <c r="EP78" s="805"/>
      <c r="EQ78" s="805"/>
      <c r="ER78" s="805"/>
      <c r="ES78" s="805"/>
      <c r="ET78" s="1"/>
      <c r="EU78" s="18"/>
      <c r="EV78" s="805"/>
      <c r="EW78" s="805"/>
      <c r="EX78" s="805"/>
      <c r="EY78" s="805"/>
      <c r="EZ78" s="805"/>
      <c r="FA78" s="805"/>
      <c r="FB78" s="805"/>
      <c r="FC78" s="18"/>
      <c r="FD78" s="18"/>
      <c r="FE78" s="18"/>
      <c r="FF78" s="805"/>
      <c r="FG78" s="805"/>
      <c r="FH78" s="805"/>
      <c r="FI78" s="805"/>
      <c r="FJ78" s="805"/>
      <c r="FK78" s="805"/>
      <c r="FL78" s="805"/>
      <c r="FM78" s="1"/>
      <c r="FN78" s="18"/>
      <c r="FO78" s="805"/>
      <c r="FP78" s="805"/>
      <c r="FQ78" s="805"/>
      <c r="FR78" s="805"/>
      <c r="FS78" s="805"/>
      <c r="FT78" s="805"/>
      <c r="FU78" s="805"/>
      <c r="FV78" s="18"/>
      <c r="FW78" s="18"/>
      <c r="FX78" s="18"/>
      <c r="FY78" s="805"/>
      <c r="FZ78" s="805"/>
      <c r="GA78" s="805"/>
      <c r="GB78" s="805"/>
      <c r="GC78" s="805"/>
      <c r="GD78" s="805"/>
      <c r="GE78" s="805"/>
      <c r="GF78" s="1"/>
      <c r="GG78" s="18"/>
      <c r="GH78" s="805"/>
      <c r="GI78" s="805"/>
      <c r="GJ78" s="805"/>
      <c r="GK78" s="805"/>
      <c r="GL78" s="805"/>
      <c r="GM78" s="805"/>
      <c r="GN78" s="805"/>
      <c r="GO78" s="18"/>
      <c r="GP78" s="18"/>
      <c r="GQ78" s="18"/>
      <c r="GR78" s="805"/>
      <c r="GS78" s="805"/>
      <c r="GT78" s="805"/>
      <c r="GU78" s="805"/>
      <c r="GV78" s="805"/>
      <c r="GW78" s="805"/>
      <c r="GX78" s="805"/>
      <c r="GY78" s="1"/>
      <c r="GZ78" s="18"/>
      <c r="HA78" s="805"/>
      <c r="HB78" s="805"/>
      <c r="HC78" s="805"/>
      <c r="HD78" s="805"/>
      <c r="HE78" s="805"/>
      <c r="HF78" s="805"/>
      <c r="HG78" s="805"/>
      <c r="HH78" s="18"/>
      <c r="HI78" s="18"/>
      <c r="HJ78" s="18"/>
      <c r="HK78" s="805"/>
      <c r="HL78" s="805"/>
      <c r="HM78" s="805"/>
      <c r="HN78" s="805"/>
      <c r="HO78" s="805"/>
      <c r="HP78" s="805"/>
      <c r="HQ78" s="805"/>
      <c r="HR78" s="1"/>
      <c r="HS78" s="18"/>
      <c r="HT78" s="805"/>
      <c r="HU78" s="805"/>
      <c r="HV78" s="805"/>
      <c r="HW78" s="805"/>
      <c r="HX78" s="805"/>
      <c r="HY78" s="805"/>
      <c r="HZ78" s="805"/>
      <c r="IA78" s="18"/>
      <c r="IB78" s="18"/>
      <c r="IC78" s="18"/>
      <c r="ID78" s="805"/>
      <c r="IE78" s="805"/>
      <c r="IF78" s="805"/>
      <c r="IG78" s="805"/>
      <c r="IH78" s="805"/>
      <c r="II78" s="805"/>
      <c r="IJ78" s="805"/>
      <c r="IK78" s="1"/>
      <c r="IL78" s="18"/>
      <c r="IM78" s="805"/>
      <c r="IN78" s="805"/>
      <c r="IO78" s="805"/>
      <c r="IP78" s="805"/>
      <c r="IQ78" s="805"/>
      <c r="IR78" s="805"/>
      <c r="IS78" s="805"/>
      <c r="IT78" s="18"/>
      <c r="IU78" s="18"/>
      <c r="IV78" s="18"/>
      <c r="IW78" s="805"/>
      <c r="IX78" s="805"/>
      <c r="IY78" s="805"/>
      <c r="IZ78" s="805"/>
      <c r="JA78" s="805"/>
      <c r="JB78" s="805"/>
      <c r="JC78" s="805"/>
      <c r="JD78" s="1"/>
    </row>
    <row r="79" spans="1:264" ht="15" customHeight="1" x14ac:dyDescent="0.25">
      <c r="A79" s="14" t="s">
        <v>172</v>
      </c>
      <c r="B79" s="806"/>
      <c r="C79" s="806"/>
      <c r="D79" s="417">
        <v>-978641448</v>
      </c>
      <c r="E79" s="417">
        <v>-978641448</v>
      </c>
      <c r="F79" s="417">
        <v>-978641448</v>
      </c>
      <c r="G79" s="418">
        <v>-222321645</v>
      </c>
      <c r="H79" s="419">
        <v>-48203832</v>
      </c>
      <c r="I79" s="419">
        <v>-48203832</v>
      </c>
      <c r="J79" s="419">
        <v>-48203832</v>
      </c>
      <c r="K79" s="419">
        <v>-48203832</v>
      </c>
      <c r="L79" s="419">
        <v>-48203832</v>
      </c>
      <c r="M79" s="418">
        <v>-61017510</v>
      </c>
      <c r="N79" s="418">
        <v>12813678</v>
      </c>
      <c r="O79" s="419">
        <v>-270525477</v>
      </c>
      <c r="P79" s="1"/>
      <c r="Q79" s="49">
        <v>-915967597</v>
      </c>
      <c r="R79" s="49">
        <v>-209160138</v>
      </c>
      <c r="S79" s="49">
        <v>-47373143</v>
      </c>
      <c r="T79" s="49">
        <v>-59966004</v>
      </c>
      <c r="U79" s="49">
        <v>12592861</v>
      </c>
      <c r="V79" s="49">
        <v>-256533281</v>
      </c>
      <c r="W79" s="1"/>
      <c r="X79" s="50">
        <v>0</v>
      </c>
      <c r="Y79" s="50">
        <v>0</v>
      </c>
      <c r="Z79" s="50">
        <v>0</v>
      </c>
      <c r="AA79" s="50">
        <v>0</v>
      </c>
      <c r="AB79" s="50">
        <v>0</v>
      </c>
      <c r="AC79" s="804">
        <v>0</v>
      </c>
      <c r="AD79" s="803"/>
      <c r="AE79" s="803"/>
      <c r="AF79" s="803"/>
      <c r="AG79" s="803"/>
      <c r="AH79" s="803"/>
      <c r="AI79" s="803"/>
      <c r="AJ79" s="1"/>
      <c r="AK79" s="49">
        <v>-82265394</v>
      </c>
      <c r="AL79" s="802">
        <v>-17275732</v>
      </c>
      <c r="AM79" s="803"/>
      <c r="AN79" s="803"/>
      <c r="AO79" s="803"/>
      <c r="AP79" s="803"/>
      <c r="AQ79" s="803"/>
      <c r="AR79" s="803"/>
      <c r="AS79" s="49">
        <v>-4502999</v>
      </c>
      <c r="AT79" s="49">
        <v>-5699999</v>
      </c>
      <c r="AU79" s="49">
        <v>1197000</v>
      </c>
      <c r="AV79" s="802">
        <v>-21778731</v>
      </c>
      <c r="AW79" s="803"/>
      <c r="AX79" s="803"/>
      <c r="AY79" s="803"/>
      <c r="AZ79" s="803"/>
      <c r="BA79" s="803"/>
      <c r="BB79" s="803"/>
      <c r="BC79" s="1"/>
      <c r="BD79" s="49">
        <v>-1320115</v>
      </c>
      <c r="BE79" s="802">
        <v>-277224</v>
      </c>
      <c r="BF79" s="803"/>
      <c r="BG79" s="803"/>
      <c r="BH79" s="803"/>
      <c r="BI79" s="803"/>
      <c r="BJ79" s="803"/>
      <c r="BK79" s="803"/>
      <c r="BL79" s="49">
        <v>-66564</v>
      </c>
      <c r="BM79" s="49">
        <v>-84258</v>
      </c>
      <c r="BN79" s="49">
        <v>17694</v>
      </c>
      <c r="BO79" s="802">
        <v>-343788</v>
      </c>
      <c r="BP79" s="803"/>
      <c r="BQ79" s="803"/>
      <c r="BR79" s="803"/>
      <c r="BS79" s="803"/>
      <c r="BT79" s="803"/>
      <c r="BU79" s="803"/>
      <c r="BV79" s="1"/>
      <c r="BW79" s="50">
        <v>0</v>
      </c>
      <c r="BX79" s="804">
        <v>0</v>
      </c>
      <c r="BY79" s="803"/>
      <c r="BZ79" s="803"/>
      <c r="CA79" s="803"/>
      <c r="CB79" s="803"/>
      <c r="CC79" s="803"/>
      <c r="CD79" s="803"/>
      <c r="CE79" s="50">
        <v>0</v>
      </c>
      <c r="CF79" s="50">
        <v>0</v>
      </c>
      <c r="CG79" s="50">
        <v>0</v>
      </c>
      <c r="CH79" s="804">
        <v>0</v>
      </c>
      <c r="CI79" s="803"/>
      <c r="CJ79" s="803"/>
      <c r="CK79" s="803"/>
      <c r="CL79" s="803"/>
      <c r="CM79" s="803"/>
      <c r="CN79" s="803"/>
      <c r="CO79" s="1"/>
      <c r="CP79" s="49">
        <v>-29294833</v>
      </c>
      <c r="CQ79" s="802">
        <v>-6151915</v>
      </c>
      <c r="CR79" s="803"/>
      <c r="CS79" s="803"/>
      <c r="CT79" s="803"/>
      <c r="CU79" s="803"/>
      <c r="CV79" s="803"/>
      <c r="CW79" s="803"/>
      <c r="CX79" s="49">
        <v>-1592456</v>
      </c>
      <c r="CY79" s="49">
        <v>-2015767</v>
      </c>
      <c r="CZ79" s="49">
        <v>423311</v>
      </c>
      <c r="DA79" s="802">
        <v>-7744371</v>
      </c>
      <c r="DB79" s="803"/>
      <c r="DC79" s="803"/>
      <c r="DD79" s="803"/>
      <c r="DE79" s="803"/>
      <c r="DF79" s="803"/>
      <c r="DG79" s="803"/>
      <c r="DH79" s="1"/>
      <c r="DI79" s="50">
        <v>0</v>
      </c>
      <c r="DJ79" s="804">
        <v>0</v>
      </c>
      <c r="DK79" s="803"/>
      <c r="DL79" s="803"/>
      <c r="DM79" s="803"/>
      <c r="DN79" s="803"/>
      <c r="DO79" s="803"/>
      <c r="DP79" s="803"/>
      <c r="DQ79" s="50">
        <v>0</v>
      </c>
      <c r="DR79" s="50">
        <v>0</v>
      </c>
      <c r="DS79" s="50">
        <v>0</v>
      </c>
      <c r="DT79" s="804">
        <v>0</v>
      </c>
      <c r="DU79" s="803"/>
      <c r="DV79" s="803"/>
      <c r="DW79" s="803"/>
      <c r="DX79" s="803"/>
      <c r="DY79" s="803"/>
      <c r="DZ79" s="803"/>
      <c r="EA79" s="1"/>
      <c r="EB79" s="49">
        <v>-3730092</v>
      </c>
      <c r="EC79" s="802">
        <v>-783319</v>
      </c>
      <c r="ED79" s="803"/>
      <c r="EE79" s="803"/>
      <c r="EF79" s="803"/>
      <c r="EG79" s="803"/>
      <c r="EH79" s="803"/>
      <c r="EI79" s="803"/>
      <c r="EJ79" s="49">
        <v>-204176</v>
      </c>
      <c r="EK79" s="49">
        <v>-258450</v>
      </c>
      <c r="EL79" s="49">
        <v>54275</v>
      </c>
      <c r="EM79" s="802">
        <v>-987495</v>
      </c>
      <c r="EN79" s="803"/>
      <c r="EO79" s="803"/>
      <c r="EP79" s="803"/>
      <c r="EQ79" s="803"/>
      <c r="ER79" s="803"/>
      <c r="ES79" s="803"/>
      <c r="ET79" s="1"/>
      <c r="EU79" s="50">
        <v>0</v>
      </c>
      <c r="EV79" s="804">
        <v>0</v>
      </c>
      <c r="EW79" s="803"/>
      <c r="EX79" s="803"/>
      <c r="EY79" s="803"/>
      <c r="EZ79" s="803"/>
      <c r="FA79" s="803"/>
      <c r="FB79" s="803"/>
      <c r="FC79" s="50">
        <v>0</v>
      </c>
      <c r="FD79" s="50">
        <v>0</v>
      </c>
      <c r="FE79" s="50">
        <v>0</v>
      </c>
      <c r="FF79" s="804">
        <v>0</v>
      </c>
      <c r="FG79" s="803"/>
      <c r="FH79" s="803"/>
      <c r="FI79" s="803"/>
      <c r="FJ79" s="803"/>
      <c r="FK79" s="803"/>
      <c r="FL79" s="803"/>
      <c r="FM79" s="1"/>
      <c r="FN79" s="49">
        <v>-40066</v>
      </c>
      <c r="FO79" s="802">
        <v>-8413</v>
      </c>
      <c r="FP79" s="803"/>
      <c r="FQ79" s="803"/>
      <c r="FR79" s="803"/>
      <c r="FS79" s="803"/>
      <c r="FT79" s="803"/>
      <c r="FU79" s="803"/>
      <c r="FV79" s="49">
        <v>-2193</v>
      </c>
      <c r="FW79" s="49">
        <v>-2776</v>
      </c>
      <c r="FX79" s="50">
        <v>583</v>
      </c>
      <c r="FY79" s="807">
        <v>-10606</v>
      </c>
      <c r="FZ79" s="808"/>
      <c r="GA79" s="808"/>
      <c r="GB79" s="808"/>
      <c r="GC79" s="808"/>
      <c r="GD79" s="808"/>
      <c r="GE79" s="808"/>
      <c r="GF79" s="1"/>
      <c r="GG79" s="49">
        <v>57441594</v>
      </c>
      <c r="GH79" s="809">
        <v>12062736</v>
      </c>
      <c r="GI79" s="810"/>
      <c r="GJ79" s="810"/>
      <c r="GK79" s="810"/>
      <c r="GL79" s="810"/>
      <c r="GM79" s="810"/>
      <c r="GN79" s="810"/>
      <c r="GO79" s="48">
        <v>5727385</v>
      </c>
      <c r="GP79" s="48">
        <v>7249854</v>
      </c>
      <c r="GQ79" s="48">
        <v>-1522469</v>
      </c>
      <c r="GR79" s="807">
        <v>17790121</v>
      </c>
      <c r="GS79" s="808"/>
      <c r="GT79" s="808"/>
      <c r="GU79" s="808"/>
      <c r="GV79" s="808"/>
      <c r="GW79" s="808"/>
      <c r="GX79" s="808"/>
      <c r="GY79" s="1"/>
      <c r="GZ79" s="49">
        <v>-3200740</v>
      </c>
      <c r="HA79" s="802">
        <v>-672155</v>
      </c>
      <c r="HB79" s="803"/>
      <c r="HC79" s="803"/>
      <c r="HD79" s="803"/>
      <c r="HE79" s="803"/>
      <c r="HF79" s="803"/>
      <c r="HG79" s="803"/>
      <c r="HH79" s="49">
        <v>-175201</v>
      </c>
      <c r="HI79" s="49">
        <v>-221773</v>
      </c>
      <c r="HJ79" s="49">
        <v>46572</v>
      </c>
      <c r="HK79" s="807">
        <v>-847356</v>
      </c>
      <c r="HL79" s="808"/>
      <c r="HM79" s="808"/>
      <c r="HN79" s="808"/>
      <c r="HO79" s="808"/>
      <c r="HP79" s="808"/>
      <c r="HQ79" s="808"/>
      <c r="HR79" s="1"/>
      <c r="HS79" s="49">
        <v>22022</v>
      </c>
      <c r="HT79" s="802">
        <v>4623</v>
      </c>
      <c r="HU79" s="803"/>
      <c r="HV79" s="803"/>
      <c r="HW79" s="803"/>
      <c r="HX79" s="803"/>
      <c r="HY79" s="803"/>
      <c r="HZ79" s="803"/>
      <c r="IA79" s="49">
        <v>1205</v>
      </c>
      <c r="IB79" s="49">
        <v>1526</v>
      </c>
      <c r="IC79" s="50">
        <v>-320</v>
      </c>
      <c r="ID79" s="807">
        <v>5828</v>
      </c>
      <c r="IE79" s="808"/>
      <c r="IF79" s="808"/>
      <c r="IG79" s="808"/>
      <c r="IH79" s="808"/>
      <c r="II79" s="808"/>
      <c r="IJ79" s="808"/>
      <c r="IK79" s="1"/>
      <c r="IL79" s="49">
        <v>-286227</v>
      </c>
      <c r="IM79" s="802">
        <v>-60108</v>
      </c>
      <c r="IN79" s="803"/>
      <c r="IO79" s="803"/>
      <c r="IP79" s="803"/>
      <c r="IQ79" s="803"/>
      <c r="IR79" s="803"/>
      <c r="IS79" s="803"/>
      <c r="IT79" s="49">
        <v>-15691</v>
      </c>
      <c r="IU79" s="49">
        <v>-19862</v>
      </c>
      <c r="IV79" s="49">
        <v>4171</v>
      </c>
      <c r="IW79" s="807">
        <v>-75799</v>
      </c>
      <c r="IX79" s="808"/>
      <c r="IY79" s="808"/>
      <c r="IZ79" s="808"/>
      <c r="JA79" s="808"/>
      <c r="JB79" s="808"/>
      <c r="JC79" s="808"/>
      <c r="JD79" s="1"/>
    </row>
  </sheetData>
  <mergeCells count="2135">
    <mergeCell ref="ID1:IJ1"/>
    <mergeCell ref="IM1:IS1"/>
    <mergeCell ref="IW1:JC1"/>
    <mergeCell ref="B2:C2"/>
    <mergeCell ref="D2:F2"/>
    <mergeCell ref="H2:L2"/>
    <mergeCell ref="AC2:AI2"/>
    <mergeCell ref="AL2:AR2"/>
    <mergeCell ref="AV2:BB2"/>
    <mergeCell ref="BE2:BK2"/>
    <mergeCell ref="FY1:GE1"/>
    <mergeCell ref="GH1:GN1"/>
    <mergeCell ref="GR1:GX1"/>
    <mergeCell ref="HA1:HG1"/>
    <mergeCell ref="HK1:HQ1"/>
    <mergeCell ref="HT1:HZ1"/>
    <mergeCell ref="DT1:DZ1"/>
    <mergeCell ref="EC1:EI1"/>
    <mergeCell ref="EM1:ES1"/>
    <mergeCell ref="EV1:FB1"/>
    <mergeCell ref="FF1:FL1"/>
    <mergeCell ref="FO1:FU1"/>
    <mergeCell ref="BO1:BU1"/>
    <mergeCell ref="BX1:CD1"/>
    <mergeCell ref="CH1:CN1"/>
    <mergeCell ref="CQ1:CW1"/>
    <mergeCell ref="DA1:DG1"/>
    <mergeCell ref="DJ1:DP1"/>
    <mergeCell ref="A1:D1"/>
    <mergeCell ref="H1:L1"/>
    <mergeCell ref="AC1:AI1"/>
    <mergeCell ref="AL1:AR1"/>
    <mergeCell ref="ID2:IJ2"/>
    <mergeCell ref="IM2:IS2"/>
    <mergeCell ref="IW2:JC2"/>
    <mergeCell ref="B3:C3"/>
    <mergeCell ref="D3:F3"/>
    <mergeCell ref="H3:L3"/>
    <mergeCell ref="W3:AC3"/>
    <mergeCell ref="AJ3:AV3"/>
    <mergeCell ref="BC3:BO3"/>
    <mergeCell ref="BV3:CH3"/>
    <mergeCell ref="FY2:GE2"/>
    <mergeCell ref="GH2:GN2"/>
    <mergeCell ref="GR2:GX2"/>
    <mergeCell ref="HA2:HG2"/>
    <mergeCell ref="HK2:HQ2"/>
    <mergeCell ref="HT2:HZ2"/>
    <mergeCell ref="DT2:DZ2"/>
    <mergeCell ref="EC2:EI2"/>
    <mergeCell ref="EM2:ES2"/>
    <mergeCell ref="EV2:FB2"/>
    <mergeCell ref="FF2:FL2"/>
    <mergeCell ref="FO2:FU2"/>
    <mergeCell ref="BO2:BU2"/>
    <mergeCell ref="BX2:CD2"/>
    <mergeCell ref="CH2:CN2"/>
    <mergeCell ref="CQ2:CW2"/>
    <mergeCell ref="DA2:DG2"/>
    <mergeCell ref="DJ2:DP2"/>
    <mergeCell ref="FM3:FY3"/>
    <mergeCell ref="GF3:GR3"/>
    <mergeCell ref="AV1:BB1"/>
    <mergeCell ref="BE1:BK1"/>
    <mergeCell ref="GY4:HK4"/>
    <mergeCell ref="HR4:ID4"/>
    <mergeCell ref="IK4:IW4"/>
    <mergeCell ref="B5:C5"/>
    <mergeCell ref="D5:F5"/>
    <mergeCell ref="H5:L5"/>
    <mergeCell ref="AC5:AI5"/>
    <mergeCell ref="AL5:AR5"/>
    <mergeCell ref="AV5:BB5"/>
    <mergeCell ref="BE5:BK5"/>
    <mergeCell ref="CO4:DA4"/>
    <mergeCell ref="DH4:DT4"/>
    <mergeCell ref="EA4:EM4"/>
    <mergeCell ref="ET4:FF4"/>
    <mergeCell ref="FM4:FY4"/>
    <mergeCell ref="GF4:GR4"/>
    <mergeCell ref="GY3:HK3"/>
    <mergeCell ref="HR3:ID3"/>
    <mergeCell ref="IK3:IW3"/>
    <mergeCell ref="B4:C4"/>
    <mergeCell ref="D4:F4"/>
    <mergeCell ref="H4:L4"/>
    <mergeCell ref="W4:AC4"/>
    <mergeCell ref="AJ4:AV4"/>
    <mergeCell ref="BC4:BO4"/>
    <mergeCell ref="BV4:CH4"/>
    <mergeCell ref="CO3:DA3"/>
    <mergeCell ref="DH3:DT3"/>
    <mergeCell ref="EA3:EM3"/>
    <mergeCell ref="ET3:FF3"/>
    <mergeCell ref="CH6:CN6"/>
    <mergeCell ref="CQ6:CW6"/>
    <mergeCell ref="DA6:DG6"/>
    <mergeCell ref="DJ6:DP6"/>
    <mergeCell ref="ID5:IJ5"/>
    <mergeCell ref="IM5:IS5"/>
    <mergeCell ref="IW5:JC5"/>
    <mergeCell ref="B6:C6"/>
    <mergeCell ref="D6:F6"/>
    <mergeCell ref="H6:L6"/>
    <mergeCell ref="AC6:AI6"/>
    <mergeCell ref="AL6:AR6"/>
    <mergeCell ref="AV6:BB6"/>
    <mergeCell ref="BE6:BK6"/>
    <mergeCell ref="FY5:GE5"/>
    <mergeCell ref="GH5:GN5"/>
    <mergeCell ref="GR5:GX5"/>
    <mergeCell ref="HA5:HG5"/>
    <mergeCell ref="HK5:HQ5"/>
    <mergeCell ref="HT5:HZ5"/>
    <mergeCell ref="DT5:DZ5"/>
    <mergeCell ref="EC5:EI5"/>
    <mergeCell ref="EM5:ES5"/>
    <mergeCell ref="EV5:FB5"/>
    <mergeCell ref="FF5:FL5"/>
    <mergeCell ref="FO5:FU5"/>
    <mergeCell ref="BO5:BU5"/>
    <mergeCell ref="BX5:CD5"/>
    <mergeCell ref="CH5:CN5"/>
    <mergeCell ref="CQ5:CW5"/>
    <mergeCell ref="DA5:DG5"/>
    <mergeCell ref="DJ5:DP5"/>
    <mergeCell ref="FF7:FL7"/>
    <mergeCell ref="FO7:FU7"/>
    <mergeCell ref="BO7:BU7"/>
    <mergeCell ref="BX7:CD7"/>
    <mergeCell ref="CH7:CN7"/>
    <mergeCell ref="CQ7:CW7"/>
    <mergeCell ref="DA7:DG7"/>
    <mergeCell ref="DJ7:DP7"/>
    <mergeCell ref="ID6:IJ6"/>
    <mergeCell ref="IM6:IS6"/>
    <mergeCell ref="IW6:JC6"/>
    <mergeCell ref="B7:C7"/>
    <mergeCell ref="D7:F7"/>
    <mergeCell ref="H7:L7"/>
    <mergeCell ref="AC7:AI7"/>
    <mergeCell ref="AL7:AR7"/>
    <mergeCell ref="AV7:BB7"/>
    <mergeCell ref="BE7:BK7"/>
    <mergeCell ref="FY6:GE6"/>
    <mergeCell ref="GH6:GN6"/>
    <mergeCell ref="GR6:GX6"/>
    <mergeCell ref="HA6:HG6"/>
    <mergeCell ref="HK6:HQ6"/>
    <mergeCell ref="HT6:HZ6"/>
    <mergeCell ref="DT6:DZ6"/>
    <mergeCell ref="EC6:EI6"/>
    <mergeCell ref="EM6:ES6"/>
    <mergeCell ref="EV6:FB6"/>
    <mergeCell ref="FF6:FL6"/>
    <mergeCell ref="FO6:FU6"/>
    <mergeCell ref="BO6:BU6"/>
    <mergeCell ref="BX6:CD6"/>
    <mergeCell ref="DT8:DZ8"/>
    <mergeCell ref="EC8:EI8"/>
    <mergeCell ref="EM8:ES8"/>
    <mergeCell ref="EV8:FB8"/>
    <mergeCell ref="FF8:FL8"/>
    <mergeCell ref="FO8:FU8"/>
    <mergeCell ref="BO8:BU8"/>
    <mergeCell ref="BX8:CD8"/>
    <mergeCell ref="CH8:CN8"/>
    <mergeCell ref="CQ8:CW8"/>
    <mergeCell ref="DA8:DG8"/>
    <mergeCell ref="DJ8:DP8"/>
    <mergeCell ref="ID7:IJ7"/>
    <mergeCell ref="IM7:IS7"/>
    <mergeCell ref="IW7:JC7"/>
    <mergeCell ref="B8:C8"/>
    <mergeCell ref="D8:F8"/>
    <mergeCell ref="H8:L8"/>
    <mergeCell ref="AC8:AI8"/>
    <mergeCell ref="AL8:AR8"/>
    <mergeCell ref="AV8:BB8"/>
    <mergeCell ref="BE8:BK8"/>
    <mergeCell ref="FY7:GE7"/>
    <mergeCell ref="GH7:GN7"/>
    <mergeCell ref="GR7:GX7"/>
    <mergeCell ref="HA7:HG7"/>
    <mergeCell ref="HK7:HQ7"/>
    <mergeCell ref="HT7:HZ7"/>
    <mergeCell ref="DT7:DZ7"/>
    <mergeCell ref="EC7:EI7"/>
    <mergeCell ref="EM7:ES7"/>
    <mergeCell ref="EV7:FB7"/>
    <mergeCell ref="IT9:IZ9"/>
    <mergeCell ref="A10:B10"/>
    <mergeCell ref="D10:F10"/>
    <mergeCell ref="H10:L10"/>
    <mergeCell ref="AC10:AI10"/>
    <mergeCell ref="AL10:AR10"/>
    <mergeCell ref="AV10:BB10"/>
    <mergeCell ref="BE10:BK10"/>
    <mergeCell ref="BO10:BU10"/>
    <mergeCell ref="BX10:CD10"/>
    <mergeCell ref="EJ9:EV9"/>
    <mergeCell ref="FC9:FO9"/>
    <mergeCell ref="FV9:GH9"/>
    <mergeCell ref="GO9:HA9"/>
    <mergeCell ref="HH9:HT9"/>
    <mergeCell ref="IA9:IM9"/>
    <mergeCell ref="ID8:IJ8"/>
    <mergeCell ref="IM8:IS8"/>
    <mergeCell ref="IW8:JC8"/>
    <mergeCell ref="A9:H9"/>
    <mergeCell ref="Z9:AL9"/>
    <mergeCell ref="AS9:BE9"/>
    <mergeCell ref="BL9:BX9"/>
    <mergeCell ref="CE9:CQ9"/>
    <mergeCell ref="CX9:DJ9"/>
    <mergeCell ref="DQ9:EC9"/>
    <mergeCell ref="FY8:GE8"/>
    <mergeCell ref="GH8:GN8"/>
    <mergeCell ref="GR8:GX8"/>
    <mergeCell ref="HA8:HG8"/>
    <mergeCell ref="HK8:HQ8"/>
    <mergeCell ref="HT8:HZ8"/>
    <mergeCell ref="IW10:JC10"/>
    <mergeCell ref="B11:C11"/>
    <mergeCell ref="D11:F11"/>
    <mergeCell ref="H11:L11"/>
    <mergeCell ref="AC11:AI11"/>
    <mergeCell ref="AL11:AR11"/>
    <mergeCell ref="AV11:BB11"/>
    <mergeCell ref="BE11:BK11"/>
    <mergeCell ref="BO11:BU11"/>
    <mergeCell ref="BX11:CD11"/>
    <mergeCell ref="GR10:GX10"/>
    <mergeCell ref="HA10:HG10"/>
    <mergeCell ref="HK10:HQ10"/>
    <mergeCell ref="HT10:HZ10"/>
    <mergeCell ref="ID10:IJ10"/>
    <mergeCell ref="IM10:IS10"/>
    <mergeCell ref="EM10:ES10"/>
    <mergeCell ref="EV10:FB10"/>
    <mergeCell ref="FF10:FL10"/>
    <mergeCell ref="FO10:FU10"/>
    <mergeCell ref="FY10:GE10"/>
    <mergeCell ref="GH10:GN10"/>
    <mergeCell ref="CH10:CN10"/>
    <mergeCell ref="CQ10:CW10"/>
    <mergeCell ref="DA10:DG10"/>
    <mergeCell ref="DJ10:DP10"/>
    <mergeCell ref="DT10:DZ10"/>
    <mergeCell ref="EC10:EI10"/>
    <mergeCell ref="IW11:JC11"/>
    <mergeCell ref="AC12:AI12"/>
    <mergeCell ref="AL12:AR12"/>
    <mergeCell ref="AV12:BB12"/>
    <mergeCell ref="BE12:BK12"/>
    <mergeCell ref="BO12:BU12"/>
    <mergeCell ref="BX12:CD12"/>
    <mergeCell ref="GR11:GX11"/>
    <mergeCell ref="HA11:HG11"/>
    <mergeCell ref="HK11:HQ11"/>
    <mergeCell ref="HT11:HZ11"/>
    <mergeCell ref="ID11:IJ11"/>
    <mergeCell ref="IM11:IS11"/>
    <mergeCell ref="EM11:ES11"/>
    <mergeCell ref="EV11:FB11"/>
    <mergeCell ref="FF11:FL11"/>
    <mergeCell ref="FO11:FU11"/>
    <mergeCell ref="FY11:GE11"/>
    <mergeCell ref="GH11:GN11"/>
    <mergeCell ref="CH11:CN11"/>
    <mergeCell ref="CQ11:CW11"/>
    <mergeCell ref="DA11:DG11"/>
    <mergeCell ref="DJ11:DP11"/>
    <mergeCell ref="DT11:DZ11"/>
    <mergeCell ref="EC11:EI11"/>
    <mergeCell ref="IW12:JC12"/>
    <mergeCell ref="B13:C13"/>
    <mergeCell ref="D13:F13"/>
    <mergeCell ref="H13:L13"/>
    <mergeCell ref="AC13:AI13"/>
    <mergeCell ref="AL13:AR13"/>
    <mergeCell ref="AV13:BB13"/>
    <mergeCell ref="BE13:BK13"/>
    <mergeCell ref="BO13:BU13"/>
    <mergeCell ref="BX13:CD13"/>
    <mergeCell ref="GR12:GX12"/>
    <mergeCell ref="HA12:HG12"/>
    <mergeCell ref="HK12:HQ12"/>
    <mergeCell ref="HT12:HZ12"/>
    <mergeCell ref="ID12:IJ12"/>
    <mergeCell ref="IM12:IS12"/>
    <mergeCell ref="EM12:ES12"/>
    <mergeCell ref="EV12:FB12"/>
    <mergeCell ref="FF12:FL12"/>
    <mergeCell ref="FO12:FU12"/>
    <mergeCell ref="FY12:GE12"/>
    <mergeCell ref="GH12:GN12"/>
    <mergeCell ref="CH12:CN12"/>
    <mergeCell ref="CQ12:CW12"/>
    <mergeCell ref="DA12:DG12"/>
    <mergeCell ref="DJ12:DP12"/>
    <mergeCell ref="DT12:DZ12"/>
    <mergeCell ref="EC12:EI12"/>
    <mergeCell ref="IW13:JC13"/>
    <mergeCell ref="B12:C12"/>
    <mergeCell ref="D12:F12"/>
    <mergeCell ref="H12:L12"/>
    <mergeCell ref="AC14:AI14"/>
    <mergeCell ref="AL14:AR14"/>
    <mergeCell ref="AV14:BB14"/>
    <mergeCell ref="BE14:BK14"/>
    <mergeCell ref="BO14:BU14"/>
    <mergeCell ref="BX14:CD14"/>
    <mergeCell ref="GR13:GX13"/>
    <mergeCell ref="HA13:HG13"/>
    <mergeCell ref="HK13:HQ13"/>
    <mergeCell ref="HT13:HZ13"/>
    <mergeCell ref="ID13:IJ13"/>
    <mergeCell ref="IM13:IS13"/>
    <mergeCell ref="EM13:ES13"/>
    <mergeCell ref="EV13:FB13"/>
    <mergeCell ref="FF13:FL13"/>
    <mergeCell ref="FO13:FU13"/>
    <mergeCell ref="FY13:GE13"/>
    <mergeCell ref="GH13:GN13"/>
    <mergeCell ref="CH13:CN13"/>
    <mergeCell ref="CQ13:CW13"/>
    <mergeCell ref="DA13:DG13"/>
    <mergeCell ref="DJ13:DP13"/>
    <mergeCell ref="DT13:DZ13"/>
    <mergeCell ref="EC13:EI13"/>
    <mergeCell ref="IW14:JC14"/>
    <mergeCell ref="B15:C15"/>
    <mergeCell ref="D15:F15"/>
    <mergeCell ref="H15:L15"/>
    <mergeCell ref="AC15:AI15"/>
    <mergeCell ref="AL15:AR15"/>
    <mergeCell ref="AV15:BB15"/>
    <mergeCell ref="BE15:BK15"/>
    <mergeCell ref="BO15:BU15"/>
    <mergeCell ref="BX15:CD15"/>
    <mergeCell ref="GR14:GX14"/>
    <mergeCell ref="HA14:HG14"/>
    <mergeCell ref="HK14:HQ14"/>
    <mergeCell ref="HT14:HZ14"/>
    <mergeCell ref="ID14:IJ14"/>
    <mergeCell ref="IM14:IS14"/>
    <mergeCell ref="EM14:ES14"/>
    <mergeCell ref="EV14:FB14"/>
    <mergeCell ref="FF14:FL14"/>
    <mergeCell ref="FO14:FU14"/>
    <mergeCell ref="FY14:GE14"/>
    <mergeCell ref="GH14:GN14"/>
    <mergeCell ref="CH14:CN14"/>
    <mergeCell ref="CQ14:CW14"/>
    <mergeCell ref="DA14:DG14"/>
    <mergeCell ref="DJ14:DP14"/>
    <mergeCell ref="DT14:DZ14"/>
    <mergeCell ref="EC14:EI14"/>
    <mergeCell ref="IW15:JC15"/>
    <mergeCell ref="B14:C14"/>
    <mergeCell ref="D14:F14"/>
    <mergeCell ref="H14:L14"/>
    <mergeCell ref="AC16:AI16"/>
    <mergeCell ref="AL16:AR16"/>
    <mergeCell ref="AV16:BB16"/>
    <mergeCell ref="BE16:BK16"/>
    <mergeCell ref="BO16:BU16"/>
    <mergeCell ref="BX16:CD16"/>
    <mergeCell ref="GR15:GX15"/>
    <mergeCell ref="HA15:HG15"/>
    <mergeCell ref="HK15:HQ15"/>
    <mergeCell ref="HT15:HZ15"/>
    <mergeCell ref="ID15:IJ15"/>
    <mergeCell ref="IM15:IS15"/>
    <mergeCell ref="EM15:ES15"/>
    <mergeCell ref="EV15:FB15"/>
    <mergeCell ref="FF15:FL15"/>
    <mergeCell ref="FO15:FU15"/>
    <mergeCell ref="FY15:GE15"/>
    <mergeCell ref="GH15:GN15"/>
    <mergeCell ref="CH15:CN15"/>
    <mergeCell ref="CQ15:CW15"/>
    <mergeCell ref="DA15:DG15"/>
    <mergeCell ref="DJ15:DP15"/>
    <mergeCell ref="DT15:DZ15"/>
    <mergeCell ref="EC15:EI15"/>
    <mergeCell ref="IW16:JC16"/>
    <mergeCell ref="B17:C17"/>
    <mergeCell ref="D17:F17"/>
    <mergeCell ref="H17:L17"/>
    <mergeCell ref="AC17:AI17"/>
    <mergeCell ref="AL17:AR17"/>
    <mergeCell ref="AV17:BB17"/>
    <mergeCell ref="BE17:BK17"/>
    <mergeCell ref="BO17:BU17"/>
    <mergeCell ref="BX17:CD17"/>
    <mergeCell ref="GR16:GX16"/>
    <mergeCell ref="HA16:HG16"/>
    <mergeCell ref="HK16:HQ16"/>
    <mergeCell ref="HT16:HZ16"/>
    <mergeCell ref="ID16:IJ16"/>
    <mergeCell ref="IM16:IS16"/>
    <mergeCell ref="EM16:ES16"/>
    <mergeCell ref="EV16:FB16"/>
    <mergeCell ref="FF16:FL16"/>
    <mergeCell ref="FO16:FU16"/>
    <mergeCell ref="FY16:GE16"/>
    <mergeCell ref="GH16:GN16"/>
    <mergeCell ref="CH16:CN16"/>
    <mergeCell ref="CQ16:CW16"/>
    <mergeCell ref="DA16:DG16"/>
    <mergeCell ref="DJ16:DP16"/>
    <mergeCell ref="DT16:DZ16"/>
    <mergeCell ref="EC16:EI16"/>
    <mergeCell ref="IW17:JC17"/>
    <mergeCell ref="B16:C16"/>
    <mergeCell ref="D16:F16"/>
    <mergeCell ref="H16:L16"/>
    <mergeCell ref="AC18:AI18"/>
    <mergeCell ref="AL18:AR18"/>
    <mergeCell ref="AV18:BB18"/>
    <mergeCell ref="BE18:BK18"/>
    <mergeCell ref="BO18:BU18"/>
    <mergeCell ref="BX18:CD18"/>
    <mergeCell ref="GR17:GX17"/>
    <mergeCell ref="HA17:HG17"/>
    <mergeCell ref="HK17:HQ17"/>
    <mergeCell ref="HT17:HZ17"/>
    <mergeCell ref="ID17:IJ17"/>
    <mergeCell ref="IM17:IS17"/>
    <mergeCell ref="EM17:ES17"/>
    <mergeCell ref="EV17:FB17"/>
    <mergeCell ref="FF17:FL17"/>
    <mergeCell ref="FO17:FU17"/>
    <mergeCell ref="FY17:GE17"/>
    <mergeCell ref="GH17:GN17"/>
    <mergeCell ref="CH17:CN17"/>
    <mergeCell ref="CQ17:CW17"/>
    <mergeCell ref="DA17:DG17"/>
    <mergeCell ref="DJ17:DP17"/>
    <mergeCell ref="DT17:DZ17"/>
    <mergeCell ref="EC17:EI17"/>
    <mergeCell ref="IW18:JC18"/>
    <mergeCell ref="B19:C19"/>
    <mergeCell ref="D19:F19"/>
    <mergeCell ref="H19:L19"/>
    <mergeCell ref="AC19:AI19"/>
    <mergeCell ref="AL19:AR19"/>
    <mergeCell ref="AV19:BB19"/>
    <mergeCell ref="BE19:BK19"/>
    <mergeCell ref="BO19:BU19"/>
    <mergeCell ref="BX19:CD19"/>
    <mergeCell ref="GR18:GX18"/>
    <mergeCell ref="HA18:HG18"/>
    <mergeCell ref="HK18:HQ18"/>
    <mergeCell ref="HT18:HZ18"/>
    <mergeCell ref="ID18:IJ18"/>
    <mergeCell ref="IM18:IS18"/>
    <mergeCell ref="EM18:ES18"/>
    <mergeCell ref="EV18:FB18"/>
    <mergeCell ref="FF18:FL18"/>
    <mergeCell ref="FO18:FU18"/>
    <mergeCell ref="FY18:GE18"/>
    <mergeCell ref="GH18:GN18"/>
    <mergeCell ref="CH18:CN18"/>
    <mergeCell ref="CQ18:CW18"/>
    <mergeCell ref="DA18:DG18"/>
    <mergeCell ref="DJ18:DP18"/>
    <mergeCell ref="DT18:DZ18"/>
    <mergeCell ref="EC18:EI18"/>
    <mergeCell ref="IW19:JC19"/>
    <mergeCell ref="B18:C18"/>
    <mergeCell ref="D18:F18"/>
    <mergeCell ref="H18:L18"/>
    <mergeCell ref="AC20:AI20"/>
    <mergeCell ref="AL20:AR20"/>
    <mergeCell ref="AV20:BB20"/>
    <mergeCell ref="BE20:BK20"/>
    <mergeCell ref="BO20:BU20"/>
    <mergeCell ref="BX20:CD20"/>
    <mergeCell ref="GR19:GX19"/>
    <mergeCell ref="HA19:HG19"/>
    <mergeCell ref="HK19:HQ19"/>
    <mergeCell ref="HT19:HZ19"/>
    <mergeCell ref="ID19:IJ19"/>
    <mergeCell ref="IM19:IS19"/>
    <mergeCell ref="EM19:ES19"/>
    <mergeCell ref="EV19:FB19"/>
    <mergeCell ref="FF19:FL19"/>
    <mergeCell ref="FO19:FU19"/>
    <mergeCell ref="FY19:GE19"/>
    <mergeCell ref="GH19:GN19"/>
    <mergeCell ref="CH19:CN19"/>
    <mergeCell ref="CQ19:CW19"/>
    <mergeCell ref="DA19:DG19"/>
    <mergeCell ref="DJ19:DP19"/>
    <mergeCell ref="DT19:DZ19"/>
    <mergeCell ref="EC19:EI19"/>
    <mergeCell ref="IW20:JC20"/>
    <mergeCell ref="B21:C21"/>
    <mergeCell ref="D21:F21"/>
    <mergeCell ref="H21:L21"/>
    <mergeCell ref="AC21:AI21"/>
    <mergeCell ref="AL21:AR21"/>
    <mergeCell ref="AV21:BB21"/>
    <mergeCell ref="BE21:BK21"/>
    <mergeCell ref="BO21:BU21"/>
    <mergeCell ref="BX21:CD21"/>
    <mergeCell ref="GR20:GX20"/>
    <mergeCell ref="HA20:HG20"/>
    <mergeCell ref="HK20:HQ20"/>
    <mergeCell ref="HT20:HZ20"/>
    <mergeCell ref="ID20:IJ20"/>
    <mergeCell ref="IM20:IS20"/>
    <mergeCell ref="EM20:ES20"/>
    <mergeCell ref="EV20:FB20"/>
    <mergeCell ref="FF20:FL20"/>
    <mergeCell ref="FO20:FU20"/>
    <mergeCell ref="FY20:GE20"/>
    <mergeCell ref="GH20:GN20"/>
    <mergeCell ref="CH20:CN20"/>
    <mergeCell ref="CQ20:CW20"/>
    <mergeCell ref="DA20:DG20"/>
    <mergeCell ref="DJ20:DP20"/>
    <mergeCell ref="DT20:DZ20"/>
    <mergeCell ref="EC20:EI20"/>
    <mergeCell ref="IW21:JC21"/>
    <mergeCell ref="B20:C20"/>
    <mergeCell ref="D20:F20"/>
    <mergeCell ref="H20:L20"/>
    <mergeCell ref="AC22:AI22"/>
    <mergeCell ref="AL22:AR22"/>
    <mergeCell ref="AV22:BB22"/>
    <mergeCell ref="BE22:BK22"/>
    <mergeCell ref="BO22:BU22"/>
    <mergeCell ref="BX22:CD22"/>
    <mergeCell ref="GR21:GX21"/>
    <mergeCell ref="HA21:HG21"/>
    <mergeCell ref="HK21:HQ21"/>
    <mergeCell ref="HT21:HZ21"/>
    <mergeCell ref="ID21:IJ21"/>
    <mergeCell ref="IM21:IS21"/>
    <mergeCell ref="EM21:ES21"/>
    <mergeCell ref="EV21:FB21"/>
    <mergeCell ref="FF21:FL21"/>
    <mergeCell ref="FO21:FU21"/>
    <mergeCell ref="FY21:GE21"/>
    <mergeCell ref="GH21:GN21"/>
    <mergeCell ref="CH21:CN21"/>
    <mergeCell ref="CQ21:CW21"/>
    <mergeCell ref="DA21:DG21"/>
    <mergeCell ref="DJ21:DP21"/>
    <mergeCell ref="DT21:DZ21"/>
    <mergeCell ref="EC21:EI21"/>
    <mergeCell ref="IW22:JC22"/>
    <mergeCell ref="B23:C23"/>
    <mergeCell ref="D23:F23"/>
    <mergeCell ref="H23:L23"/>
    <mergeCell ref="AC23:AI23"/>
    <mergeCell ref="AL23:AR23"/>
    <mergeCell ref="AV23:BB23"/>
    <mergeCell ref="BE23:BK23"/>
    <mergeCell ref="BO23:BU23"/>
    <mergeCell ref="BX23:CD23"/>
    <mergeCell ref="GR22:GX22"/>
    <mergeCell ref="HA22:HG22"/>
    <mergeCell ref="HK22:HQ22"/>
    <mergeCell ref="HT22:HZ22"/>
    <mergeCell ref="ID22:IJ22"/>
    <mergeCell ref="IM22:IS22"/>
    <mergeCell ref="EM22:ES22"/>
    <mergeCell ref="EV22:FB22"/>
    <mergeCell ref="FF22:FL22"/>
    <mergeCell ref="FO22:FU22"/>
    <mergeCell ref="FY22:GE22"/>
    <mergeCell ref="GH22:GN22"/>
    <mergeCell ref="CH22:CN22"/>
    <mergeCell ref="CQ22:CW22"/>
    <mergeCell ref="DA22:DG22"/>
    <mergeCell ref="DJ22:DP22"/>
    <mergeCell ref="DT22:DZ22"/>
    <mergeCell ref="EC22:EI22"/>
    <mergeCell ref="IW23:JC23"/>
    <mergeCell ref="B22:C22"/>
    <mergeCell ref="D22:F22"/>
    <mergeCell ref="H22:L22"/>
    <mergeCell ref="AC24:AI24"/>
    <mergeCell ref="AL24:AR24"/>
    <mergeCell ref="AV24:BB24"/>
    <mergeCell ref="BE24:BK24"/>
    <mergeCell ref="BO24:BU24"/>
    <mergeCell ref="BX24:CD24"/>
    <mergeCell ref="GR23:GX23"/>
    <mergeCell ref="HA23:HG23"/>
    <mergeCell ref="HK23:HQ23"/>
    <mergeCell ref="HT23:HZ23"/>
    <mergeCell ref="ID23:IJ23"/>
    <mergeCell ref="IM23:IS23"/>
    <mergeCell ref="EM23:ES23"/>
    <mergeCell ref="EV23:FB23"/>
    <mergeCell ref="FF23:FL23"/>
    <mergeCell ref="FO23:FU23"/>
    <mergeCell ref="FY23:GE23"/>
    <mergeCell ref="GH23:GN23"/>
    <mergeCell ref="CH23:CN23"/>
    <mergeCell ref="CQ23:CW23"/>
    <mergeCell ref="DA23:DG23"/>
    <mergeCell ref="DJ23:DP23"/>
    <mergeCell ref="DT23:DZ23"/>
    <mergeCell ref="EC23:EI23"/>
    <mergeCell ref="IW24:JC24"/>
    <mergeCell ref="B25:C25"/>
    <mergeCell ref="D25:F25"/>
    <mergeCell ref="H25:L25"/>
    <mergeCell ref="AC25:AI25"/>
    <mergeCell ref="AL25:AR25"/>
    <mergeCell ref="AV25:BB25"/>
    <mergeCell ref="BE25:BK25"/>
    <mergeCell ref="BO25:BU25"/>
    <mergeCell ref="BX25:CD25"/>
    <mergeCell ref="GR24:GX24"/>
    <mergeCell ref="HA24:HG24"/>
    <mergeCell ref="HK24:HQ24"/>
    <mergeCell ref="HT24:HZ24"/>
    <mergeCell ref="ID24:IJ24"/>
    <mergeCell ref="IM24:IS24"/>
    <mergeCell ref="EM24:ES24"/>
    <mergeCell ref="EV24:FB24"/>
    <mergeCell ref="FF24:FL24"/>
    <mergeCell ref="FO24:FU24"/>
    <mergeCell ref="FY24:GE24"/>
    <mergeCell ref="GH24:GN24"/>
    <mergeCell ref="CH24:CN24"/>
    <mergeCell ref="CQ24:CW24"/>
    <mergeCell ref="DA24:DG24"/>
    <mergeCell ref="DJ24:DP24"/>
    <mergeCell ref="DT24:DZ24"/>
    <mergeCell ref="EC24:EI24"/>
    <mergeCell ref="IW25:JC25"/>
    <mergeCell ref="B24:C24"/>
    <mergeCell ref="D24:F24"/>
    <mergeCell ref="H24:L24"/>
    <mergeCell ref="AC27:AI27"/>
    <mergeCell ref="AL27:AR27"/>
    <mergeCell ref="AV27:BB27"/>
    <mergeCell ref="BE27:BK27"/>
    <mergeCell ref="BO27:BU27"/>
    <mergeCell ref="BX27:CD27"/>
    <mergeCell ref="GR25:GX25"/>
    <mergeCell ref="HA25:HG25"/>
    <mergeCell ref="HK25:HQ25"/>
    <mergeCell ref="HT25:HZ25"/>
    <mergeCell ref="ID25:IJ25"/>
    <mergeCell ref="IM25:IS25"/>
    <mergeCell ref="EM25:ES25"/>
    <mergeCell ref="EV25:FB25"/>
    <mergeCell ref="FF25:FL25"/>
    <mergeCell ref="FO25:FU25"/>
    <mergeCell ref="FY25:GE25"/>
    <mergeCell ref="GH25:GN25"/>
    <mergeCell ref="CH25:CN25"/>
    <mergeCell ref="CQ25:CW25"/>
    <mergeCell ref="DA25:DG25"/>
    <mergeCell ref="DJ25:DP25"/>
    <mergeCell ref="DT25:DZ25"/>
    <mergeCell ref="EC25:EI25"/>
    <mergeCell ref="IW27:JC27"/>
    <mergeCell ref="B28:C28"/>
    <mergeCell ref="D28:F28"/>
    <mergeCell ref="H28:L28"/>
    <mergeCell ref="AC28:AI28"/>
    <mergeCell ref="AL28:AR28"/>
    <mergeCell ref="AV28:BB28"/>
    <mergeCell ref="BE28:BK28"/>
    <mergeCell ref="BO28:BU28"/>
    <mergeCell ref="BX28:CD28"/>
    <mergeCell ref="GR27:GX27"/>
    <mergeCell ref="HA27:HG27"/>
    <mergeCell ref="HK27:HQ27"/>
    <mergeCell ref="HT27:HZ27"/>
    <mergeCell ref="ID27:IJ27"/>
    <mergeCell ref="IM27:IS27"/>
    <mergeCell ref="EM27:ES27"/>
    <mergeCell ref="EV27:FB27"/>
    <mergeCell ref="FF27:FL27"/>
    <mergeCell ref="FO27:FU27"/>
    <mergeCell ref="FY27:GE27"/>
    <mergeCell ref="GH27:GN27"/>
    <mergeCell ref="CH27:CN27"/>
    <mergeCell ref="CQ27:CW27"/>
    <mergeCell ref="DA27:DG27"/>
    <mergeCell ref="DJ27:DP27"/>
    <mergeCell ref="DT27:DZ27"/>
    <mergeCell ref="EC27:EI27"/>
    <mergeCell ref="IW28:JC28"/>
    <mergeCell ref="B27:C27"/>
    <mergeCell ref="D27:F27"/>
    <mergeCell ref="H27:L27"/>
    <mergeCell ref="AC29:AI29"/>
    <mergeCell ref="AL29:AR29"/>
    <mergeCell ref="AV29:BB29"/>
    <mergeCell ref="BE29:BK29"/>
    <mergeCell ref="BO29:BU29"/>
    <mergeCell ref="BX29:CD29"/>
    <mergeCell ref="GR28:GX28"/>
    <mergeCell ref="HA28:HG28"/>
    <mergeCell ref="HK28:HQ28"/>
    <mergeCell ref="HT28:HZ28"/>
    <mergeCell ref="ID28:IJ28"/>
    <mergeCell ref="IM28:IS28"/>
    <mergeCell ref="EM28:ES28"/>
    <mergeCell ref="EV28:FB28"/>
    <mergeCell ref="FF28:FL28"/>
    <mergeCell ref="FO28:FU28"/>
    <mergeCell ref="FY28:GE28"/>
    <mergeCell ref="GH28:GN28"/>
    <mergeCell ref="CH28:CN28"/>
    <mergeCell ref="CQ28:CW28"/>
    <mergeCell ref="DA28:DG28"/>
    <mergeCell ref="DJ28:DP28"/>
    <mergeCell ref="DT28:DZ28"/>
    <mergeCell ref="EC28:EI28"/>
    <mergeCell ref="IW29:JC29"/>
    <mergeCell ref="B30:C30"/>
    <mergeCell ref="D30:F30"/>
    <mergeCell ref="H30:L30"/>
    <mergeCell ref="AC30:AI30"/>
    <mergeCell ref="AL30:AR30"/>
    <mergeCell ref="AV30:BB30"/>
    <mergeCell ref="BE30:BK30"/>
    <mergeCell ref="BO30:BU30"/>
    <mergeCell ref="BX30:CD30"/>
    <mergeCell ref="GR29:GX29"/>
    <mergeCell ref="HA29:HG29"/>
    <mergeCell ref="HK29:HQ29"/>
    <mergeCell ref="HT29:HZ29"/>
    <mergeCell ref="ID29:IJ29"/>
    <mergeCell ref="IM29:IS29"/>
    <mergeCell ref="EM29:ES29"/>
    <mergeCell ref="EV29:FB29"/>
    <mergeCell ref="FF29:FL29"/>
    <mergeCell ref="FO29:FU29"/>
    <mergeCell ref="FY29:GE29"/>
    <mergeCell ref="GH29:GN29"/>
    <mergeCell ref="CH29:CN29"/>
    <mergeCell ref="CQ29:CW29"/>
    <mergeCell ref="DA29:DG29"/>
    <mergeCell ref="DJ29:DP29"/>
    <mergeCell ref="DT29:DZ29"/>
    <mergeCell ref="EC29:EI29"/>
    <mergeCell ref="IW30:JC30"/>
    <mergeCell ref="B29:C29"/>
    <mergeCell ref="D29:F29"/>
    <mergeCell ref="H29:L29"/>
    <mergeCell ref="AC31:AI31"/>
    <mergeCell ref="AL31:AR31"/>
    <mergeCell ref="AV31:BB31"/>
    <mergeCell ref="BE31:BK31"/>
    <mergeCell ref="BO31:BU31"/>
    <mergeCell ref="BX31:CD31"/>
    <mergeCell ref="GR30:GX30"/>
    <mergeCell ref="HA30:HG30"/>
    <mergeCell ref="HK30:HQ30"/>
    <mergeCell ref="HT30:HZ30"/>
    <mergeCell ref="ID30:IJ30"/>
    <mergeCell ref="IM30:IS30"/>
    <mergeCell ref="EM30:ES30"/>
    <mergeCell ref="EV30:FB30"/>
    <mergeCell ref="FF30:FL30"/>
    <mergeCell ref="FO30:FU30"/>
    <mergeCell ref="FY30:GE30"/>
    <mergeCell ref="GH30:GN30"/>
    <mergeCell ref="CH30:CN30"/>
    <mergeCell ref="CQ30:CW30"/>
    <mergeCell ref="DA30:DG30"/>
    <mergeCell ref="DJ30:DP30"/>
    <mergeCell ref="DT30:DZ30"/>
    <mergeCell ref="EC30:EI30"/>
    <mergeCell ref="IW31:JC31"/>
    <mergeCell ref="B32:C32"/>
    <mergeCell ref="D32:F32"/>
    <mergeCell ref="H32:L32"/>
    <mergeCell ref="AC32:AI32"/>
    <mergeCell ref="AL32:AR32"/>
    <mergeCell ref="AV32:BB32"/>
    <mergeCell ref="BE32:BK32"/>
    <mergeCell ref="BO32:BU32"/>
    <mergeCell ref="BX32:CD32"/>
    <mergeCell ref="GR31:GX31"/>
    <mergeCell ref="HA31:HG31"/>
    <mergeCell ref="HK31:HQ31"/>
    <mergeCell ref="HT31:HZ31"/>
    <mergeCell ref="ID31:IJ31"/>
    <mergeCell ref="IM31:IS31"/>
    <mergeCell ref="EM31:ES31"/>
    <mergeCell ref="EV31:FB31"/>
    <mergeCell ref="FF31:FL31"/>
    <mergeCell ref="FO31:FU31"/>
    <mergeCell ref="FY31:GE31"/>
    <mergeCell ref="GH31:GN31"/>
    <mergeCell ref="CH31:CN31"/>
    <mergeCell ref="CQ31:CW31"/>
    <mergeCell ref="DA31:DG31"/>
    <mergeCell ref="DJ31:DP31"/>
    <mergeCell ref="DT31:DZ31"/>
    <mergeCell ref="EC31:EI31"/>
    <mergeCell ref="IW32:JC32"/>
    <mergeCell ref="B31:C31"/>
    <mergeCell ref="D31:F31"/>
    <mergeCell ref="H31:L31"/>
    <mergeCell ref="AC33:AI33"/>
    <mergeCell ref="AL33:AR33"/>
    <mergeCell ref="AV33:BB33"/>
    <mergeCell ref="BE33:BK33"/>
    <mergeCell ref="BO33:BU33"/>
    <mergeCell ref="BX33:CD33"/>
    <mergeCell ref="GR32:GX32"/>
    <mergeCell ref="HA32:HG32"/>
    <mergeCell ref="HK32:HQ32"/>
    <mergeCell ref="HT32:HZ32"/>
    <mergeCell ref="ID32:IJ32"/>
    <mergeCell ref="IM32:IS32"/>
    <mergeCell ref="EM32:ES32"/>
    <mergeCell ref="EV32:FB32"/>
    <mergeCell ref="FF32:FL32"/>
    <mergeCell ref="FO32:FU32"/>
    <mergeCell ref="FY32:GE32"/>
    <mergeCell ref="GH32:GN32"/>
    <mergeCell ref="CH32:CN32"/>
    <mergeCell ref="CQ32:CW32"/>
    <mergeCell ref="DA32:DG32"/>
    <mergeCell ref="DJ32:DP32"/>
    <mergeCell ref="DT32:DZ32"/>
    <mergeCell ref="EC32:EI32"/>
    <mergeCell ref="IW33:JC33"/>
    <mergeCell ref="B34:C34"/>
    <mergeCell ref="D34:F34"/>
    <mergeCell ref="H34:L34"/>
    <mergeCell ref="AC34:AI34"/>
    <mergeCell ref="AL34:AR34"/>
    <mergeCell ref="AV34:BB34"/>
    <mergeCell ref="BE34:BK34"/>
    <mergeCell ref="BO34:BU34"/>
    <mergeCell ref="BX34:CD34"/>
    <mergeCell ref="GR33:GX33"/>
    <mergeCell ref="HA33:HG33"/>
    <mergeCell ref="HK33:HQ33"/>
    <mergeCell ref="HT33:HZ33"/>
    <mergeCell ref="ID33:IJ33"/>
    <mergeCell ref="IM33:IS33"/>
    <mergeCell ref="EM33:ES33"/>
    <mergeCell ref="EV33:FB33"/>
    <mergeCell ref="FF33:FL33"/>
    <mergeCell ref="FO33:FU33"/>
    <mergeCell ref="FY33:GE33"/>
    <mergeCell ref="GH33:GN33"/>
    <mergeCell ref="CH33:CN33"/>
    <mergeCell ref="CQ33:CW33"/>
    <mergeCell ref="DA33:DG33"/>
    <mergeCell ref="DJ33:DP33"/>
    <mergeCell ref="DT33:DZ33"/>
    <mergeCell ref="EC33:EI33"/>
    <mergeCell ref="IW34:JC34"/>
    <mergeCell ref="B33:C33"/>
    <mergeCell ref="D33:F33"/>
    <mergeCell ref="H33:L33"/>
    <mergeCell ref="AC35:AI35"/>
    <mergeCell ref="AL35:AR35"/>
    <mergeCell ref="AV35:BB35"/>
    <mergeCell ref="BE35:BK35"/>
    <mergeCell ref="BO35:BU35"/>
    <mergeCell ref="BX35:CD35"/>
    <mergeCell ref="GR34:GX34"/>
    <mergeCell ref="HA34:HG34"/>
    <mergeCell ref="HK34:HQ34"/>
    <mergeCell ref="HT34:HZ34"/>
    <mergeCell ref="ID34:IJ34"/>
    <mergeCell ref="IM34:IS34"/>
    <mergeCell ref="EM34:ES34"/>
    <mergeCell ref="EV34:FB34"/>
    <mergeCell ref="FF34:FL34"/>
    <mergeCell ref="FO34:FU34"/>
    <mergeCell ref="FY34:GE34"/>
    <mergeCell ref="GH34:GN34"/>
    <mergeCell ref="CH34:CN34"/>
    <mergeCell ref="CQ34:CW34"/>
    <mergeCell ref="DA34:DG34"/>
    <mergeCell ref="DJ34:DP34"/>
    <mergeCell ref="DT34:DZ34"/>
    <mergeCell ref="EC34:EI34"/>
    <mergeCell ref="IW35:JC35"/>
    <mergeCell ref="B36:C36"/>
    <mergeCell ref="D36:F36"/>
    <mergeCell ref="H36:L36"/>
    <mergeCell ref="AC36:AI36"/>
    <mergeCell ref="AL36:AR36"/>
    <mergeCell ref="AV36:BB36"/>
    <mergeCell ref="BE36:BK36"/>
    <mergeCell ref="BO36:BU36"/>
    <mergeCell ref="BX36:CD36"/>
    <mergeCell ref="GR35:GX35"/>
    <mergeCell ref="HA35:HG35"/>
    <mergeCell ref="HK35:HQ35"/>
    <mergeCell ref="HT35:HZ35"/>
    <mergeCell ref="ID35:IJ35"/>
    <mergeCell ref="IM35:IS35"/>
    <mergeCell ref="EM35:ES35"/>
    <mergeCell ref="EV35:FB35"/>
    <mergeCell ref="FF35:FL35"/>
    <mergeCell ref="FO35:FU35"/>
    <mergeCell ref="FY35:GE35"/>
    <mergeCell ref="GH35:GN35"/>
    <mergeCell ref="CH35:CN35"/>
    <mergeCell ref="CQ35:CW35"/>
    <mergeCell ref="DA35:DG35"/>
    <mergeCell ref="DJ35:DP35"/>
    <mergeCell ref="DT35:DZ35"/>
    <mergeCell ref="EC35:EI35"/>
    <mergeCell ref="IW36:JC36"/>
    <mergeCell ref="B35:C35"/>
    <mergeCell ref="D35:F35"/>
    <mergeCell ref="H35:L35"/>
    <mergeCell ref="AC37:AI37"/>
    <mergeCell ref="AL37:AR37"/>
    <mergeCell ref="AV37:BB37"/>
    <mergeCell ref="BE37:BK37"/>
    <mergeCell ref="BO37:BU37"/>
    <mergeCell ref="BX37:CD37"/>
    <mergeCell ref="GR36:GX36"/>
    <mergeCell ref="HA36:HG36"/>
    <mergeCell ref="HK36:HQ36"/>
    <mergeCell ref="HT36:HZ36"/>
    <mergeCell ref="ID36:IJ36"/>
    <mergeCell ref="IM36:IS36"/>
    <mergeCell ref="EM36:ES36"/>
    <mergeCell ref="EV36:FB36"/>
    <mergeCell ref="FF36:FL36"/>
    <mergeCell ref="FO36:FU36"/>
    <mergeCell ref="FY36:GE36"/>
    <mergeCell ref="GH36:GN36"/>
    <mergeCell ref="CH36:CN36"/>
    <mergeCell ref="CQ36:CW36"/>
    <mergeCell ref="DA36:DG36"/>
    <mergeCell ref="DJ36:DP36"/>
    <mergeCell ref="DT36:DZ36"/>
    <mergeCell ref="EC36:EI36"/>
    <mergeCell ref="IW37:JC37"/>
    <mergeCell ref="B38:C38"/>
    <mergeCell ref="D38:F38"/>
    <mergeCell ref="H38:L38"/>
    <mergeCell ref="AC38:AI38"/>
    <mergeCell ref="AL38:AR38"/>
    <mergeCell ref="AV38:BB38"/>
    <mergeCell ref="BE38:BK38"/>
    <mergeCell ref="BO38:BU38"/>
    <mergeCell ref="BX38:CD38"/>
    <mergeCell ref="GR37:GX37"/>
    <mergeCell ref="HA37:HG37"/>
    <mergeCell ref="HK37:HQ37"/>
    <mergeCell ref="HT37:HZ37"/>
    <mergeCell ref="ID37:IJ37"/>
    <mergeCell ref="IM37:IS37"/>
    <mergeCell ref="EM37:ES37"/>
    <mergeCell ref="EV37:FB37"/>
    <mergeCell ref="FF37:FL37"/>
    <mergeCell ref="FO37:FU37"/>
    <mergeCell ref="FY37:GE37"/>
    <mergeCell ref="GH37:GN37"/>
    <mergeCell ref="CH37:CN37"/>
    <mergeCell ref="CQ37:CW37"/>
    <mergeCell ref="DA37:DG37"/>
    <mergeCell ref="DJ37:DP37"/>
    <mergeCell ref="DT37:DZ37"/>
    <mergeCell ref="EC37:EI37"/>
    <mergeCell ref="IW38:JC38"/>
    <mergeCell ref="B37:C37"/>
    <mergeCell ref="D37:F37"/>
    <mergeCell ref="H37:L37"/>
    <mergeCell ref="AC39:AI39"/>
    <mergeCell ref="AL39:AR39"/>
    <mergeCell ref="AV39:BB39"/>
    <mergeCell ref="BE39:BK39"/>
    <mergeCell ref="BO39:BU39"/>
    <mergeCell ref="BX39:CD39"/>
    <mergeCell ref="GR38:GX38"/>
    <mergeCell ref="HA38:HG38"/>
    <mergeCell ref="HK38:HQ38"/>
    <mergeCell ref="HT38:HZ38"/>
    <mergeCell ref="ID38:IJ38"/>
    <mergeCell ref="IM38:IS38"/>
    <mergeCell ref="EM38:ES38"/>
    <mergeCell ref="EV38:FB38"/>
    <mergeCell ref="FF38:FL38"/>
    <mergeCell ref="FO38:FU38"/>
    <mergeCell ref="FY38:GE38"/>
    <mergeCell ref="GH38:GN38"/>
    <mergeCell ref="CH38:CN38"/>
    <mergeCell ref="CQ38:CW38"/>
    <mergeCell ref="DA38:DG38"/>
    <mergeCell ref="DJ38:DP38"/>
    <mergeCell ref="DT38:DZ38"/>
    <mergeCell ref="EC38:EI38"/>
    <mergeCell ref="IW39:JC39"/>
    <mergeCell ref="B40:C40"/>
    <mergeCell ref="D40:F40"/>
    <mergeCell ref="H40:L40"/>
    <mergeCell ref="AC40:AI40"/>
    <mergeCell ref="AL40:AR40"/>
    <mergeCell ref="AV40:BB40"/>
    <mergeCell ref="BE40:BK40"/>
    <mergeCell ref="BO40:BU40"/>
    <mergeCell ref="BX40:CD40"/>
    <mergeCell ref="GR39:GX39"/>
    <mergeCell ref="HA39:HG39"/>
    <mergeCell ref="HK39:HQ39"/>
    <mergeCell ref="HT39:HZ39"/>
    <mergeCell ref="ID39:IJ39"/>
    <mergeCell ref="IM39:IS39"/>
    <mergeCell ref="EM39:ES39"/>
    <mergeCell ref="EV39:FB39"/>
    <mergeCell ref="FF39:FL39"/>
    <mergeCell ref="FO39:FU39"/>
    <mergeCell ref="FY39:GE39"/>
    <mergeCell ref="GH39:GN39"/>
    <mergeCell ref="CH39:CN39"/>
    <mergeCell ref="CQ39:CW39"/>
    <mergeCell ref="DA39:DG39"/>
    <mergeCell ref="DJ39:DP39"/>
    <mergeCell ref="DT39:DZ39"/>
    <mergeCell ref="EC39:EI39"/>
    <mergeCell ref="IW40:JC40"/>
    <mergeCell ref="B39:C39"/>
    <mergeCell ref="D39:F39"/>
    <mergeCell ref="H39:L39"/>
    <mergeCell ref="AC41:AI41"/>
    <mergeCell ref="AL41:AR41"/>
    <mergeCell ref="AV41:BB41"/>
    <mergeCell ref="BE41:BK41"/>
    <mergeCell ref="BO41:BU41"/>
    <mergeCell ref="BX41:CD41"/>
    <mergeCell ref="GR40:GX40"/>
    <mergeCell ref="HA40:HG40"/>
    <mergeCell ref="HK40:HQ40"/>
    <mergeCell ref="HT40:HZ40"/>
    <mergeCell ref="ID40:IJ40"/>
    <mergeCell ref="IM40:IS40"/>
    <mergeCell ref="EM40:ES40"/>
    <mergeCell ref="EV40:FB40"/>
    <mergeCell ref="FF40:FL40"/>
    <mergeCell ref="FO40:FU40"/>
    <mergeCell ref="FY40:GE40"/>
    <mergeCell ref="GH40:GN40"/>
    <mergeCell ref="CH40:CN40"/>
    <mergeCell ref="CQ40:CW40"/>
    <mergeCell ref="DA40:DG40"/>
    <mergeCell ref="DJ40:DP40"/>
    <mergeCell ref="DT40:DZ40"/>
    <mergeCell ref="EC40:EI40"/>
    <mergeCell ref="IW41:JC41"/>
    <mergeCell ref="B42:C42"/>
    <mergeCell ref="D42:F42"/>
    <mergeCell ref="H42:L42"/>
    <mergeCell ref="AC42:AI42"/>
    <mergeCell ref="AL42:AR42"/>
    <mergeCell ref="AV42:BB42"/>
    <mergeCell ref="BE42:BK42"/>
    <mergeCell ref="BO42:BU42"/>
    <mergeCell ref="BX42:CD42"/>
    <mergeCell ref="GR41:GX41"/>
    <mergeCell ref="HA41:HG41"/>
    <mergeCell ref="HK41:HQ41"/>
    <mergeCell ref="HT41:HZ41"/>
    <mergeCell ref="ID41:IJ41"/>
    <mergeCell ref="IM41:IS41"/>
    <mergeCell ref="EM41:ES41"/>
    <mergeCell ref="EV41:FB41"/>
    <mergeCell ref="FF41:FL41"/>
    <mergeCell ref="FO41:FU41"/>
    <mergeCell ref="FY41:GE41"/>
    <mergeCell ref="GH41:GN41"/>
    <mergeCell ref="CH41:CN41"/>
    <mergeCell ref="CQ41:CW41"/>
    <mergeCell ref="DA41:DG41"/>
    <mergeCell ref="DJ41:DP41"/>
    <mergeCell ref="DT41:DZ41"/>
    <mergeCell ref="EC41:EI41"/>
    <mergeCell ref="IW42:JC42"/>
    <mergeCell ref="B41:C41"/>
    <mergeCell ref="D41:F41"/>
    <mergeCell ref="H41:L41"/>
    <mergeCell ref="AC43:AI43"/>
    <mergeCell ref="AL43:AR43"/>
    <mergeCell ref="AV43:BB43"/>
    <mergeCell ref="BE43:BK43"/>
    <mergeCell ref="BO43:BU43"/>
    <mergeCell ref="BX43:CD43"/>
    <mergeCell ref="GR42:GX42"/>
    <mergeCell ref="HA42:HG42"/>
    <mergeCell ref="HK42:HQ42"/>
    <mergeCell ref="HT42:HZ42"/>
    <mergeCell ref="ID42:IJ42"/>
    <mergeCell ref="IM42:IS42"/>
    <mergeCell ref="EM42:ES42"/>
    <mergeCell ref="EV42:FB42"/>
    <mergeCell ref="FF42:FL42"/>
    <mergeCell ref="FO42:FU42"/>
    <mergeCell ref="FY42:GE42"/>
    <mergeCell ref="GH42:GN42"/>
    <mergeCell ref="CH42:CN42"/>
    <mergeCell ref="CQ42:CW42"/>
    <mergeCell ref="DA42:DG42"/>
    <mergeCell ref="DJ42:DP42"/>
    <mergeCell ref="DT42:DZ42"/>
    <mergeCell ref="EC42:EI42"/>
    <mergeCell ref="IW43:JC43"/>
    <mergeCell ref="B44:C44"/>
    <mergeCell ref="D44:F44"/>
    <mergeCell ref="H44:L44"/>
    <mergeCell ref="AC44:AI44"/>
    <mergeCell ref="AL44:AR44"/>
    <mergeCell ref="AV44:BB44"/>
    <mergeCell ref="BE44:BK44"/>
    <mergeCell ref="BO44:BU44"/>
    <mergeCell ref="BX44:CD44"/>
    <mergeCell ref="GR43:GX43"/>
    <mergeCell ref="HA43:HG43"/>
    <mergeCell ref="HK43:HQ43"/>
    <mergeCell ref="HT43:HZ43"/>
    <mergeCell ref="ID43:IJ43"/>
    <mergeCell ref="IM43:IS43"/>
    <mergeCell ref="EM43:ES43"/>
    <mergeCell ref="EV43:FB43"/>
    <mergeCell ref="FF43:FL43"/>
    <mergeCell ref="FO43:FU43"/>
    <mergeCell ref="FY43:GE43"/>
    <mergeCell ref="GH43:GN43"/>
    <mergeCell ref="CH43:CN43"/>
    <mergeCell ref="CQ43:CW43"/>
    <mergeCell ref="DA43:DG43"/>
    <mergeCell ref="DJ43:DP43"/>
    <mergeCell ref="DT43:DZ43"/>
    <mergeCell ref="EC43:EI43"/>
    <mergeCell ref="IW44:JC44"/>
    <mergeCell ref="B43:C43"/>
    <mergeCell ref="D43:F43"/>
    <mergeCell ref="H43:L43"/>
    <mergeCell ref="AC45:AI45"/>
    <mergeCell ref="AL45:AR45"/>
    <mergeCell ref="AV45:BB45"/>
    <mergeCell ref="BE45:BK45"/>
    <mergeCell ref="BO45:BU45"/>
    <mergeCell ref="BX45:CD45"/>
    <mergeCell ref="GR44:GX44"/>
    <mergeCell ref="HA44:HG44"/>
    <mergeCell ref="HK44:HQ44"/>
    <mergeCell ref="HT44:HZ44"/>
    <mergeCell ref="ID44:IJ44"/>
    <mergeCell ref="IM44:IS44"/>
    <mergeCell ref="EM44:ES44"/>
    <mergeCell ref="EV44:FB44"/>
    <mergeCell ref="FF44:FL44"/>
    <mergeCell ref="FO44:FU44"/>
    <mergeCell ref="FY44:GE44"/>
    <mergeCell ref="GH44:GN44"/>
    <mergeCell ref="CH44:CN44"/>
    <mergeCell ref="CQ44:CW44"/>
    <mergeCell ref="DA44:DG44"/>
    <mergeCell ref="DJ44:DP44"/>
    <mergeCell ref="DT44:DZ44"/>
    <mergeCell ref="EC44:EI44"/>
    <mergeCell ref="IW45:JC45"/>
    <mergeCell ref="B46:C46"/>
    <mergeCell ref="D46:F46"/>
    <mergeCell ref="H46:L46"/>
    <mergeCell ref="AC46:AI46"/>
    <mergeCell ref="AL46:AR46"/>
    <mergeCell ref="AV46:BB46"/>
    <mergeCell ref="BE46:BK46"/>
    <mergeCell ref="BO46:BU46"/>
    <mergeCell ref="BX46:CD46"/>
    <mergeCell ref="GR45:GX45"/>
    <mergeCell ref="HA45:HG45"/>
    <mergeCell ref="HK45:HQ45"/>
    <mergeCell ref="HT45:HZ45"/>
    <mergeCell ref="ID45:IJ45"/>
    <mergeCell ref="IM45:IS45"/>
    <mergeCell ref="EM45:ES45"/>
    <mergeCell ref="EV45:FB45"/>
    <mergeCell ref="FF45:FL45"/>
    <mergeCell ref="FO45:FU45"/>
    <mergeCell ref="FY45:GE45"/>
    <mergeCell ref="GH45:GN45"/>
    <mergeCell ref="CH45:CN45"/>
    <mergeCell ref="CQ45:CW45"/>
    <mergeCell ref="DA45:DG45"/>
    <mergeCell ref="DJ45:DP45"/>
    <mergeCell ref="DT45:DZ45"/>
    <mergeCell ref="EC45:EI45"/>
    <mergeCell ref="IW46:JC46"/>
    <mergeCell ref="B45:C45"/>
    <mergeCell ref="D45:F45"/>
    <mergeCell ref="H45:L45"/>
    <mergeCell ref="AC47:AI47"/>
    <mergeCell ref="AL47:AR47"/>
    <mergeCell ref="AV47:BB47"/>
    <mergeCell ref="BE47:BK47"/>
    <mergeCell ref="BO47:BU47"/>
    <mergeCell ref="BX47:CD47"/>
    <mergeCell ref="GR46:GX46"/>
    <mergeCell ref="HA46:HG46"/>
    <mergeCell ref="HK46:HQ46"/>
    <mergeCell ref="HT46:HZ46"/>
    <mergeCell ref="ID46:IJ46"/>
    <mergeCell ref="IM46:IS46"/>
    <mergeCell ref="EM46:ES46"/>
    <mergeCell ref="EV46:FB46"/>
    <mergeCell ref="FF46:FL46"/>
    <mergeCell ref="FO46:FU46"/>
    <mergeCell ref="FY46:GE46"/>
    <mergeCell ref="GH46:GN46"/>
    <mergeCell ref="CH46:CN46"/>
    <mergeCell ref="CQ46:CW46"/>
    <mergeCell ref="DA46:DG46"/>
    <mergeCell ref="DJ46:DP46"/>
    <mergeCell ref="DT46:DZ46"/>
    <mergeCell ref="EC46:EI46"/>
    <mergeCell ref="IW47:JC47"/>
    <mergeCell ref="B48:C48"/>
    <mergeCell ref="D48:F48"/>
    <mergeCell ref="H48:L48"/>
    <mergeCell ref="AC48:AI48"/>
    <mergeCell ref="AL48:AR48"/>
    <mergeCell ref="AV48:BB48"/>
    <mergeCell ref="BE48:BK48"/>
    <mergeCell ref="BO48:BU48"/>
    <mergeCell ref="BX48:CD48"/>
    <mergeCell ref="GR47:GX47"/>
    <mergeCell ref="HA47:HG47"/>
    <mergeCell ref="HK47:HQ47"/>
    <mergeCell ref="HT47:HZ47"/>
    <mergeCell ref="ID47:IJ47"/>
    <mergeCell ref="IM47:IS47"/>
    <mergeCell ref="EM47:ES47"/>
    <mergeCell ref="EV47:FB47"/>
    <mergeCell ref="FF47:FL47"/>
    <mergeCell ref="FO47:FU47"/>
    <mergeCell ref="FY47:GE47"/>
    <mergeCell ref="GH47:GN47"/>
    <mergeCell ref="CH47:CN47"/>
    <mergeCell ref="CQ47:CW47"/>
    <mergeCell ref="DA47:DG47"/>
    <mergeCell ref="DJ47:DP47"/>
    <mergeCell ref="DT47:DZ47"/>
    <mergeCell ref="EC47:EI47"/>
    <mergeCell ref="IW48:JC48"/>
    <mergeCell ref="B47:C47"/>
    <mergeCell ref="D47:F47"/>
    <mergeCell ref="H47:L47"/>
    <mergeCell ref="AC49:AI49"/>
    <mergeCell ref="AL49:AR49"/>
    <mergeCell ref="AV49:BB49"/>
    <mergeCell ref="BE49:BK49"/>
    <mergeCell ref="BO49:BU49"/>
    <mergeCell ref="BX49:CD49"/>
    <mergeCell ref="GR48:GX48"/>
    <mergeCell ref="HA48:HG48"/>
    <mergeCell ref="HK48:HQ48"/>
    <mergeCell ref="HT48:HZ48"/>
    <mergeCell ref="ID48:IJ48"/>
    <mergeCell ref="IM48:IS48"/>
    <mergeCell ref="EM48:ES48"/>
    <mergeCell ref="EV48:FB48"/>
    <mergeCell ref="FF48:FL48"/>
    <mergeCell ref="FO48:FU48"/>
    <mergeCell ref="FY48:GE48"/>
    <mergeCell ref="GH48:GN48"/>
    <mergeCell ref="CH48:CN48"/>
    <mergeCell ref="CQ48:CW48"/>
    <mergeCell ref="DA48:DG48"/>
    <mergeCell ref="DJ48:DP48"/>
    <mergeCell ref="DT48:DZ48"/>
    <mergeCell ref="EC48:EI48"/>
    <mergeCell ref="IW49:JC49"/>
    <mergeCell ref="B50:C50"/>
    <mergeCell ref="D50:F50"/>
    <mergeCell ref="H50:L50"/>
    <mergeCell ref="AC50:AI50"/>
    <mergeCell ref="AL50:AR50"/>
    <mergeCell ref="AV50:BB50"/>
    <mergeCell ref="BE50:BK50"/>
    <mergeCell ref="BO50:BU50"/>
    <mergeCell ref="BX50:CD50"/>
    <mergeCell ref="GR49:GX49"/>
    <mergeCell ref="HA49:HG49"/>
    <mergeCell ref="HK49:HQ49"/>
    <mergeCell ref="HT49:HZ49"/>
    <mergeCell ref="ID49:IJ49"/>
    <mergeCell ref="IM49:IS49"/>
    <mergeCell ref="EM49:ES49"/>
    <mergeCell ref="EV49:FB49"/>
    <mergeCell ref="FF49:FL49"/>
    <mergeCell ref="FO49:FU49"/>
    <mergeCell ref="FY49:GE49"/>
    <mergeCell ref="GH49:GN49"/>
    <mergeCell ref="CH49:CN49"/>
    <mergeCell ref="CQ49:CW49"/>
    <mergeCell ref="DA49:DG49"/>
    <mergeCell ref="DJ49:DP49"/>
    <mergeCell ref="DT49:DZ49"/>
    <mergeCell ref="EC49:EI49"/>
    <mergeCell ref="IW50:JC50"/>
    <mergeCell ref="B49:C49"/>
    <mergeCell ref="D49:F49"/>
    <mergeCell ref="H49:L49"/>
    <mergeCell ref="AC51:AI51"/>
    <mergeCell ref="AL51:AR51"/>
    <mergeCell ref="AV51:BB51"/>
    <mergeCell ref="BE51:BK51"/>
    <mergeCell ref="BO51:BU51"/>
    <mergeCell ref="BX51:CD51"/>
    <mergeCell ref="GR50:GX50"/>
    <mergeCell ref="HA50:HG50"/>
    <mergeCell ref="HK50:HQ50"/>
    <mergeCell ref="HT50:HZ50"/>
    <mergeCell ref="ID50:IJ50"/>
    <mergeCell ref="IM50:IS50"/>
    <mergeCell ref="EM50:ES50"/>
    <mergeCell ref="EV50:FB50"/>
    <mergeCell ref="FF50:FL50"/>
    <mergeCell ref="FO50:FU50"/>
    <mergeCell ref="FY50:GE50"/>
    <mergeCell ref="GH50:GN50"/>
    <mergeCell ref="CH50:CN50"/>
    <mergeCell ref="CQ50:CW50"/>
    <mergeCell ref="DA50:DG50"/>
    <mergeCell ref="DJ50:DP50"/>
    <mergeCell ref="DT50:DZ50"/>
    <mergeCell ref="EC50:EI50"/>
    <mergeCell ref="IW51:JC51"/>
    <mergeCell ref="B52:C52"/>
    <mergeCell ref="D52:F52"/>
    <mergeCell ref="H52:L52"/>
    <mergeCell ref="AC52:AI52"/>
    <mergeCell ref="AL52:AR52"/>
    <mergeCell ref="AV52:BB52"/>
    <mergeCell ref="BE52:BK52"/>
    <mergeCell ref="BO52:BU52"/>
    <mergeCell ref="BX52:CD52"/>
    <mergeCell ref="GR51:GX51"/>
    <mergeCell ref="HA51:HG51"/>
    <mergeCell ref="HK51:HQ51"/>
    <mergeCell ref="HT51:HZ51"/>
    <mergeCell ref="ID51:IJ51"/>
    <mergeCell ref="IM51:IS51"/>
    <mergeCell ref="EM51:ES51"/>
    <mergeCell ref="EV51:FB51"/>
    <mergeCell ref="FF51:FL51"/>
    <mergeCell ref="FO51:FU51"/>
    <mergeCell ref="FY51:GE51"/>
    <mergeCell ref="GH51:GN51"/>
    <mergeCell ref="CH51:CN51"/>
    <mergeCell ref="CQ51:CW51"/>
    <mergeCell ref="DA51:DG51"/>
    <mergeCell ref="DJ51:DP51"/>
    <mergeCell ref="DT51:DZ51"/>
    <mergeCell ref="EC51:EI51"/>
    <mergeCell ref="IW52:JC52"/>
    <mergeCell ref="B51:C51"/>
    <mergeCell ref="D51:F51"/>
    <mergeCell ref="H51:L51"/>
    <mergeCell ref="AC53:AI53"/>
    <mergeCell ref="AL53:AR53"/>
    <mergeCell ref="AV53:BB53"/>
    <mergeCell ref="BE53:BK53"/>
    <mergeCell ref="BO53:BU53"/>
    <mergeCell ref="BX53:CD53"/>
    <mergeCell ref="GR52:GX52"/>
    <mergeCell ref="HA52:HG52"/>
    <mergeCell ref="HK52:HQ52"/>
    <mergeCell ref="HT52:HZ52"/>
    <mergeCell ref="ID52:IJ52"/>
    <mergeCell ref="IM52:IS52"/>
    <mergeCell ref="EM52:ES52"/>
    <mergeCell ref="EV52:FB52"/>
    <mergeCell ref="FF52:FL52"/>
    <mergeCell ref="FO52:FU52"/>
    <mergeCell ref="FY52:GE52"/>
    <mergeCell ref="GH52:GN52"/>
    <mergeCell ref="CH52:CN52"/>
    <mergeCell ref="CQ52:CW52"/>
    <mergeCell ref="DA52:DG52"/>
    <mergeCell ref="DJ52:DP52"/>
    <mergeCell ref="DT52:DZ52"/>
    <mergeCell ref="EC52:EI52"/>
    <mergeCell ref="IW53:JC53"/>
    <mergeCell ref="B54:C54"/>
    <mergeCell ref="D54:F54"/>
    <mergeCell ref="H54:L54"/>
    <mergeCell ref="AC54:AI54"/>
    <mergeCell ref="AL54:AR54"/>
    <mergeCell ref="AV54:BB54"/>
    <mergeCell ref="BE54:BK54"/>
    <mergeCell ref="BO54:BU54"/>
    <mergeCell ref="BX54:CD54"/>
    <mergeCell ref="GR53:GX53"/>
    <mergeCell ref="HA53:HG53"/>
    <mergeCell ref="HK53:HQ53"/>
    <mergeCell ref="HT53:HZ53"/>
    <mergeCell ref="ID53:IJ53"/>
    <mergeCell ref="IM53:IS53"/>
    <mergeCell ref="EM53:ES53"/>
    <mergeCell ref="EV53:FB53"/>
    <mergeCell ref="FF53:FL53"/>
    <mergeCell ref="FO53:FU53"/>
    <mergeCell ref="FY53:GE53"/>
    <mergeCell ref="GH53:GN53"/>
    <mergeCell ref="CH53:CN53"/>
    <mergeCell ref="CQ53:CW53"/>
    <mergeCell ref="DA53:DG53"/>
    <mergeCell ref="DJ53:DP53"/>
    <mergeCell ref="DT53:DZ53"/>
    <mergeCell ref="EC53:EI53"/>
    <mergeCell ref="IW54:JC54"/>
    <mergeCell ref="B53:C53"/>
    <mergeCell ref="D53:F53"/>
    <mergeCell ref="H53:L53"/>
    <mergeCell ref="AC55:AI55"/>
    <mergeCell ref="AL55:AR55"/>
    <mergeCell ref="AV55:BB55"/>
    <mergeCell ref="BE55:BK55"/>
    <mergeCell ref="BO55:BU55"/>
    <mergeCell ref="BX55:CD55"/>
    <mergeCell ref="GR54:GX54"/>
    <mergeCell ref="HA54:HG54"/>
    <mergeCell ref="HK54:HQ54"/>
    <mergeCell ref="HT54:HZ54"/>
    <mergeCell ref="ID54:IJ54"/>
    <mergeCell ref="IM54:IS54"/>
    <mergeCell ref="EM54:ES54"/>
    <mergeCell ref="EV54:FB54"/>
    <mergeCell ref="FF54:FL54"/>
    <mergeCell ref="FO54:FU54"/>
    <mergeCell ref="FY54:GE54"/>
    <mergeCell ref="GH54:GN54"/>
    <mergeCell ref="CH54:CN54"/>
    <mergeCell ref="CQ54:CW54"/>
    <mergeCell ref="DA54:DG54"/>
    <mergeCell ref="DJ54:DP54"/>
    <mergeCell ref="DT54:DZ54"/>
    <mergeCell ref="EC54:EI54"/>
    <mergeCell ref="IW55:JC55"/>
    <mergeCell ref="B56:C56"/>
    <mergeCell ref="D56:F56"/>
    <mergeCell ref="H56:L56"/>
    <mergeCell ref="AC56:AI56"/>
    <mergeCell ref="AL56:AR56"/>
    <mergeCell ref="AV56:BB56"/>
    <mergeCell ref="BE56:BK56"/>
    <mergeCell ref="BO56:BU56"/>
    <mergeCell ref="BX56:CD56"/>
    <mergeCell ref="GR55:GX55"/>
    <mergeCell ref="HA55:HG55"/>
    <mergeCell ref="HK55:HQ55"/>
    <mergeCell ref="HT55:HZ55"/>
    <mergeCell ref="ID55:IJ55"/>
    <mergeCell ref="IM55:IS55"/>
    <mergeCell ref="EM55:ES55"/>
    <mergeCell ref="EV55:FB55"/>
    <mergeCell ref="FF55:FL55"/>
    <mergeCell ref="FO55:FU55"/>
    <mergeCell ref="FY55:GE55"/>
    <mergeCell ref="GH55:GN55"/>
    <mergeCell ref="CH55:CN55"/>
    <mergeCell ref="CQ55:CW55"/>
    <mergeCell ref="DA55:DG55"/>
    <mergeCell ref="DJ55:DP55"/>
    <mergeCell ref="DT55:DZ55"/>
    <mergeCell ref="EC55:EI55"/>
    <mergeCell ref="IW56:JC56"/>
    <mergeCell ref="B55:C55"/>
    <mergeCell ref="D55:F55"/>
    <mergeCell ref="H55:L55"/>
    <mergeCell ref="AC57:AI57"/>
    <mergeCell ref="AL57:AR57"/>
    <mergeCell ref="AV57:BB57"/>
    <mergeCell ref="BE57:BK57"/>
    <mergeCell ref="BO57:BU57"/>
    <mergeCell ref="BX57:CD57"/>
    <mergeCell ref="GR56:GX56"/>
    <mergeCell ref="HA56:HG56"/>
    <mergeCell ref="HK56:HQ56"/>
    <mergeCell ref="HT56:HZ56"/>
    <mergeCell ref="ID56:IJ56"/>
    <mergeCell ref="IM56:IS56"/>
    <mergeCell ref="EM56:ES56"/>
    <mergeCell ref="EV56:FB56"/>
    <mergeCell ref="FF56:FL56"/>
    <mergeCell ref="FO56:FU56"/>
    <mergeCell ref="FY56:GE56"/>
    <mergeCell ref="GH56:GN56"/>
    <mergeCell ref="CH56:CN56"/>
    <mergeCell ref="CQ56:CW56"/>
    <mergeCell ref="DA56:DG56"/>
    <mergeCell ref="DJ56:DP56"/>
    <mergeCell ref="DT56:DZ56"/>
    <mergeCell ref="EC56:EI56"/>
    <mergeCell ref="IW57:JC57"/>
    <mergeCell ref="B58:C58"/>
    <mergeCell ref="D58:F58"/>
    <mergeCell ref="H58:L58"/>
    <mergeCell ref="AC58:AI58"/>
    <mergeCell ref="AL58:AR58"/>
    <mergeCell ref="AV58:BB58"/>
    <mergeCell ref="BE58:BK58"/>
    <mergeCell ref="BO58:BU58"/>
    <mergeCell ref="BX58:CD58"/>
    <mergeCell ref="GR57:GX57"/>
    <mergeCell ref="HA57:HG57"/>
    <mergeCell ref="HK57:HQ57"/>
    <mergeCell ref="HT57:HZ57"/>
    <mergeCell ref="ID57:IJ57"/>
    <mergeCell ref="IM57:IS57"/>
    <mergeCell ref="EM57:ES57"/>
    <mergeCell ref="EV57:FB57"/>
    <mergeCell ref="FF57:FL57"/>
    <mergeCell ref="FO57:FU57"/>
    <mergeCell ref="FY57:GE57"/>
    <mergeCell ref="GH57:GN57"/>
    <mergeCell ref="CH57:CN57"/>
    <mergeCell ref="CQ57:CW57"/>
    <mergeCell ref="DA57:DG57"/>
    <mergeCell ref="DJ57:DP57"/>
    <mergeCell ref="DT57:DZ57"/>
    <mergeCell ref="EC57:EI57"/>
    <mergeCell ref="IW58:JC58"/>
    <mergeCell ref="B57:C57"/>
    <mergeCell ref="D57:F57"/>
    <mergeCell ref="H57:L57"/>
    <mergeCell ref="AC59:AI59"/>
    <mergeCell ref="AL59:AR59"/>
    <mergeCell ref="AV59:BB59"/>
    <mergeCell ref="BE59:BK59"/>
    <mergeCell ref="BO59:BU59"/>
    <mergeCell ref="BX59:CD59"/>
    <mergeCell ref="GR58:GX58"/>
    <mergeCell ref="HA58:HG58"/>
    <mergeCell ref="HK58:HQ58"/>
    <mergeCell ref="HT58:HZ58"/>
    <mergeCell ref="ID58:IJ58"/>
    <mergeCell ref="IM58:IS58"/>
    <mergeCell ref="EM58:ES58"/>
    <mergeCell ref="EV58:FB58"/>
    <mergeCell ref="FF58:FL58"/>
    <mergeCell ref="FO58:FU58"/>
    <mergeCell ref="FY58:GE58"/>
    <mergeCell ref="GH58:GN58"/>
    <mergeCell ref="CH58:CN58"/>
    <mergeCell ref="CQ58:CW58"/>
    <mergeCell ref="DA58:DG58"/>
    <mergeCell ref="DJ58:DP58"/>
    <mergeCell ref="DT58:DZ58"/>
    <mergeCell ref="EC58:EI58"/>
    <mergeCell ref="IW59:JC59"/>
    <mergeCell ref="B60:C60"/>
    <mergeCell ref="D60:F60"/>
    <mergeCell ref="H60:L60"/>
    <mergeCell ref="AC60:AI60"/>
    <mergeCell ref="AL60:AR60"/>
    <mergeCell ref="AV60:BB60"/>
    <mergeCell ref="BE60:BK60"/>
    <mergeCell ref="BO60:BU60"/>
    <mergeCell ref="BX60:CD60"/>
    <mergeCell ref="GR59:GX59"/>
    <mergeCell ref="HA59:HG59"/>
    <mergeCell ref="HK59:HQ59"/>
    <mergeCell ref="HT59:HZ59"/>
    <mergeCell ref="ID59:IJ59"/>
    <mergeCell ref="IM59:IS59"/>
    <mergeCell ref="EM59:ES59"/>
    <mergeCell ref="EV59:FB59"/>
    <mergeCell ref="FF59:FL59"/>
    <mergeCell ref="FO59:FU59"/>
    <mergeCell ref="FY59:GE59"/>
    <mergeCell ref="GH59:GN59"/>
    <mergeCell ref="CH59:CN59"/>
    <mergeCell ref="CQ59:CW59"/>
    <mergeCell ref="DA59:DG59"/>
    <mergeCell ref="DJ59:DP59"/>
    <mergeCell ref="DT59:DZ59"/>
    <mergeCell ref="EC59:EI59"/>
    <mergeCell ref="IW60:JC60"/>
    <mergeCell ref="B59:C59"/>
    <mergeCell ref="D59:F59"/>
    <mergeCell ref="H59:L59"/>
    <mergeCell ref="AC61:AI61"/>
    <mergeCell ref="AL61:AR61"/>
    <mergeCell ref="AV61:BB61"/>
    <mergeCell ref="BE61:BK61"/>
    <mergeCell ref="BO61:BU61"/>
    <mergeCell ref="BX61:CD61"/>
    <mergeCell ref="GR60:GX60"/>
    <mergeCell ref="HA60:HG60"/>
    <mergeCell ref="HK60:HQ60"/>
    <mergeCell ref="HT60:HZ60"/>
    <mergeCell ref="ID60:IJ60"/>
    <mergeCell ref="IM60:IS60"/>
    <mergeCell ref="EM60:ES60"/>
    <mergeCell ref="EV60:FB60"/>
    <mergeCell ref="FF60:FL60"/>
    <mergeCell ref="FO60:FU60"/>
    <mergeCell ref="FY60:GE60"/>
    <mergeCell ref="GH60:GN60"/>
    <mergeCell ref="CH60:CN60"/>
    <mergeCell ref="CQ60:CW60"/>
    <mergeCell ref="DA60:DG60"/>
    <mergeCell ref="DJ60:DP60"/>
    <mergeCell ref="DT60:DZ60"/>
    <mergeCell ref="EC60:EI60"/>
    <mergeCell ref="IW61:JC61"/>
    <mergeCell ref="B62:C62"/>
    <mergeCell ref="D62:F62"/>
    <mergeCell ref="H62:L62"/>
    <mergeCell ref="AC62:AI62"/>
    <mergeCell ref="AL62:AR62"/>
    <mergeCell ref="AV62:BB62"/>
    <mergeCell ref="BE62:BK62"/>
    <mergeCell ref="BO62:BU62"/>
    <mergeCell ref="BX62:CD62"/>
    <mergeCell ref="GR61:GX61"/>
    <mergeCell ref="HA61:HG61"/>
    <mergeCell ref="HK61:HQ61"/>
    <mergeCell ref="HT61:HZ61"/>
    <mergeCell ref="ID61:IJ61"/>
    <mergeCell ref="IM61:IS61"/>
    <mergeCell ref="EM61:ES61"/>
    <mergeCell ref="EV61:FB61"/>
    <mergeCell ref="FF61:FL61"/>
    <mergeCell ref="FO61:FU61"/>
    <mergeCell ref="FY61:GE61"/>
    <mergeCell ref="GH61:GN61"/>
    <mergeCell ref="CH61:CN61"/>
    <mergeCell ref="CQ61:CW61"/>
    <mergeCell ref="DA61:DG61"/>
    <mergeCell ref="DJ61:DP61"/>
    <mergeCell ref="DT61:DZ61"/>
    <mergeCell ref="EC61:EI61"/>
    <mergeCell ref="IW62:JC62"/>
    <mergeCell ref="B61:C61"/>
    <mergeCell ref="D61:F61"/>
    <mergeCell ref="H61:L61"/>
    <mergeCell ref="AC63:AI63"/>
    <mergeCell ref="AL63:AR63"/>
    <mergeCell ref="AV63:BB63"/>
    <mergeCell ref="BE63:BK63"/>
    <mergeCell ref="BO63:BU63"/>
    <mergeCell ref="BX63:CD63"/>
    <mergeCell ref="GR62:GX62"/>
    <mergeCell ref="HA62:HG62"/>
    <mergeCell ref="HK62:HQ62"/>
    <mergeCell ref="HT62:HZ62"/>
    <mergeCell ref="ID62:IJ62"/>
    <mergeCell ref="IM62:IS62"/>
    <mergeCell ref="EM62:ES62"/>
    <mergeCell ref="EV62:FB62"/>
    <mergeCell ref="FF62:FL62"/>
    <mergeCell ref="FO62:FU62"/>
    <mergeCell ref="FY62:GE62"/>
    <mergeCell ref="GH62:GN62"/>
    <mergeCell ref="CH62:CN62"/>
    <mergeCell ref="CQ62:CW62"/>
    <mergeCell ref="DA62:DG62"/>
    <mergeCell ref="DJ62:DP62"/>
    <mergeCell ref="DT62:DZ62"/>
    <mergeCell ref="EC62:EI62"/>
    <mergeCell ref="IW63:JC63"/>
    <mergeCell ref="B64:C64"/>
    <mergeCell ref="D64:F64"/>
    <mergeCell ref="H64:L64"/>
    <mergeCell ref="AC64:AI64"/>
    <mergeCell ref="AL64:AR64"/>
    <mergeCell ref="AV64:BB64"/>
    <mergeCell ref="BE64:BK64"/>
    <mergeCell ref="BO64:BU64"/>
    <mergeCell ref="BX64:CD64"/>
    <mergeCell ref="GR63:GX63"/>
    <mergeCell ref="HA63:HG63"/>
    <mergeCell ref="HK63:HQ63"/>
    <mergeCell ref="HT63:HZ63"/>
    <mergeCell ref="ID63:IJ63"/>
    <mergeCell ref="IM63:IS63"/>
    <mergeCell ref="EM63:ES63"/>
    <mergeCell ref="EV63:FB63"/>
    <mergeCell ref="FF63:FL63"/>
    <mergeCell ref="FO63:FU63"/>
    <mergeCell ref="FY63:GE63"/>
    <mergeCell ref="GH63:GN63"/>
    <mergeCell ref="CH63:CN63"/>
    <mergeCell ref="CQ63:CW63"/>
    <mergeCell ref="DA63:DG63"/>
    <mergeCell ref="DJ63:DP63"/>
    <mergeCell ref="DT63:DZ63"/>
    <mergeCell ref="EC63:EI63"/>
    <mergeCell ref="IW64:JC64"/>
    <mergeCell ref="B63:C63"/>
    <mergeCell ref="D63:F63"/>
    <mergeCell ref="H63:L63"/>
    <mergeCell ref="AC65:AI65"/>
    <mergeCell ref="AL65:AR65"/>
    <mergeCell ref="AV65:BB65"/>
    <mergeCell ref="BE65:BK65"/>
    <mergeCell ref="BO65:BU65"/>
    <mergeCell ref="BX65:CD65"/>
    <mergeCell ref="GR64:GX64"/>
    <mergeCell ref="HA64:HG64"/>
    <mergeCell ref="HK64:HQ64"/>
    <mergeCell ref="HT64:HZ64"/>
    <mergeCell ref="ID64:IJ64"/>
    <mergeCell ref="IM64:IS64"/>
    <mergeCell ref="EM64:ES64"/>
    <mergeCell ref="EV64:FB64"/>
    <mergeCell ref="FF64:FL64"/>
    <mergeCell ref="FO64:FU64"/>
    <mergeCell ref="FY64:GE64"/>
    <mergeCell ref="GH64:GN64"/>
    <mergeCell ref="CH64:CN64"/>
    <mergeCell ref="CQ64:CW64"/>
    <mergeCell ref="DA64:DG64"/>
    <mergeCell ref="DJ64:DP64"/>
    <mergeCell ref="DT64:DZ64"/>
    <mergeCell ref="EC64:EI64"/>
    <mergeCell ref="IW65:JC65"/>
    <mergeCell ref="B66:C66"/>
    <mergeCell ref="D66:F66"/>
    <mergeCell ref="H66:L66"/>
    <mergeCell ref="AC66:AI66"/>
    <mergeCell ref="AL66:AR66"/>
    <mergeCell ref="AV66:BB66"/>
    <mergeCell ref="BE66:BK66"/>
    <mergeCell ref="BO66:BU66"/>
    <mergeCell ref="BX66:CD66"/>
    <mergeCell ref="GR65:GX65"/>
    <mergeCell ref="HA65:HG65"/>
    <mergeCell ref="HK65:HQ65"/>
    <mergeCell ref="HT65:HZ65"/>
    <mergeCell ref="ID65:IJ65"/>
    <mergeCell ref="IM65:IS65"/>
    <mergeCell ref="EM65:ES65"/>
    <mergeCell ref="EV65:FB65"/>
    <mergeCell ref="FF65:FL65"/>
    <mergeCell ref="FO65:FU65"/>
    <mergeCell ref="FY65:GE65"/>
    <mergeCell ref="GH65:GN65"/>
    <mergeCell ref="CH65:CN65"/>
    <mergeCell ref="CQ65:CW65"/>
    <mergeCell ref="DA65:DG65"/>
    <mergeCell ref="DJ65:DP65"/>
    <mergeCell ref="DT65:DZ65"/>
    <mergeCell ref="EC65:EI65"/>
    <mergeCell ref="IW66:JC66"/>
    <mergeCell ref="B65:C65"/>
    <mergeCell ref="D65:F65"/>
    <mergeCell ref="H65:L65"/>
    <mergeCell ref="AC67:AI67"/>
    <mergeCell ref="AL67:AR67"/>
    <mergeCell ref="AV67:BB67"/>
    <mergeCell ref="BE67:BK67"/>
    <mergeCell ref="BO67:BU67"/>
    <mergeCell ref="BX67:CD67"/>
    <mergeCell ref="GR66:GX66"/>
    <mergeCell ref="HA66:HG66"/>
    <mergeCell ref="HK66:HQ66"/>
    <mergeCell ref="HT66:HZ66"/>
    <mergeCell ref="ID66:IJ66"/>
    <mergeCell ref="IM66:IS66"/>
    <mergeCell ref="EM66:ES66"/>
    <mergeCell ref="EV66:FB66"/>
    <mergeCell ref="FF66:FL66"/>
    <mergeCell ref="FO66:FU66"/>
    <mergeCell ref="FY66:GE66"/>
    <mergeCell ref="GH66:GN66"/>
    <mergeCell ref="CH66:CN66"/>
    <mergeCell ref="CQ66:CW66"/>
    <mergeCell ref="DA66:DG66"/>
    <mergeCell ref="DJ66:DP66"/>
    <mergeCell ref="DT66:DZ66"/>
    <mergeCell ref="EC66:EI66"/>
    <mergeCell ref="IW67:JC67"/>
    <mergeCell ref="B68:C68"/>
    <mergeCell ref="D68:F68"/>
    <mergeCell ref="H68:L68"/>
    <mergeCell ref="AC68:AI68"/>
    <mergeCell ref="AL68:AR68"/>
    <mergeCell ref="AV68:BB68"/>
    <mergeCell ref="BE68:BK68"/>
    <mergeCell ref="BO68:BU68"/>
    <mergeCell ref="BX68:CD68"/>
    <mergeCell ref="GR67:GX67"/>
    <mergeCell ref="HA67:HG67"/>
    <mergeCell ref="HK67:HQ67"/>
    <mergeCell ref="HT67:HZ67"/>
    <mergeCell ref="ID67:IJ67"/>
    <mergeCell ref="IM67:IS67"/>
    <mergeCell ref="EM67:ES67"/>
    <mergeCell ref="EV67:FB67"/>
    <mergeCell ref="FF67:FL67"/>
    <mergeCell ref="FO67:FU67"/>
    <mergeCell ref="FY67:GE67"/>
    <mergeCell ref="GH67:GN67"/>
    <mergeCell ref="CH67:CN67"/>
    <mergeCell ref="CQ67:CW67"/>
    <mergeCell ref="DA67:DG67"/>
    <mergeCell ref="DJ67:DP67"/>
    <mergeCell ref="DT67:DZ67"/>
    <mergeCell ref="EC67:EI67"/>
    <mergeCell ref="IW68:JC68"/>
    <mergeCell ref="B67:C67"/>
    <mergeCell ref="D67:F67"/>
    <mergeCell ref="H67:L67"/>
    <mergeCell ref="AC69:AI69"/>
    <mergeCell ref="AL69:AR69"/>
    <mergeCell ref="AV69:BB69"/>
    <mergeCell ref="BE69:BK69"/>
    <mergeCell ref="BO69:BU69"/>
    <mergeCell ref="BX69:CD69"/>
    <mergeCell ref="GR68:GX68"/>
    <mergeCell ref="HA68:HG68"/>
    <mergeCell ref="HK68:HQ68"/>
    <mergeCell ref="HT68:HZ68"/>
    <mergeCell ref="ID68:IJ68"/>
    <mergeCell ref="IM68:IS68"/>
    <mergeCell ref="EM68:ES68"/>
    <mergeCell ref="EV68:FB68"/>
    <mergeCell ref="FF68:FL68"/>
    <mergeCell ref="FO68:FU68"/>
    <mergeCell ref="FY68:GE68"/>
    <mergeCell ref="GH68:GN68"/>
    <mergeCell ref="CH68:CN68"/>
    <mergeCell ref="CQ68:CW68"/>
    <mergeCell ref="DA68:DG68"/>
    <mergeCell ref="DJ68:DP68"/>
    <mergeCell ref="DT68:DZ68"/>
    <mergeCell ref="EC68:EI68"/>
    <mergeCell ref="IW69:JC69"/>
    <mergeCell ref="B70:C70"/>
    <mergeCell ref="D70:F70"/>
    <mergeCell ref="H70:L70"/>
    <mergeCell ref="AC70:AI70"/>
    <mergeCell ref="AL70:AR70"/>
    <mergeCell ref="AV70:BB70"/>
    <mergeCell ref="BE70:BK70"/>
    <mergeCell ref="BO70:BU70"/>
    <mergeCell ref="BX70:CD70"/>
    <mergeCell ref="GR69:GX69"/>
    <mergeCell ref="HA69:HG69"/>
    <mergeCell ref="HK69:HQ69"/>
    <mergeCell ref="HT69:HZ69"/>
    <mergeCell ref="ID69:IJ69"/>
    <mergeCell ref="IM69:IS69"/>
    <mergeCell ref="EM69:ES69"/>
    <mergeCell ref="EV69:FB69"/>
    <mergeCell ref="FF69:FL69"/>
    <mergeCell ref="FO69:FU69"/>
    <mergeCell ref="FY69:GE69"/>
    <mergeCell ref="GH69:GN69"/>
    <mergeCell ref="CH69:CN69"/>
    <mergeCell ref="CQ69:CW69"/>
    <mergeCell ref="DA69:DG69"/>
    <mergeCell ref="DJ69:DP69"/>
    <mergeCell ref="DT69:DZ69"/>
    <mergeCell ref="EC69:EI69"/>
    <mergeCell ref="IW70:JC70"/>
    <mergeCell ref="B69:C69"/>
    <mergeCell ref="D69:F69"/>
    <mergeCell ref="H69:L69"/>
    <mergeCell ref="AC71:AI71"/>
    <mergeCell ref="AL71:AR71"/>
    <mergeCell ref="AV71:BB71"/>
    <mergeCell ref="BE71:BK71"/>
    <mergeCell ref="BO71:BU71"/>
    <mergeCell ref="BX71:CD71"/>
    <mergeCell ref="GR70:GX70"/>
    <mergeCell ref="HA70:HG70"/>
    <mergeCell ref="HK70:HQ70"/>
    <mergeCell ref="HT70:HZ70"/>
    <mergeCell ref="ID70:IJ70"/>
    <mergeCell ref="IM70:IS70"/>
    <mergeCell ref="EM70:ES70"/>
    <mergeCell ref="EV70:FB70"/>
    <mergeCell ref="FF70:FL70"/>
    <mergeCell ref="FO70:FU70"/>
    <mergeCell ref="FY70:GE70"/>
    <mergeCell ref="GH70:GN70"/>
    <mergeCell ref="CH70:CN70"/>
    <mergeCell ref="CQ70:CW70"/>
    <mergeCell ref="DA70:DG70"/>
    <mergeCell ref="DJ70:DP70"/>
    <mergeCell ref="DT70:DZ70"/>
    <mergeCell ref="EC70:EI70"/>
    <mergeCell ref="IW71:JC71"/>
    <mergeCell ref="B72:C72"/>
    <mergeCell ref="D72:F72"/>
    <mergeCell ref="H72:L72"/>
    <mergeCell ref="AC72:AI72"/>
    <mergeCell ref="AL72:AR72"/>
    <mergeCell ref="AV72:BB72"/>
    <mergeCell ref="BE72:BK72"/>
    <mergeCell ref="BO72:BU72"/>
    <mergeCell ref="BX72:CD72"/>
    <mergeCell ref="GR71:GX71"/>
    <mergeCell ref="HA71:HG71"/>
    <mergeCell ref="HK71:HQ71"/>
    <mergeCell ref="HT71:HZ71"/>
    <mergeCell ref="ID71:IJ71"/>
    <mergeCell ref="IM71:IS71"/>
    <mergeCell ref="EM71:ES71"/>
    <mergeCell ref="EV71:FB71"/>
    <mergeCell ref="FF71:FL71"/>
    <mergeCell ref="FO71:FU71"/>
    <mergeCell ref="FY71:GE71"/>
    <mergeCell ref="GH71:GN71"/>
    <mergeCell ref="CH71:CN71"/>
    <mergeCell ref="CQ71:CW71"/>
    <mergeCell ref="DA71:DG71"/>
    <mergeCell ref="DJ71:DP71"/>
    <mergeCell ref="DT71:DZ71"/>
    <mergeCell ref="EC71:EI71"/>
    <mergeCell ref="IW72:JC72"/>
    <mergeCell ref="B71:C71"/>
    <mergeCell ref="D71:F71"/>
    <mergeCell ref="H71:L71"/>
    <mergeCell ref="D73:F73"/>
    <mergeCell ref="H73:L73"/>
    <mergeCell ref="AC73:AI73"/>
    <mergeCell ref="AL73:AR73"/>
    <mergeCell ref="AV73:BB73"/>
    <mergeCell ref="BE73:BK73"/>
    <mergeCell ref="BO73:BU73"/>
    <mergeCell ref="BX73:CD73"/>
    <mergeCell ref="GR72:GX72"/>
    <mergeCell ref="HA72:HG72"/>
    <mergeCell ref="HK72:HQ72"/>
    <mergeCell ref="HT72:HZ72"/>
    <mergeCell ref="ID72:IJ72"/>
    <mergeCell ref="IM72:IS72"/>
    <mergeCell ref="EM72:ES72"/>
    <mergeCell ref="EV72:FB72"/>
    <mergeCell ref="FF72:FL72"/>
    <mergeCell ref="FO72:FU72"/>
    <mergeCell ref="FY72:GE72"/>
    <mergeCell ref="GH72:GN72"/>
    <mergeCell ref="CH72:CN72"/>
    <mergeCell ref="CQ72:CW72"/>
    <mergeCell ref="DA72:DG72"/>
    <mergeCell ref="DJ72:DP72"/>
    <mergeCell ref="DT72:DZ72"/>
    <mergeCell ref="EC72:EI72"/>
    <mergeCell ref="ID75:IJ75"/>
    <mergeCell ref="IM75:IS75"/>
    <mergeCell ref="IW73:JC73"/>
    <mergeCell ref="B74:C74"/>
    <mergeCell ref="D74:F74"/>
    <mergeCell ref="H74:L74"/>
    <mergeCell ref="AC74:AI74"/>
    <mergeCell ref="AL74:AR74"/>
    <mergeCell ref="AV74:BB74"/>
    <mergeCell ref="BE74:BK74"/>
    <mergeCell ref="BO74:BU74"/>
    <mergeCell ref="BX74:CD74"/>
    <mergeCell ref="GR73:GX73"/>
    <mergeCell ref="HA73:HG73"/>
    <mergeCell ref="HK73:HQ73"/>
    <mergeCell ref="HT73:HZ73"/>
    <mergeCell ref="ID73:IJ73"/>
    <mergeCell ref="IM73:IS73"/>
    <mergeCell ref="EM73:ES73"/>
    <mergeCell ref="EV73:FB73"/>
    <mergeCell ref="FF73:FL73"/>
    <mergeCell ref="FO73:FU73"/>
    <mergeCell ref="FY73:GE73"/>
    <mergeCell ref="GH73:GN73"/>
    <mergeCell ref="CH73:CN73"/>
    <mergeCell ref="CQ73:CW73"/>
    <mergeCell ref="DA73:DG73"/>
    <mergeCell ref="DJ73:DP73"/>
    <mergeCell ref="DT73:DZ73"/>
    <mergeCell ref="EC73:EI73"/>
    <mergeCell ref="IW74:JC74"/>
    <mergeCell ref="B73:C73"/>
    <mergeCell ref="GR74:GX74"/>
    <mergeCell ref="HA74:HG74"/>
    <mergeCell ref="HK74:HQ74"/>
    <mergeCell ref="HT74:HZ74"/>
    <mergeCell ref="ID74:IJ74"/>
    <mergeCell ref="IM74:IS74"/>
    <mergeCell ref="EM74:ES74"/>
    <mergeCell ref="EV74:FB74"/>
    <mergeCell ref="FF74:FL74"/>
    <mergeCell ref="FO74:FU74"/>
    <mergeCell ref="FY74:GE74"/>
    <mergeCell ref="GH74:GN74"/>
    <mergeCell ref="CH74:CN74"/>
    <mergeCell ref="CQ74:CW74"/>
    <mergeCell ref="DA74:DG74"/>
    <mergeCell ref="DJ74:DP74"/>
    <mergeCell ref="DT74:DZ74"/>
    <mergeCell ref="EC74:EI74"/>
    <mergeCell ref="IW75:JC75"/>
    <mergeCell ref="B76:C76"/>
    <mergeCell ref="AC76:AI76"/>
    <mergeCell ref="AL76:AR76"/>
    <mergeCell ref="AV76:BB76"/>
    <mergeCell ref="BE76:BK76"/>
    <mergeCell ref="FF75:FL75"/>
    <mergeCell ref="FO75:FU75"/>
    <mergeCell ref="FY75:GE75"/>
    <mergeCell ref="GH75:GN75"/>
    <mergeCell ref="GR75:GX75"/>
    <mergeCell ref="HA75:HG75"/>
    <mergeCell ref="DA75:DG75"/>
    <mergeCell ref="DJ75:DP75"/>
    <mergeCell ref="DT75:DZ75"/>
    <mergeCell ref="EC75:EI75"/>
    <mergeCell ref="EM75:ES75"/>
    <mergeCell ref="EV75:FB75"/>
    <mergeCell ref="ID76:IJ76"/>
    <mergeCell ref="IM76:IS76"/>
    <mergeCell ref="IW76:JC76"/>
    <mergeCell ref="B75:C75"/>
    <mergeCell ref="AC75:AI75"/>
    <mergeCell ref="AL75:AR75"/>
    <mergeCell ref="AV75:BB75"/>
    <mergeCell ref="BE75:BK75"/>
    <mergeCell ref="BO75:BU75"/>
    <mergeCell ref="BX75:CD75"/>
    <mergeCell ref="CH75:CN75"/>
    <mergeCell ref="CQ75:CW75"/>
    <mergeCell ref="HK75:HQ75"/>
    <mergeCell ref="HT75:HZ75"/>
    <mergeCell ref="DJ77:DP77"/>
    <mergeCell ref="DT77:DZ77"/>
    <mergeCell ref="EC77:EI77"/>
    <mergeCell ref="HK78:HQ78"/>
    <mergeCell ref="HT78:HZ78"/>
    <mergeCell ref="ID78:IJ78"/>
    <mergeCell ref="IM78:IS78"/>
    <mergeCell ref="B77:C77"/>
    <mergeCell ref="AC77:AI77"/>
    <mergeCell ref="AL77:AR77"/>
    <mergeCell ref="AV77:BB77"/>
    <mergeCell ref="BE77:BK77"/>
    <mergeCell ref="BO77:BU77"/>
    <mergeCell ref="BX77:CD77"/>
    <mergeCell ref="FY76:GE76"/>
    <mergeCell ref="GH76:GN76"/>
    <mergeCell ref="GR76:GX76"/>
    <mergeCell ref="HA76:HG76"/>
    <mergeCell ref="HK76:HQ76"/>
    <mergeCell ref="HT76:HZ76"/>
    <mergeCell ref="DT76:DZ76"/>
    <mergeCell ref="EC76:EI76"/>
    <mergeCell ref="EM76:ES76"/>
    <mergeCell ref="EV76:FB76"/>
    <mergeCell ref="FF76:FL76"/>
    <mergeCell ref="FO76:FU76"/>
    <mergeCell ref="BO76:BU76"/>
    <mergeCell ref="BX76:CD76"/>
    <mergeCell ref="CH76:CN76"/>
    <mergeCell ref="CQ76:CW76"/>
    <mergeCell ref="DA76:DG76"/>
    <mergeCell ref="DJ76:DP76"/>
    <mergeCell ref="HK79:HQ79"/>
    <mergeCell ref="HT79:HZ79"/>
    <mergeCell ref="DT79:DZ79"/>
    <mergeCell ref="EC79:EI79"/>
    <mergeCell ref="EM79:ES79"/>
    <mergeCell ref="EV79:FB79"/>
    <mergeCell ref="FF79:FL79"/>
    <mergeCell ref="IW77:JC77"/>
    <mergeCell ref="B78:C78"/>
    <mergeCell ref="AC78:AI78"/>
    <mergeCell ref="AL78:AR78"/>
    <mergeCell ref="AV78:BB78"/>
    <mergeCell ref="BE78:BK78"/>
    <mergeCell ref="BO78:BU78"/>
    <mergeCell ref="BX78:CD78"/>
    <mergeCell ref="CH78:CN78"/>
    <mergeCell ref="CQ78:CW78"/>
    <mergeCell ref="GR77:GX77"/>
    <mergeCell ref="HA77:HG77"/>
    <mergeCell ref="HK77:HQ77"/>
    <mergeCell ref="HT77:HZ77"/>
    <mergeCell ref="ID77:IJ77"/>
    <mergeCell ref="IM77:IS77"/>
    <mergeCell ref="EM77:ES77"/>
    <mergeCell ref="EV77:FB77"/>
    <mergeCell ref="FF77:FL77"/>
    <mergeCell ref="FO77:FU77"/>
    <mergeCell ref="FY77:GE77"/>
    <mergeCell ref="GH77:GN77"/>
    <mergeCell ref="CH77:CN77"/>
    <mergeCell ref="CQ77:CW77"/>
    <mergeCell ref="DA77:DG77"/>
    <mergeCell ref="FO79:FU79"/>
    <mergeCell ref="BO79:BU79"/>
    <mergeCell ref="BX79:CD79"/>
    <mergeCell ref="CH79:CN79"/>
    <mergeCell ref="CQ79:CW79"/>
    <mergeCell ref="DA79:DG79"/>
    <mergeCell ref="DJ79:DP79"/>
    <mergeCell ref="IW78:JC78"/>
    <mergeCell ref="B79:C79"/>
    <mergeCell ref="AC79:AI79"/>
    <mergeCell ref="AL79:AR79"/>
    <mergeCell ref="AV79:BB79"/>
    <mergeCell ref="BE79:BK79"/>
    <mergeCell ref="FF78:FL78"/>
    <mergeCell ref="FO78:FU78"/>
    <mergeCell ref="FY78:GE78"/>
    <mergeCell ref="GH78:GN78"/>
    <mergeCell ref="GR78:GX78"/>
    <mergeCell ref="HA78:HG78"/>
    <mergeCell ref="DA78:DG78"/>
    <mergeCell ref="DJ78:DP78"/>
    <mergeCell ref="DT78:DZ78"/>
    <mergeCell ref="EC78:EI78"/>
    <mergeCell ref="EM78:ES78"/>
    <mergeCell ref="EV78:FB78"/>
    <mergeCell ref="ID79:IJ79"/>
    <mergeCell ref="IM79:IS79"/>
    <mergeCell ref="IW79:JC79"/>
    <mergeCell ref="FY79:GE79"/>
    <mergeCell ref="GH79:GN79"/>
    <mergeCell ref="GR79:GX79"/>
    <mergeCell ref="HA79:HG79"/>
  </mergeCells>
  <pageMargins left="0.25" right="0.25" top="0.82999998331069902" bottom="0.41999998688697798" header="0.3" footer="0.3"/>
  <pageSetup paperSize="5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>
    <outlinePr summaryRight="0"/>
    <pageSetUpPr fitToPage="1"/>
  </sheetPr>
  <dimension ref="A1:AG154"/>
  <sheetViews>
    <sheetView zoomScale="90" zoomScaleNormal="90" workbookViewId="0">
      <pane xSplit="3" ySplit="5" topLeftCell="D47" activePane="bottomRight" state="frozen"/>
      <selection activeCell="L29" sqref="L29"/>
      <selection pane="topRight" activeCell="L29" sqref="L29"/>
      <selection pane="bottomLeft" activeCell="L29" sqref="L29"/>
      <selection pane="bottomRight" activeCell="L35" sqref="L35:L98"/>
    </sheetView>
  </sheetViews>
  <sheetFormatPr defaultColWidth="9.7109375" defaultRowHeight="12.75" customHeight="1" outlineLevelCol="1" x14ac:dyDescent="0.2"/>
  <cols>
    <col min="1" max="1" width="3.7109375" style="74" customWidth="1"/>
    <col min="2" max="2" width="3.28515625" style="74" customWidth="1"/>
    <col min="3" max="3" width="60.140625" style="74" bestFit="1" customWidth="1"/>
    <col min="4" max="4" width="15.85546875" style="74" customWidth="1" outlineLevel="1"/>
    <col min="5" max="5" width="10.28515625" style="74" customWidth="1" outlineLevel="1"/>
    <col min="6" max="6" width="12.42578125" style="74" customWidth="1" outlineLevel="1"/>
    <col min="7" max="7" width="13.42578125" style="74" customWidth="1" outlineLevel="1"/>
    <col min="8" max="8" width="10.28515625" style="74" customWidth="1" outlineLevel="1"/>
    <col min="9" max="9" width="12.42578125" style="74" customWidth="1" outlineLevel="1"/>
    <col min="10" max="10" width="10.28515625" style="74" customWidth="1" outlineLevel="1"/>
    <col min="11" max="11" width="17.42578125" style="74" bestFit="1" customWidth="1"/>
    <col min="12" max="12" width="14.5703125" style="74" bestFit="1" customWidth="1"/>
    <col min="13" max="13" width="13.42578125" style="74" bestFit="1" customWidth="1"/>
    <col min="14" max="14" width="13.28515625" style="74" bestFit="1" customWidth="1"/>
    <col min="15" max="15" width="13.42578125" style="74" bestFit="1" customWidth="1"/>
    <col min="16" max="17" width="14.5703125" style="74" customWidth="1"/>
    <col min="18" max="18" width="13.140625" style="74" bestFit="1" customWidth="1"/>
    <col min="19" max="19" width="12.7109375" style="74" bestFit="1" customWidth="1"/>
    <col min="20" max="20" width="11.7109375" style="74" bestFit="1" customWidth="1"/>
    <col min="21" max="21" width="14.28515625" style="74" bestFit="1" customWidth="1"/>
    <col min="22" max="22" width="11.5703125" style="74" bestFit="1" customWidth="1"/>
    <col min="23" max="23" width="15.7109375" style="74" customWidth="1" outlineLevel="1"/>
    <col min="24" max="24" width="10" style="74" customWidth="1" outlineLevel="1"/>
    <col min="25" max="25" width="10.7109375" style="74" customWidth="1" outlineLevel="1"/>
    <col min="26" max="26" width="10.42578125" style="74" customWidth="1" outlineLevel="1"/>
    <col min="27" max="27" width="12" style="74" bestFit="1" customWidth="1"/>
    <col min="28" max="28" width="8.7109375" style="74" bestFit="1" customWidth="1"/>
    <col min="29" max="16384" width="9.7109375" style="74"/>
  </cols>
  <sheetData>
    <row r="1" spans="1:33" ht="20.100000000000001" customHeight="1" thickBot="1" x14ac:dyDescent="0.25">
      <c r="A1" s="852" t="s">
        <v>377</v>
      </c>
      <c r="B1" s="853"/>
      <c r="C1" s="854"/>
      <c r="D1" s="196" t="s">
        <v>378</v>
      </c>
      <c r="E1" s="197">
        <v>1910</v>
      </c>
      <c r="F1" s="196" t="s">
        <v>379</v>
      </c>
      <c r="G1" s="198">
        <v>2017</v>
      </c>
      <c r="H1" s="196" t="s">
        <v>380</v>
      </c>
      <c r="I1" s="199" t="s">
        <v>381</v>
      </c>
      <c r="J1" s="200"/>
      <c r="K1" s="201"/>
      <c r="L1" s="201"/>
      <c r="M1" s="201"/>
      <c r="N1" s="201"/>
      <c r="O1" s="202"/>
      <c r="P1" s="201"/>
      <c r="Q1" s="201"/>
      <c r="R1" s="201"/>
      <c r="S1" s="201"/>
      <c r="T1" s="201"/>
      <c r="U1" s="201"/>
      <c r="V1" s="201"/>
      <c r="W1" s="203"/>
      <c r="X1" s="204"/>
      <c r="Y1" s="203"/>
      <c r="Z1" s="205"/>
      <c r="AA1" s="205"/>
      <c r="AB1" s="205"/>
      <c r="AC1" s="205"/>
      <c r="AD1" s="205"/>
      <c r="AE1" s="205"/>
      <c r="AF1" s="205"/>
      <c r="AG1" s="205"/>
    </row>
    <row r="2" spans="1:33" ht="20.100000000000001" customHeight="1" x14ac:dyDescent="0.2">
      <c r="A2" s="855" t="s">
        <v>382</v>
      </c>
      <c r="B2" s="856"/>
      <c r="C2" s="857"/>
      <c r="D2" s="206"/>
      <c r="E2" s="207"/>
      <c r="F2" s="208"/>
      <c r="G2" s="200"/>
      <c r="H2" s="200"/>
      <c r="I2" s="200"/>
      <c r="J2" s="200"/>
      <c r="K2" s="201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9"/>
      <c r="X2" s="209"/>
      <c r="Y2" s="209"/>
      <c r="Z2" s="209"/>
      <c r="AA2" s="205"/>
      <c r="AB2" s="205"/>
      <c r="AC2" s="205"/>
      <c r="AD2" s="205"/>
      <c r="AE2" s="205"/>
      <c r="AF2" s="205"/>
      <c r="AG2" s="205"/>
    </row>
    <row r="3" spans="1:33" ht="20.100000000000001" customHeight="1" thickBot="1" x14ac:dyDescent="0.3">
      <c r="A3" s="858" t="s">
        <v>383</v>
      </c>
      <c r="B3" s="859"/>
      <c r="C3" s="860"/>
      <c r="D3" s="210"/>
      <c r="E3" s="210"/>
      <c r="F3" s="210"/>
      <c r="G3" s="210"/>
      <c r="H3" s="210"/>
      <c r="I3" s="210"/>
      <c r="J3" s="210"/>
      <c r="K3" s="211">
        <v>-97637480.21435</v>
      </c>
      <c r="L3" s="211">
        <v>-90799256.247592121</v>
      </c>
      <c r="M3" s="211">
        <v>1814566.7076000003</v>
      </c>
      <c r="N3" s="211">
        <v>-1756459</v>
      </c>
      <c r="O3" s="211">
        <v>-12491124.54105711</v>
      </c>
      <c r="P3" s="211">
        <v>9173230.9271586686</v>
      </c>
      <c r="Q3" s="211">
        <v>-9173230.9271586686</v>
      </c>
      <c r="R3" s="211">
        <v>95997.961654953251</v>
      </c>
      <c r="S3" s="211">
        <v>5098449.6243561599</v>
      </c>
      <c r="T3" s="211">
        <v>25656.187198063813</v>
      </c>
      <c r="U3" s="211">
        <v>348241.18824859371</v>
      </c>
      <c r="V3" s="211">
        <v>26447.905241467131</v>
      </c>
      <c r="W3" s="211">
        <v>0</v>
      </c>
      <c r="X3" s="211">
        <v>0</v>
      </c>
      <c r="Y3" s="211">
        <v>0</v>
      </c>
      <c r="Z3" s="211">
        <v>26447.905241467131</v>
      </c>
      <c r="AA3" s="205"/>
      <c r="AB3" s="205"/>
      <c r="AC3" s="205"/>
      <c r="AD3" s="205"/>
      <c r="AE3" s="205"/>
      <c r="AF3" s="205"/>
      <c r="AG3" s="205"/>
    </row>
    <row r="4" spans="1:33" ht="15.75" x14ac:dyDescent="0.25">
      <c r="A4" s="212"/>
      <c r="B4" s="212"/>
      <c r="C4" s="213"/>
      <c r="D4" s="210"/>
      <c r="E4" s="210"/>
      <c r="F4" s="210"/>
      <c r="G4" s="210"/>
      <c r="H4" s="210"/>
      <c r="I4" s="210"/>
      <c r="J4" s="210"/>
      <c r="K4" s="214" t="s">
        <v>239</v>
      </c>
      <c r="L4" s="215"/>
      <c r="M4" s="216" t="s">
        <v>384</v>
      </c>
      <c r="N4" s="217" t="s">
        <v>385</v>
      </c>
      <c r="O4" s="218" t="s">
        <v>386</v>
      </c>
      <c r="P4" s="219"/>
      <c r="Q4" s="220" t="s">
        <v>387</v>
      </c>
      <c r="R4" s="221" t="s">
        <v>388</v>
      </c>
      <c r="S4" s="222" t="s">
        <v>389</v>
      </c>
      <c r="T4" s="222" t="s">
        <v>249</v>
      </c>
      <c r="U4" s="222" t="s">
        <v>390</v>
      </c>
      <c r="V4" s="223" t="s">
        <v>391</v>
      </c>
      <c r="W4" s="224" t="s">
        <v>392</v>
      </c>
      <c r="X4" s="225" t="s">
        <v>393</v>
      </c>
      <c r="Y4" s="225" t="s">
        <v>394</v>
      </c>
      <c r="Z4" s="225" t="s">
        <v>395</v>
      </c>
      <c r="AA4" s="203"/>
      <c r="AB4" s="203"/>
      <c r="AC4" s="203"/>
      <c r="AD4" s="203"/>
      <c r="AE4" s="203"/>
      <c r="AF4" s="203"/>
      <c r="AG4" s="203"/>
    </row>
    <row r="5" spans="1:33" x14ac:dyDescent="0.2">
      <c r="A5" s="861" t="s">
        <v>396</v>
      </c>
      <c r="B5" s="861"/>
      <c r="C5" s="862"/>
      <c r="D5" s="226" t="s">
        <v>397</v>
      </c>
      <c r="E5" s="226" t="s">
        <v>398</v>
      </c>
      <c r="F5" s="227" t="s">
        <v>399</v>
      </c>
      <c r="G5" s="227">
        <v>3952010</v>
      </c>
      <c r="H5" s="227" t="s">
        <v>400</v>
      </c>
      <c r="I5" s="227" t="s">
        <v>399</v>
      </c>
      <c r="J5" s="227" t="s">
        <v>401</v>
      </c>
      <c r="K5" s="228" t="s">
        <v>391</v>
      </c>
      <c r="L5" s="229" t="s">
        <v>242</v>
      </c>
      <c r="M5" s="229" t="s">
        <v>402</v>
      </c>
      <c r="N5" s="230" t="s">
        <v>402</v>
      </c>
      <c r="O5" s="231" t="s">
        <v>402</v>
      </c>
      <c r="P5" s="232" t="s">
        <v>387</v>
      </c>
      <c r="Q5" s="232" t="s">
        <v>403</v>
      </c>
      <c r="R5" s="233" t="s">
        <v>404</v>
      </c>
      <c r="S5" s="233" t="s">
        <v>405</v>
      </c>
      <c r="T5" s="233" t="s">
        <v>406</v>
      </c>
      <c r="U5" s="233" t="s">
        <v>404</v>
      </c>
      <c r="V5" s="234" t="s">
        <v>251</v>
      </c>
      <c r="W5" s="235" t="s">
        <v>407</v>
      </c>
      <c r="X5" s="235" t="s">
        <v>408</v>
      </c>
      <c r="Y5" s="235" t="s">
        <v>409</v>
      </c>
      <c r="Z5" s="235" t="s">
        <v>410</v>
      </c>
      <c r="AA5" s="203"/>
      <c r="AB5" s="203"/>
      <c r="AC5" s="203"/>
      <c r="AD5" s="203"/>
      <c r="AE5" s="203"/>
      <c r="AF5" s="203"/>
      <c r="AG5" s="203"/>
    </row>
    <row r="6" spans="1:33" ht="15.75" x14ac:dyDescent="0.25">
      <c r="A6" s="205"/>
      <c r="B6" s="205"/>
      <c r="C6" s="236"/>
      <c r="D6" s="210"/>
      <c r="E6" s="210"/>
      <c r="F6" s="210"/>
      <c r="G6" s="210"/>
      <c r="H6" s="210"/>
      <c r="I6" s="210"/>
      <c r="J6" s="210"/>
      <c r="K6" s="237"/>
      <c r="L6" s="238" t="s">
        <v>21</v>
      </c>
      <c r="M6" s="238" t="s">
        <v>23</v>
      </c>
      <c r="N6" s="238" t="s">
        <v>24</v>
      </c>
      <c r="O6" s="238" t="s">
        <v>25</v>
      </c>
      <c r="P6" s="238" t="s">
        <v>27</v>
      </c>
      <c r="Q6" s="238" t="s">
        <v>28</v>
      </c>
      <c r="R6" s="238" t="s">
        <v>29</v>
      </c>
      <c r="S6" s="238" t="s">
        <v>30</v>
      </c>
      <c r="T6" s="238" t="s">
        <v>31</v>
      </c>
      <c r="U6" s="238" t="s">
        <v>32</v>
      </c>
      <c r="V6" s="238" t="s">
        <v>33</v>
      </c>
      <c r="W6" s="205"/>
      <c r="X6" s="205"/>
      <c r="Y6" s="239"/>
      <c r="Z6" s="240"/>
      <c r="AA6" s="205"/>
      <c r="AB6" s="205"/>
      <c r="AC6" s="205"/>
      <c r="AD6" s="205"/>
      <c r="AE6" s="205"/>
      <c r="AF6" s="205"/>
      <c r="AG6" s="205"/>
    </row>
    <row r="7" spans="1:33" x14ac:dyDescent="0.2">
      <c r="A7" s="241" t="s">
        <v>411</v>
      </c>
      <c r="B7" s="241"/>
      <c r="C7" s="236"/>
      <c r="D7" s="242" t="s">
        <v>412</v>
      </c>
      <c r="E7" s="242" t="s">
        <v>413</v>
      </c>
      <c r="F7" s="242" t="s">
        <v>414</v>
      </c>
      <c r="G7" s="242"/>
      <c r="H7" s="242"/>
      <c r="I7" s="242"/>
      <c r="J7" s="242"/>
      <c r="K7" s="243">
        <v>-104880689.8889901</v>
      </c>
      <c r="L7" s="244">
        <v>-99242111.519219786</v>
      </c>
      <c r="M7" s="244">
        <v>1601016.111</v>
      </c>
      <c r="N7" s="244">
        <v>-1436808.0899999999</v>
      </c>
      <c r="O7" s="244">
        <v>-11890979.302719913</v>
      </c>
      <c r="P7" s="245">
        <v>9382382.0907871127</v>
      </c>
      <c r="Q7" s="245">
        <v>-9382382.0907871127</v>
      </c>
      <c r="R7" s="246">
        <v>143018.73041373832</v>
      </c>
      <c r="S7" s="244">
        <v>5878653.7273077499</v>
      </c>
      <c r="T7" s="246">
        <v>17432.926799515953</v>
      </c>
      <c r="U7" s="244">
        <v>24649.071118238353</v>
      </c>
      <c r="V7" s="247">
        <v>24438.456310366793</v>
      </c>
      <c r="W7" s="244">
        <v>0</v>
      </c>
      <c r="X7" s="244">
        <v>0</v>
      </c>
      <c r="Y7" s="248">
        <v>0</v>
      </c>
      <c r="Z7" s="246">
        <v>24438.456310366793</v>
      </c>
      <c r="AA7" s="244"/>
      <c r="AB7" s="244"/>
      <c r="AC7" s="244"/>
      <c r="AD7" s="244"/>
      <c r="AE7" s="244"/>
      <c r="AF7" s="244"/>
      <c r="AG7" s="244"/>
    </row>
    <row r="8" spans="1:33" x14ac:dyDescent="0.2">
      <c r="A8" s="205"/>
      <c r="B8" s="205"/>
      <c r="C8" s="236"/>
      <c r="D8" s="242"/>
      <c r="E8" s="242"/>
      <c r="F8" s="242"/>
      <c r="G8" s="242"/>
      <c r="H8" s="242"/>
      <c r="I8" s="242"/>
      <c r="J8" s="242"/>
      <c r="K8" s="246"/>
      <c r="L8" s="244"/>
      <c r="M8" s="244"/>
      <c r="N8" s="244"/>
      <c r="O8" s="244"/>
      <c r="P8" s="245"/>
      <c r="Q8" s="245"/>
      <c r="R8" s="246"/>
      <c r="S8" s="244"/>
      <c r="T8" s="246"/>
      <c r="U8" s="248"/>
      <c r="V8" s="246"/>
      <c r="W8" s="244"/>
      <c r="X8" s="244"/>
      <c r="Y8" s="248"/>
      <c r="Z8" s="246"/>
      <c r="AA8" s="244"/>
      <c r="AB8" s="244"/>
      <c r="AC8" s="244"/>
      <c r="AD8" s="244"/>
      <c r="AE8" s="244"/>
      <c r="AF8" s="244"/>
      <c r="AG8" s="244"/>
    </row>
    <row r="9" spans="1:33" x14ac:dyDescent="0.2">
      <c r="A9" s="249" t="s">
        <v>415</v>
      </c>
      <c r="B9" s="249"/>
      <c r="C9" s="236"/>
      <c r="D9" s="242"/>
      <c r="E9" s="242"/>
      <c r="F9" s="242"/>
      <c r="G9" s="242"/>
      <c r="H9" s="242"/>
      <c r="I9" s="242"/>
      <c r="J9" s="242"/>
      <c r="K9" s="246"/>
      <c r="L9" s="244"/>
      <c r="M9" s="244"/>
      <c r="N9" s="244"/>
      <c r="O9" s="244"/>
      <c r="P9" s="245"/>
      <c r="Q9" s="245"/>
      <c r="R9" s="246"/>
      <c r="S9" s="244"/>
      <c r="T9" s="246"/>
      <c r="U9" s="248"/>
      <c r="V9" s="246"/>
      <c r="W9" s="244"/>
      <c r="X9" s="244"/>
      <c r="Y9" s="248"/>
      <c r="Z9" s="248"/>
      <c r="AA9" s="244"/>
      <c r="AB9" s="244"/>
      <c r="AC9" s="244"/>
      <c r="AD9" s="244"/>
      <c r="AE9" s="244"/>
      <c r="AF9" s="244"/>
      <c r="AG9" s="244"/>
    </row>
    <row r="10" spans="1:33" x14ac:dyDescent="0.2">
      <c r="A10" s="250"/>
      <c r="B10" s="241" t="s">
        <v>416</v>
      </c>
      <c r="C10" s="236"/>
      <c r="D10" s="242"/>
      <c r="E10" s="242"/>
      <c r="F10" s="242"/>
      <c r="G10" s="242"/>
      <c r="H10" s="242"/>
      <c r="I10" s="242"/>
      <c r="J10" s="242"/>
      <c r="K10" s="251">
        <v>0</v>
      </c>
      <c r="L10" s="244">
        <v>0</v>
      </c>
      <c r="M10" s="244">
        <v>0</v>
      </c>
      <c r="N10" s="244">
        <v>0</v>
      </c>
      <c r="O10" s="244">
        <v>0</v>
      </c>
      <c r="P10" s="245">
        <v>0</v>
      </c>
      <c r="Q10" s="245">
        <v>0</v>
      </c>
      <c r="R10" s="246">
        <v>0</v>
      </c>
      <c r="S10" s="246">
        <v>0</v>
      </c>
      <c r="T10" s="246">
        <v>0</v>
      </c>
      <c r="U10" s="248">
        <v>0</v>
      </c>
      <c r="V10" s="246">
        <v>0</v>
      </c>
      <c r="W10" s="244">
        <v>0</v>
      </c>
      <c r="X10" s="244">
        <v>0</v>
      </c>
      <c r="Y10" s="248">
        <v>0</v>
      </c>
      <c r="Z10" s="248">
        <v>0</v>
      </c>
      <c r="AA10" s="244"/>
      <c r="AB10" s="244"/>
      <c r="AC10" s="244"/>
      <c r="AD10" s="244"/>
      <c r="AE10" s="244"/>
      <c r="AF10" s="244"/>
      <c r="AG10" s="244"/>
    </row>
    <row r="11" spans="1:33" x14ac:dyDescent="0.2">
      <c r="A11" s="250"/>
      <c r="B11" s="241" t="s">
        <v>417</v>
      </c>
      <c r="C11" s="236"/>
      <c r="D11" s="242"/>
      <c r="E11" s="242"/>
      <c r="F11" s="242"/>
      <c r="G11" s="242"/>
      <c r="H11" s="242"/>
      <c r="I11" s="242"/>
      <c r="J11" s="242"/>
      <c r="K11" s="251">
        <v>0</v>
      </c>
      <c r="L11" s="244">
        <v>0</v>
      </c>
      <c r="M11" s="244">
        <v>0</v>
      </c>
      <c r="N11" s="244">
        <v>0</v>
      </c>
      <c r="O11" s="244">
        <v>0</v>
      </c>
      <c r="P11" s="245">
        <v>0</v>
      </c>
      <c r="Q11" s="245">
        <v>0</v>
      </c>
      <c r="R11" s="246">
        <v>0</v>
      </c>
      <c r="S11" s="246">
        <v>0</v>
      </c>
      <c r="T11" s="246">
        <v>0</v>
      </c>
      <c r="U11" s="248">
        <v>0</v>
      </c>
      <c r="V11" s="246">
        <v>0</v>
      </c>
      <c r="W11" s="244">
        <v>0</v>
      </c>
      <c r="X11" s="244">
        <v>0</v>
      </c>
      <c r="Y11" s="248">
        <v>0</v>
      </c>
      <c r="Z11" s="248">
        <v>0</v>
      </c>
      <c r="AA11" s="244"/>
      <c r="AB11" s="244"/>
      <c r="AC11" s="244"/>
      <c r="AD11" s="244"/>
      <c r="AE11" s="244"/>
      <c r="AF11" s="244"/>
      <c r="AG11" s="244"/>
    </row>
    <row r="12" spans="1:33" x14ac:dyDescent="0.2">
      <c r="A12" s="250"/>
      <c r="B12" s="241" t="s">
        <v>418</v>
      </c>
      <c r="C12" s="236"/>
      <c r="D12" s="242" t="s">
        <v>419</v>
      </c>
      <c r="E12" s="242" t="s">
        <v>420</v>
      </c>
      <c r="F12" s="242" t="s">
        <v>414</v>
      </c>
      <c r="G12" s="242"/>
      <c r="H12" s="242"/>
      <c r="I12" s="242"/>
      <c r="J12" s="242"/>
      <c r="K12" s="251">
        <v>2034497.1121597346</v>
      </c>
      <c r="L12" s="244">
        <v>1944185.5388264013</v>
      </c>
      <c r="M12" s="244">
        <v>0</v>
      </c>
      <c r="N12" s="244">
        <v>0</v>
      </c>
      <c r="O12" s="244">
        <v>90311.573333333334</v>
      </c>
      <c r="P12" s="245">
        <v>0</v>
      </c>
      <c r="Q12" s="245">
        <v>0</v>
      </c>
      <c r="R12" s="246">
        <v>0</v>
      </c>
      <c r="S12" s="246">
        <v>0</v>
      </c>
      <c r="T12" s="246">
        <v>0</v>
      </c>
      <c r="U12" s="248">
        <v>0</v>
      </c>
      <c r="V12" s="246">
        <v>0</v>
      </c>
      <c r="W12" s="244">
        <v>0</v>
      </c>
      <c r="X12" s="244">
        <v>0</v>
      </c>
      <c r="Y12" s="248">
        <v>0</v>
      </c>
      <c r="Z12" s="248">
        <v>0</v>
      </c>
      <c r="AA12" s="244"/>
      <c r="AB12" s="244"/>
      <c r="AC12" s="244"/>
      <c r="AD12" s="244"/>
      <c r="AE12" s="244"/>
      <c r="AF12" s="244"/>
      <c r="AG12" s="244"/>
    </row>
    <row r="13" spans="1:33" x14ac:dyDescent="0.2">
      <c r="A13" s="250"/>
      <c r="B13" s="241" t="s">
        <v>421</v>
      </c>
      <c r="C13" s="236"/>
      <c r="D13" s="242"/>
      <c r="E13" s="242"/>
      <c r="F13" s="242"/>
      <c r="G13" s="242"/>
      <c r="H13" s="242"/>
      <c r="I13" s="242"/>
      <c r="J13" s="242"/>
      <c r="K13" s="251">
        <v>0</v>
      </c>
      <c r="L13" s="244">
        <v>0</v>
      </c>
      <c r="M13" s="244">
        <v>0</v>
      </c>
      <c r="N13" s="244">
        <v>0</v>
      </c>
      <c r="O13" s="244">
        <v>0</v>
      </c>
      <c r="P13" s="245">
        <v>0</v>
      </c>
      <c r="Q13" s="245">
        <v>0</v>
      </c>
      <c r="R13" s="246">
        <v>0</v>
      </c>
      <c r="S13" s="246">
        <v>0</v>
      </c>
      <c r="T13" s="246">
        <v>0</v>
      </c>
      <c r="U13" s="248">
        <v>0</v>
      </c>
      <c r="V13" s="246">
        <v>0</v>
      </c>
      <c r="W13" s="244">
        <v>0</v>
      </c>
      <c r="X13" s="244">
        <v>0</v>
      </c>
      <c r="Y13" s="248">
        <v>0</v>
      </c>
      <c r="Z13" s="248">
        <v>0</v>
      </c>
      <c r="AA13" s="244"/>
      <c r="AB13" s="244"/>
      <c r="AC13" s="244"/>
      <c r="AD13" s="244"/>
      <c r="AE13" s="244"/>
      <c r="AF13" s="244"/>
      <c r="AG13" s="244"/>
    </row>
    <row r="14" spans="1:33" x14ac:dyDescent="0.2">
      <c r="A14" s="250"/>
      <c r="B14" s="241" t="s">
        <v>422</v>
      </c>
      <c r="C14" s="236"/>
      <c r="D14" s="242" t="s">
        <v>423</v>
      </c>
      <c r="E14" s="242" t="s">
        <v>424</v>
      </c>
      <c r="F14" s="242" t="s">
        <v>425</v>
      </c>
      <c r="G14" s="242"/>
      <c r="H14" s="242"/>
      <c r="I14" s="242"/>
      <c r="J14" s="242"/>
      <c r="K14" s="251">
        <v>920000</v>
      </c>
      <c r="L14" s="244">
        <v>0</v>
      </c>
      <c r="M14" s="244">
        <v>0</v>
      </c>
      <c r="N14" s="244">
        <v>0</v>
      </c>
      <c r="O14" s="244">
        <v>0</v>
      </c>
      <c r="P14" s="245">
        <v>920000</v>
      </c>
      <c r="Q14" s="245">
        <v>0</v>
      </c>
      <c r="R14" s="246">
        <v>0</v>
      </c>
      <c r="S14" s="246">
        <v>0</v>
      </c>
      <c r="T14" s="246">
        <v>0</v>
      </c>
      <c r="U14" s="248">
        <v>0</v>
      </c>
      <c r="V14" s="246">
        <v>0</v>
      </c>
      <c r="W14" s="244">
        <v>0</v>
      </c>
      <c r="X14" s="244">
        <v>0</v>
      </c>
      <c r="Y14" s="248">
        <v>0</v>
      </c>
      <c r="Z14" s="248">
        <v>0</v>
      </c>
      <c r="AA14" s="244"/>
      <c r="AB14" s="244"/>
      <c r="AC14" s="244"/>
      <c r="AD14" s="244"/>
      <c r="AE14" s="244"/>
      <c r="AF14" s="244"/>
      <c r="AG14" s="244"/>
    </row>
    <row r="15" spans="1:33" x14ac:dyDescent="0.2">
      <c r="A15" s="250"/>
      <c r="B15" s="241" t="s">
        <v>426</v>
      </c>
      <c r="C15" s="236"/>
      <c r="D15" s="242" t="s">
        <v>427</v>
      </c>
      <c r="E15" s="242" t="s">
        <v>428</v>
      </c>
      <c r="F15" s="242" t="s">
        <v>425</v>
      </c>
      <c r="G15" s="242"/>
      <c r="H15" s="242"/>
      <c r="I15" s="242"/>
      <c r="J15" s="242"/>
      <c r="K15" s="251">
        <v>0</v>
      </c>
      <c r="L15" s="244">
        <v>0</v>
      </c>
      <c r="M15" s="244">
        <v>0</v>
      </c>
      <c r="N15" s="244">
        <v>0</v>
      </c>
      <c r="O15" s="244">
        <v>0</v>
      </c>
      <c r="P15" s="245">
        <v>0</v>
      </c>
      <c r="Q15" s="245">
        <v>0</v>
      </c>
      <c r="R15" s="246">
        <v>0</v>
      </c>
      <c r="S15" s="246">
        <v>0</v>
      </c>
      <c r="T15" s="246">
        <v>0</v>
      </c>
      <c r="U15" s="248">
        <v>0</v>
      </c>
      <c r="V15" s="246">
        <v>0</v>
      </c>
      <c r="W15" s="244">
        <v>0</v>
      </c>
      <c r="X15" s="244">
        <v>0</v>
      </c>
      <c r="Y15" s="248">
        <v>0</v>
      </c>
      <c r="Z15" s="248">
        <v>0</v>
      </c>
      <c r="AA15" s="244"/>
      <c r="AB15" s="244"/>
      <c r="AC15" s="244"/>
      <c r="AD15" s="244"/>
      <c r="AE15" s="244"/>
      <c r="AF15" s="244"/>
      <c r="AG15" s="244"/>
    </row>
    <row r="16" spans="1:33" x14ac:dyDescent="0.2">
      <c r="A16" s="250"/>
      <c r="B16" s="241" t="s">
        <v>429</v>
      </c>
      <c r="C16" s="236"/>
      <c r="D16" s="242"/>
      <c r="E16" s="242"/>
      <c r="F16" s="242"/>
      <c r="G16" s="242"/>
      <c r="H16" s="242"/>
      <c r="I16" s="242"/>
      <c r="J16" s="242"/>
      <c r="K16" s="251">
        <v>0</v>
      </c>
      <c r="L16" s="244">
        <v>0</v>
      </c>
      <c r="M16" s="244">
        <v>0</v>
      </c>
      <c r="N16" s="244">
        <v>0</v>
      </c>
      <c r="O16" s="244">
        <v>0</v>
      </c>
      <c r="P16" s="245">
        <v>0</v>
      </c>
      <c r="Q16" s="245">
        <v>0</v>
      </c>
      <c r="R16" s="246">
        <v>0</v>
      </c>
      <c r="S16" s="246">
        <v>0</v>
      </c>
      <c r="T16" s="246">
        <v>0</v>
      </c>
      <c r="U16" s="248">
        <v>0</v>
      </c>
      <c r="V16" s="246">
        <v>0</v>
      </c>
      <c r="W16" s="244">
        <v>0</v>
      </c>
      <c r="X16" s="244">
        <v>0</v>
      </c>
      <c r="Y16" s="248">
        <v>0</v>
      </c>
      <c r="Z16" s="248">
        <v>0</v>
      </c>
      <c r="AA16" s="244"/>
      <c r="AB16" s="244"/>
      <c r="AC16" s="244"/>
      <c r="AD16" s="244"/>
      <c r="AE16" s="244"/>
      <c r="AF16" s="244"/>
      <c r="AG16" s="244"/>
    </row>
    <row r="17" spans="1:33" x14ac:dyDescent="0.2">
      <c r="A17" s="250"/>
      <c r="B17" s="241" t="s">
        <v>430</v>
      </c>
      <c r="C17" s="236"/>
      <c r="D17" s="242" t="s">
        <v>431</v>
      </c>
      <c r="E17" s="242" t="s">
        <v>432</v>
      </c>
      <c r="F17" s="242" t="s">
        <v>425</v>
      </c>
      <c r="G17" s="242"/>
      <c r="H17" s="242"/>
      <c r="I17" s="242"/>
      <c r="J17" s="242"/>
      <c r="K17" s="251">
        <v>-107970.25134036968</v>
      </c>
      <c r="L17" s="244">
        <v>0</v>
      </c>
      <c r="M17" s="244">
        <v>-107970.25134036968</v>
      </c>
      <c r="N17" s="244">
        <v>0</v>
      </c>
      <c r="O17" s="244">
        <v>0</v>
      </c>
      <c r="P17" s="245">
        <v>0</v>
      </c>
      <c r="Q17" s="245">
        <v>0</v>
      </c>
      <c r="R17" s="246">
        <v>0</v>
      </c>
      <c r="S17" s="246">
        <v>0</v>
      </c>
      <c r="T17" s="246">
        <v>0</v>
      </c>
      <c r="U17" s="248">
        <v>0</v>
      </c>
      <c r="V17" s="246">
        <v>0</v>
      </c>
      <c r="W17" s="244">
        <v>0</v>
      </c>
      <c r="X17" s="244">
        <v>0</v>
      </c>
      <c r="Y17" s="248">
        <v>0</v>
      </c>
      <c r="Z17" s="248">
        <v>0</v>
      </c>
      <c r="AA17" s="244"/>
      <c r="AB17" s="244"/>
      <c r="AC17" s="244"/>
      <c r="AD17" s="244"/>
      <c r="AE17" s="244"/>
      <c r="AF17" s="244"/>
      <c r="AG17" s="244"/>
    </row>
    <row r="18" spans="1:33" x14ac:dyDescent="0.2">
      <c r="A18" s="250"/>
      <c r="B18" s="241" t="s">
        <v>433</v>
      </c>
      <c r="C18" s="236"/>
      <c r="D18" s="242" t="s">
        <v>434</v>
      </c>
      <c r="E18" s="242" t="s">
        <v>435</v>
      </c>
      <c r="F18" s="242" t="s">
        <v>425</v>
      </c>
      <c r="G18" s="242"/>
      <c r="H18" s="242"/>
      <c r="I18" s="242"/>
      <c r="J18" s="242"/>
      <c r="K18" s="251">
        <v>-259625</v>
      </c>
      <c r="L18" s="244">
        <v>0</v>
      </c>
      <c r="M18" s="244">
        <v>-129625</v>
      </c>
      <c r="N18" s="244">
        <v>-130000</v>
      </c>
      <c r="O18" s="244">
        <v>0</v>
      </c>
      <c r="P18" s="245">
        <v>0</v>
      </c>
      <c r="Q18" s="245">
        <v>0</v>
      </c>
      <c r="R18" s="246">
        <v>0</v>
      </c>
      <c r="S18" s="246">
        <v>0</v>
      </c>
      <c r="T18" s="246">
        <v>0</v>
      </c>
      <c r="U18" s="248">
        <v>0</v>
      </c>
      <c r="V18" s="246">
        <v>0</v>
      </c>
      <c r="W18" s="244">
        <v>0</v>
      </c>
      <c r="X18" s="244">
        <v>0</v>
      </c>
      <c r="Y18" s="248">
        <v>0</v>
      </c>
      <c r="Z18" s="248">
        <v>0</v>
      </c>
      <c r="AA18" s="244"/>
      <c r="AB18" s="244"/>
      <c r="AC18" s="244"/>
      <c r="AD18" s="244"/>
      <c r="AE18" s="244"/>
      <c r="AF18" s="244"/>
      <c r="AG18" s="244"/>
    </row>
    <row r="19" spans="1:33" x14ac:dyDescent="0.2">
      <c r="A19" s="250"/>
      <c r="B19" s="241" t="s">
        <v>436</v>
      </c>
      <c r="C19" s="236"/>
      <c r="D19" s="242" t="s">
        <v>437</v>
      </c>
      <c r="E19" s="242" t="s">
        <v>438</v>
      </c>
      <c r="F19" s="242" t="s">
        <v>425</v>
      </c>
      <c r="G19" s="242"/>
      <c r="H19" s="242"/>
      <c r="I19" s="242"/>
      <c r="J19" s="242"/>
      <c r="K19" s="251">
        <v>-16672.440000000002</v>
      </c>
      <c r="L19" s="244">
        <v>0</v>
      </c>
      <c r="M19" s="244">
        <v>0</v>
      </c>
      <c r="N19" s="244">
        <v>-16672.440000000002</v>
      </c>
      <c r="O19" s="244">
        <v>0</v>
      </c>
      <c r="P19" s="245">
        <v>0</v>
      </c>
      <c r="Q19" s="245">
        <v>0</v>
      </c>
      <c r="R19" s="246">
        <v>0</v>
      </c>
      <c r="S19" s="246">
        <v>0</v>
      </c>
      <c r="T19" s="246">
        <v>0</v>
      </c>
      <c r="U19" s="248">
        <v>0</v>
      </c>
      <c r="V19" s="246">
        <v>0</v>
      </c>
      <c r="W19" s="244">
        <v>0</v>
      </c>
      <c r="X19" s="244">
        <v>0</v>
      </c>
      <c r="Y19" s="248">
        <v>0</v>
      </c>
      <c r="Z19" s="248">
        <v>0</v>
      </c>
      <c r="AA19" s="244"/>
      <c r="AB19" s="244"/>
      <c r="AC19" s="244"/>
      <c r="AD19" s="244"/>
      <c r="AE19" s="244"/>
      <c r="AF19" s="244"/>
      <c r="AG19" s="244"/>
    </row>
    <row r="20" spans="1:33" x14ac:dyDescent="0.2">
      <c r="A20" s="250"/>
      <c r="B20" s="241" t="s">
        <v>439</v>
      </c>
      <c r="C20" s="236"/>
      <c r="D20" s="242"/>
      <c r="E20" s="242"/>
      <c r="F20" s="242"/>
      <c r="G20" s="242"/>
      <c r="H20" s="242"/>
      <c r="I20" s="242"/>
      <c r="J20" s="242"/>
      <c r="K20" s="251">
        <v>0</v>
      </c>
      <c r="L20" s="244">
        <v>0</v>
      </c>
      <c r="M20" s="244">
        <v>0</v>
      </c>
      <c r="N20" s="244">
        <v>0</v>
      </c>
      <c r="O20" s="252">
        <v>0</v>
      </c>
      <c r="P20" s="245">
        <v>0</v>
      </c>
      <c r="Q20" s="245">
        <v>0</v>
      </c>
      <c r="R20" s="246">
        <v>0</v>
      </c>
      <c r="S20" s="246">
        <v>0</v>
      </c>
      <c r="T20" s="246">
        <v>0</v>
      </c>
      <c r="U20" s="248">
        <v>0</v>
      </c>
      <c r="V20" s="246">
        <v>0</v>
      </c>
      <c r="W20" s="244">
        <v>0</v>
      </c>
      <c r="X20" s="244">
        <v>0</v>
      </c>
      <c r="Y20" s="248">
        <v>0</v>
      </c>
      <c r="Z20" s="248">
        <v>0</v>
      </c>
      <c r="AA20" s="244"/>
      <c r="AB20" s="244"/>
      <c r="AC20" s="244"/>
      <c r="AD20" s="244"/>
      <c r="AE20" s="244"/>
      <c r="AF20" s="244"/>
      <c r="AG20" s="244"/>
    </row>
    <row r="21" spans="1:33" x14ac:dyDescent="0.2">
      <c r="A21" s="250"/>
      <c r="B21" s="241" t="s">
        <v>440</v>
      </c>
      <c r="C21" s="236"/>
      <c r="D21" s="242"/>
      <c r="E21" s="242"/>
      <c r="F21" s="242"/>
      <c r="G21" s="242"/>
      <c r="H21" s="242"/>
      <c r="I21" s="242"/>
      <c r="J21" s="242"/>
      <c r="K21" s="251">
        <v>0</v>
      </c>
      <c r="L21" s="244">
        <v>0</v>
      </c>
      <c r="M21" s="244">
        <v>0</v>
      </c>
      <c r="N21" s="244">
        <v>0</v>
      </c>
      <c r="O21" s="244">
        <v>0</v>
      </c>
      <c r="P21" s="245">
        <v>0</v>
      </c>
      <c r="Q21" s="245">
        <v>0</v>
      </c>
      <c r="R21" s="246">
        <v>0</v>
      </c>
      <c r="S21" s="246">
        <v>0</v>
      </c>
      <c r="T21" s="246">
        <v>0</v>
      </c>
      <c r="U21" s="248">
        <v>0</v>
      </c>
      <c r="V21" s="246">
        <v>0</v>
      </c>
      <c r="W21" s="244">
        <v>0</v>
      </c>
      <c r="X21" s="244">
        <v>0</v>
      </c>
      <c r="Y21" s="248">
        <v>0</v>
      </c>
      <c r="Z21" s="248">
        <v>0</v>
      </c>
      <c r="AA21" s="244"/>
      <c r="AB21" s="244"/>
      <c r="AC21" s="244"/>
      <c r="AD21" s="244"/>
      <c r="AE21" s="244"/>
      <c r="AF21" s="244"/>
      <c r="AG21" s="244"/>
    </row>
    <row r="22" spans="1:33" x14ac:dyDescent="0.2">
      <c r="A22" s="250"/>
      <c r="B22" s="241" t="s">
        <v>441</v>
      </c>
      <c r="C22" s="236"/>
      <c r="D22" s="242"/>
      <c r="E22" s="242"/>
      <c r="F22" s="242"/>
      <c r="G22" s="242"/>
      <c r="H22" s="242"/>
      <c r="I22" s="242"/>
      <c r="J22" s="242"/>
      <c r="K22" s="251">
        <v>0</v>
      </c>
      <c r="L22" s="244">
        <v>0</v>
      </c>
      <c r="M22" s="244">
        <v>0</v>
      </c>
      <c r="N22" s="244">
        <v>0</v>
      </c>
      <c r="O22" s="244">
        <v>0</v>
      </c>
      <c r="P22" s="245">
        <v>0</v>
      </c>
      <c r="Q22" s="245">
        <v>0</v>
      </c>
      <c r="R22" s="246">
        <v>0</v>
      </c>
      <c r="S22" s="246">
        <v>0</v>
      </c>
      <c r="T22" s="246">
        <v>0</v>
      </c>
      <c r="U22" s="248">
        <v>0</v>
      </c>
      <c r="V22" s="246">
        <v>0</v>
      </c>
      <c r="W22" s="244">
        <v>0</v>
      </c>
      <c r="X22" s="244">
        <v>0</v>
      </c>
      <c r="Y22" s="248">
        <v>0</v>
      </c>
      <c r="Z22" s="248">
        <v>0</v>
      </c>
      <c r="AA22" s="244"/>
      <c r="AB22" s="244"/>
      <c r="AC22" s="244"/>
      <c r="AD22" s="244"/>
      <c r="AE22" s="244"/>
      <c r="AF22" s="244"/>
      <c r="AG22" s="244"/>
    </row>
    <row r="23" spans="1:33" x14ac:dyDescent="0.2">
      <c r="A23" s="250"/>
      <c r="B23" s="241" t="s">
        <v>442</v>
      </c>
      <c r="C23" s="236"/>
      <c r="D23" s="242" t="s">
        <v>443</v>
      </c>
      <c r="E23" s="242" t="s">
        <v>444</v>
      </c>
      <c r="F23" s="242" t="s">
        <v>414</v>
      </c>
      <c r="G23" s="242"/>
      <c r="H23" s="242"/>
      <c r="I23" s="242"/>
      <c r="J23" s="242"/>
      <c r="K23" s="251">
        <v>1583865.19</v>
      </c>
      <c r="L23" s="244">
        <v>0</v>
      </c>
      <c r="M23" s="244">
        <v>0</v>
      </c>
      <c r="N23" s="244">
        <v>1583865.19</v>
      </c>
      <c r="O23" s="252">
        <v>0</v>
      </c>
      <c r="P23" s="245">
        <v>0</v>
      </c>
      <c r="Q23" s="245">
        <v>0</v>
      </c>
      <c r="R23" s="246">
        <v>0</v>
      </c>
      <c r="S23" s="246">
        <v>0</v>
      </c>
      <c r="T23" s="246">
        <v>0</v>
      </c>
      <c r="U23" s="248">
        <v>0</v>
      </c>
      <c r="V23" s="246">
        <v>0</v>
      </c>
      <c r="W23" s="244">
        <v>0</v>
      </c>
      <c r="X23" s="244">
        <v>0</v>
      </c>
      <c r="Y23" s="248">
        <v>0</v>
      </c>
      <c r="Z23" s="248">
        <v>0</v>
      </c>
      <c r="AA23" s="244"/>
      <c r="AB23" s="244"/>
      <c r="AC23" s="244"/>
      <c r="AD23" s="244"/>
      <c r="AE23" s="244"/>
      <c r="AF23" s="244"/>
      <c r="AG23" s="244"/>
    </row>
    <row r="24" spans="1:33" x14ac:dyDescent="0.2">
      <c r="A24" s="250"/>
      <c r="B24" s="241" t="s">
        <v>445</v>
      </c>
      <c r="C24" s="236"/>
      <c r="D24" s="242" t="s">
        <v>446</v>
      </c>
      <c r="E24" s="242" t="s">
        <v>447</v>
      </c>
      <c r="F24" s="242" t="s">
        <v>425</v>
      </c>
      <c r="G24" s="242"/>
      <c r="H24" s="242"/>
      <c r="I24" s="242"/>
      <c r="J24" s="242"/>
      <c r="K24" s="251">
        <v>-410000</v>
      </c>
      <c r="L24" s="244">
        <v>-400000</v>
      </c>
      <c r="M24" s="244">
        <v>0</v>
      </c>
      <c r="N24" s="244">
        <v>0</v>
      </c>
      <c r="O24" s="244">
        <v>0</v>
      </c>
      <c r="P24" s="253">
        <v>0</v>
      </c>
      <c r="Q24" s="253">
        <v>0</v>
      </c>
      <c r="R24" s="246">
        <v>0</v>
      </c>
      <c r="S24" s="246">
        <v>-7000</v>
      </c>
      <c r="T24" s="246">
        <v>0</v>
      </c>
      <c r="U24" s="248">
        <v>-3000</v>
      </c>
      <c r="V24" s="246">
        <v>0</v>
      </c>
      <c r="W24" s="244">
        <v>0</v>
      </c>
      <c r="X24" s="244">
        <v>0</v>
      </c>
      <c r="Y24" s="248">
        <v>0</v>
      </c>
      <c r="Z24" s="248">
        <v>0</v>
      </c>
      <c r="AA24" s="244"/>
      <c r="AB24" s="244"/>
      <c r="AC24" s="244"/>
      <c r="AD24" s="244"/>
      <c r="AE24" s="244"/>
      <c r="AF24" s="244"/>
      <c r="AG24" s="244"/>
    </row>
    <row r="25" spans="1:33" x14ac:dyDescent="0.2">
      <c r="A25" s="250"/>
      <c r="B25" s="241" t="s">
        <v>448</v>
      </c>
      <c r="C25" s="236"/>
      <c r="D25" s="242" t="s">
        <v>449</v>
      </c>
      <c r="E25" s="242" t="s">
        <v>450</v>
      </c>
      <c r="F25" s="242" t="s">
        <v>425</v>
      </c>
      <c r="G25" s="242"/>
      <c r="H25" s="242"/>
      <c r="I25" s="242"/>
      <c r="J25" s="242"/>
      <c r="K25" s="251">
        <v>700000</v>
      </c>
      <c r="L25" s="244">
        <v>700000</v>
      </c>
      <c r="M25" s="244">
        <v>0</v>
      </c>
      <c r="N25" s="244">
        <v>0</v>
      </c>
      <c r="O25" s="244">
        <v>0</v>
      </c>
      <c r="P25" s="253">
        <v>0</v>
      </c>
      <c r="Q25" s="253">
        <v>0</v>
      </c>
      <c r="R25" s="246">
        <v>0</v>
      </c>
      <c r="S25" s="246">
        <v>0</v>
      </c>
      <c r="T25" s="246">
        <v>0</v>
      </c>
      <c r="U25" s="248">
        <v>0</v>
      </c>
      <c r="V25" s="246">
        <v>0</v>
      </c>
      <c r="W25" s="244">
        <v>0</v>
      </c>
      <c r="X25" s="244">
        <v>0</v>
      </c>
      <c r="Y25" s="248">
        <v>0</v>
      </c>
      <c r="Z25" s="248">
        <v>0</v>
      </c>
      <c r="AA25" s="244"/>
      <c r="AB25" s="244"/>
      <c r="AC25" s="244"/>
      <c r="AD25" s="244"/>
      <c r="AE25" s="244"/>
      <c r="AF25" s="244"/>
      <c r="AG25" s="244"/>
    </row>
    <row r="26" spans="1:33" x14ac:dyDescent="0.2">
      <c r="A26" s="250"/>
      <c r="B26" s="241" t="s">
        <v>451</v>
      </c>
      <c r="C26" s="236"/>
      <c r="D26" s="242" t="s">
        <v>452</v>
      </c>
      <c r="E26" s="242" t="s">
        <v>453</v>
      </c>
      <c r="F26" s="242" t="s">
        <v>425</v>
      </c>
      <c r="G26" s="242"/>
      <c r="H26" s="242"/>
      <c r="I26" s="242"/>
      <c r="J26" s="242"/>
      <c r="K26" s="251">
        <v>0</v>
      </c>
      <c r="L26" s="244">
        <v>0</v>
      </c>
      <c r="M26" s="244">
        <v>0</v>
      </c>
      <c r="N26" s="244">
        <v>0</v>
      </c>
      <c r="O26" s="244">
        <v>0</v>
      </c>
      <c r="P26" s="245">
        <v>0</v>
      </c>
      <c r="Q26" s="245">
        <v>0</v>
      </c>
      <c r="R26" s="246">
        <v>0</v>
      </c>
      <c r="S26" s="246">
        <v>0</v>
      </c>
      <c r="T26" s="246">
        <v>0</v>
      </c>
      <c r="U26" s="248">
        <v>0</v>
      </c>
      <c r="V26" s="246">
        <v>0</v>
      </c>
      <c r="W26" s="244">
        <v>0</v>
      </c>
      <c r="X26" s="244">
        <v>0</v>
      </c>
      <c r="Y26" s="248">
        <v>0</v>
      </c>
      <c r="Z26" s="248">
        <v>0</v>
      </c>
      <c r="AA26" s="244"/>
      <c r="AB26" s="244"/>
      <c r="AC26" s="244"/>
      <c r="AD26" s="244"/>
      <c r="AE26" s="244"/>
      <c r="AF26" s="244"/>
      <c r="AG26" s="244"/>
    </row>
    <row r="27" spans="1:33" x14ac:dyDescent="0.2">
      <c r="A27" s="250"/>
      <c r="B27" s="241" t="s">
        <v>454</v>
      </c>
      <c r="C27" s="236"/>
      <c r="D27" s="242" t="s">
        <v>455</v>
      </c>
      <c r="E27" s="242" t="s">
        <v>456</v>
      </c>
      <c r="F27" s="242" t="s">
        <v>425</v>
      </c>
      <c r="G27" s="242"/>
      <c r="H27" s="242"/>
      <c r="I27" s="242"/>
      <c r="J27" s="242"/>
      <c r="K27" s="251">
        <v>-7350000</v>
      </c>
      <c r="L27" s="244">
        <v>-7350000</v>
      </c>
      <c r="M27" s="244">
        <v>0</v>
      </c>
      <c r="N27" s="244">
        <v>0</v>
      </c>
      <c r="O27" s="244">
        <v>0</v>
      </c>
      <c r="P27" s="245">
        <v>0</v>
      </c>
      <c r="Q27" s="245">
        <v>0</v>
      </c>
      <c r="R27" s="246">
        <v>0</v>
      </c>
      <c r="S27" s="246">
        <v>0</v>
      </c>
      <c r="T27" s="246">
        <v>0</v>
      </c>
      <c r="U27" s="248">
        <v>0</v>
      </c>
      <c r="V27" s="246">
        <v>0</v>
      </c>
      <c r="W27" s="244">
        <v>0</v>
      </c>
      <c r="X27" s="244">
        <v>0</v>
      </c>
      <c r="Y27" s="248">
        <v>0</v>
      </c>
      <c r="Z27" s="248">
        <v>0</v>
      </c>
      <c r="AA27" s="244"/>
      <c r="AB27" s="244"/>
      <c r="AC27" s="244"/>
      <c r="AD27" s="244"/>
      <c r="AE27" s="244"/>
      <c r="AF27" s="244"/>
      <c r="AG27" s="244"/>
    </row>
    <row r="28" spans="1:33" x14ac:dyDescent="0.2">
      <c r="A28" s="250"/>
      <c r="B28" s="241" t="s">
        <v>457</v>
      </c>
      <c r="C28" s="236"/>
      <c r="D28" s="242" t="s">
        <v>458</v>
      </c>
      <c r="E28" s="242" t="s">
        <v>459</v>
      </c>
      <c r="F28" s="242" t="s">
        <v>425</v>
      </c>
      <c r="G28" s="242"/>
      <c r="H28" s="242"/>
      <c r="I28" s="242"/>
      <c r="J28" s="242"/>
      <c r="K28" s="251">
        <v>1175000</v>
      </c>
      <c r="L28" s="244">
        <v>1175000</v>
      </c>
      <c r="M28" s="244">
        <v>0</v>
      </c>
      <c r="N28" s="244">
        <v>0</v>
      </c>
      <c r="O28" s="244">
        <v>0</v>
      </c>
      <c r="P28" s="245">
        <v>0</v>
      </c>
      <c r="Q28" s="245">
        <v>0</v>
      </c>
      <c r="R28" s="246">
        <v>0</v>
      </c>
      <c r="S28" s="246">
        <v>0</v>
      </c>
      <c r="T28" s="246">
        <v>0</v>
      </c>
      <c r="U28" s="248">
        <v>0</v>
      </c>
      <c r="V28" s="246">
        <v>0</v>
      </c>
      <c r="W28" s="244">
        <v>0</v>
      </c>
      <c r="X28" s="244">
        <v>0</v>
      </c>
      <c r="Y28" s="248">
        <v>0</v>
      </c>
      <c r="Z28" s="248">
        <v>0</v>
      </c>
      <c r="AA28" s="244"/>
      <c r="AB28" s="244"/>
      <c r="AC28" s="244"/>
      <c r="AD28" s="244"/>
      <c r="AE28" s="244"/>
      <c r="AF28" s="244"/>
      <c r="AG28" s="244"/>
    </row>
    <row r="29" spans="1:33" x14ac:dyDescent="0.2">
      <c r="A29" s="250"/>
      <c r="B29" s="241" t="s">
        <v>460</v>
      </c>
      <c r="C29" s="236"/>
      <c r="D29" s="242" t="s">
        <v>461</v>
      </c>
      <c r="E29" s="242" t="s">
        <v>462</v>
      </c>
      <c r="F29" s="242" t="s">
        <v>425</v>
      </c>
      <c r="G29" s="242"/>
      <c r="H29" s="242"/>
      <c r="I29" s="242"/>
      <c r="J29" s="242"/>
      <c r="K29" s="251">
        <v>-560695</v>
      </c>
      <c r="L29" s="244">
        <v>-560695</v>
      </c>
      <c r="M29" s="244">
        <v>0</v>
      </c>
      <c r="N29" s="244">
        <v>0</v>
      </c>
      <c r="O29" s="244">
        <v>0</v>
      </c>
      <c r="P29" s="245">
        <v>0</v>
      </c>
      <c r="Q29" s="245">
        <v>0</v>
      </c>
      <c r="R29" s="246">
        <v>0</v>
      </c>
      <c r="S29" s="246">
        <v>0</v>
      </c>
      <c r="T29" s="246"/>
      <c r="U29" s="248"/>
      <c r="V29" s="246">
        <v>0</v>
      </c>
      <c r="W29" s="244">
        <v>0</v>
      </c>
      <c r="X29" s="244">
        <v>0</v>
      </c>
      <c r="Y29" s="248">
        <v>0</v>
      </c>
      <c r="Z29" s="248">
        <v>0</v>
      </c>
      <c r="AA29" s="244"/>
      <c r="AB29" s="244"/>
      <c r="AC29" s="244"/>
      <c r="AD29" s="244"/>
      <c r="AE29" s="244"/>
      <c r="AF29" s="244"/>
      <c r="AG29" s="244"/>
    </row>
    <row r="30" spans="1:33" x14ac:dyDescent="0.2">
      <c r="A30" s="250"/>
      <c r="B30" s="241" t="s">
        <v>463</v>
      </c>
      <c r="C30" s="236"/>
      <c r="D30" s="242" t="s">
        <v>464</v>
      </c>
      <c r="E30" s="242" t="s">
        <v>465</v>
      </c>
      <c r="F30" s="242" t="s">
        <v>425</v>
      </c>
      <c r="G30" s="242"/>
      <c r="H30" s="242"/>
      <c r="I30" s="242"/>
      <c r="J30" s="242"/>
      <c r="K30" s="251">
        <v>-384.66</v>
      </c>
      <c r="L30" s="244">
        <v>0</v>
      </c>
      <c r="M30" s="244">
        <v>0</v>
      </c>
      <c r="N30" s="244">
        <v>-384.66</v>
      </c>
      <c r="O30" s="252">
        <v>0</v>
      </c>
      <c r="P30" s="245">
        <v>0</v>
      </c>
      <c r="Q30" s="245">
        <v>0</v>
      </c>
      <c r="R30" s="246">
        <v>0</v>
      </c>
      <c r="S30" s="246">
        <v>0</v>
      </c>
      <c r="T30" s="246"/>
      <c r="U30" s="248"/>
      <c r="V30" s="246">
        <v>0</v>
      </c>
      <c r="W30" s="244">
        <v>0</v>
      </c>
      <c r="X30" s="244">
        <v>0</v>
      </c>
      <c r="Y30" s="248">
        <v>0</v>
      </c>
      <c r="Z30" s="248">
        <v>0</v>
      </c>
      <c r="AA30" s="244"/>
      <c r="AB30" s="244"/>
      <c r="AC30" s="244"/>
      <c r="AD30" s="244"/>
      <c r="AE30" s="244"/>
      <c r="AF30" s="244"/>
      <c r="AG30" s="244"/>
    </row>
    <row r="31" spans="1:33" x14ac:dyDescent="0.2">
      <c r="A31" s="205"/>
      <c r="B31" s="254" t="s">
        <v>466</v>
      </c>
      <c r="C31" s="255"/>
      <c r="D31" s="242" t="s">
        <v>467</v>
      </c>
      <c r="E31" s="242" t="s">
        <v>428</v>
      </c>
      <c r="F31" s="242" t="s">
        <v>425</v>
      </c>
      <c r="G31" s="242"/>
      <c r="H31" s="242"/>
      <c r="I31" s="242"/>
      <c r="J31" s="242"/>
      <c r="K31" s="256">
        <v>-156978</v>
      </c>
      <c r="L31" s="257">
        <v>-156978</v>
      </c>
      <c r="M31" s="258">
        <v>0</v>
      </c>
      <c r="N31" s="258">
        <v>0</v>
      </c>
      <c r="O31" s="258">
        <v>0</v>
      </c>
      <c r="P31" s="257">
        <v>0</v>
      </c>
      <c r="Q31" s="257">
        <v>0</v>
      </c>
      <c r="R31" s="256">
        <v>0</v>
      </c>
      <c r="S31" s="256">
        <v>0</v>
      </c>
      <c r="T31" s="256">
        <v>0</v>
      </c>
      <c r="U31" s="259">
        <v>0</v>
      </c>
      <c r="V31" s="256">
        <v>0</v>
      </c>
      <c r="W31" s="257">
        <v>0</v>
      </c>
      <c r="X31" s="258">
        <v>0</v>
      </c>
      <c r="Y31" s="259">
        <v>0</v>
      </c>
      <c r="Z31" s="259">
        <v>0</v>
      </c>
      <c r="AA31" s="244"/>
      <c r="AB31" s="244"/>
      <c r="AC31" s="244"/>
      <c r="AD31" s="244"/>
      <c r="AE31" s="244"/>
      <c r="AF31" s="244"/>
      <c r="AG31" s="244"/>
    </row>
    <row r="32" spans="1:33" x14ac:dyDescent="0.2">
      <c r="A32" s="205"/>
      <c r="B32" s="205"/>
      <c r="C32" s="260" t="s">
        <v>468</v>
      </c>
      <c r="D32" s="242"/>
      <c r="E32" s="242"/>
      <c r="F32" s="242"/>
      <c r="G32" s="242"/>
      <c r="H32" s="242"/>
      <c r="I32" s="242"/>
      <c r="J32" s="242"/>
      <c r="K32" s="261">
        <v>-2448963.0491806353</v>
      </c>
      <c r="L32" s="262">
        <v>-4648487.4611735987</v>
      </c>
      <c r="M32" s="262">
        <v>-237595.25134036969</v>
      </c>
      <c r="N32" s="262">
        <v>1436808.09</v>
      </c>
      <c r="O32" s="262">
        <v>90311.573333333334</v>
      </c>
      <c r="P32" s="263">
        <v>920000</v>
      </c>
      <c r="Q32" s="263">
        <v>0</v>
      </c>
      <c r="R32" s="251">
        <v>0</v>
      </c>
      <c r="S32" s="264">
        <v>-7000</v>
      </c>
      <c r="T32" s="265">
        <v>0</v>
      </c>
      <c r="U32" s="264">
        <v>-3000</v>
      </c>
      <c r="V32" s="251">
        <v>0</v>
      </c>
      <c r="W32" s="263">
        <v>0</v>
      </c>
      <c r="X32" s="262">
        <v>0</v>
      </c>
      <c r="Y32" s="266">
        <v>0</v>
      </c>
      <c r="Z32" s="251">
        <v>0</v>
      </c>
      <c r="AA32" s="244"/>
      <c r="AB32" s="244"/>
      <c r="AC32" s="244"/>
      <c r="AD32" s="244"/>
      <c r="AE32" s="244"/>
      <c r="AF32" s="244"/>
      <c r="AG32" s="244"/>
    </row>
    <row r="33" spans="1:33" x14ac:dyDescent="0.2">
      <c r="A33" s="205"/>
      <c r="B33" s="205"/>
      <c r="C33" s="260"/>
      <c r="D33" s="242"/>
      <c r="E33" s="242"/>
      <c r="F33" s="242"/>
      <c r="G33" s="242"/>
      <c r="H33" s="242"/>
      <c r="I33" s="242"/>
      <c r="J33" s="242"/>
      <c r="K33" s="251"/>
      <c r="L33" s="262"/>
      <c r="M33" s="262"/>
      <c r="N33" s="262"/>
      <c r="O33" s="262"/>
      <c r="P33" s="263"/>
      <c r="Q33" s="263"/>
      <c r="R33" s="246"/>
      <c r="S33" s="244"/>
      <c r="T33" s="246"/>
      <c r="U33" s="244"/>
      <c r="V33" s="251"/>
      <c r="W33" s="262"/>
      <c r="X33" s="262"/>
      <c r="Y33" s="262"/>
      <c r="Z33" s="251"/>
      <c r="AA33" s="244"/>
      <c r="AB33" s="244"/>
      <c r="AC33" s="244"/>
      <c r="AD33" s="244"/>
      <c r="AE33" s="244"/>
      <c r="AF33" s="244"/>
      <c r="AG33" s="244"/>
    </row>
    <row r="34" spans="1:33" x14ac:dyDescent="0.2">
      <c r="A34" s="267" t="s">
        <v>469</v>
      </c>
      <c r="B34" s="267"/>
      <c r="C34" s="236"/>
      <c r="D34" s="242"/>
      <c r="E34" s="242"/>
      <c r="F34" s="242"/>
      <c r="G34" s="242"/>
      <c r="H34" s="242"/>
      <c r="I34" s="242"/>
      <c r="J34" s="242"/>
      <c r="K34" s="246"/>
      <c r="L34" s="244"/>
      <c r="M34" s="244"/>
      <c r="N34" s="244"/>
      <c r="O34" s="244"/>
      <c r="P34" s="245"/>
      <c r="Q34" s="245"/>
      <c r="R34" s="246"/>
      <c r="S34" s="244"/>
      <c r="T34" s="246"/>
      <c r="U34" s="244"/>
      <c r="V34" s="246"/>
      <c r="W34" s="244"/>
      <c r="X34" s="244"/>
      <c r="Y34" s="244"/>
      <c r="Z34" s="246"/>
      <c r="AA34" s="244"/>
      <c r="AB34" s="244"/>
      <c r="AC34" s="244"/>
      <c r="AD34" s="244"/>
      <c r="AE34" s="244"/>
      <c r="AF34" s="244"/>
      <c r="AG34" s="244"/>
    </row>
    <row r="35" spans="1:33" x14ac:dyDescent="0.2">
      <c r="A35" s="250"/>
      <c r="B35" s="241" t="s">
        <v>470</v>
      </c>
      <c r="C35" s="236"/>
      <c r="D35" s="242" t="s">
        <v>270</v>
      </c>
      <c r="E35" s="242">
        <v>62000900</v>
      </c>
      <c r="F35" s="242" t="s">
        <v>425</v>
      </c>
      <c r="G35" s="242">
        <v>3952010</v>
      </c>
      <c r="H35" s="242">
        <v>2091090</v>
      </c>
      <c r="I35" s="242" t="s">
        <v>425</v>
      </c>
      <c r="J35" s="268" t="b">
        <v>1</v>
      </c>
      <c r="K35" s="246">
        <v>68905165</v>
      </c>
      <c r="L35" s="244">
        <v>65251934</v>
      </c>
      <c r="M35" s="244">
        <v>-22387</v>
      </c>
      <c r="N35" s="244">
        <v>0</v>
      </c>
      <c r="O35" s="244">
        <v>1221016</v>
      </c>
      <c r="P35" s="245">
        <v>0</v>
      </c>
      <c r="Q35" s="245">
        <v>0</v>
      </c>
      <c r="R35" s="246">
        <v>0</v>
      </c>
      <c r="S35" s="244">
        <v>2543873</v>
      </c>
      <c r="T35" s="246">
        <v>0</v>
      </c>
      <c r="U35" s="244">
        <v>2579</v>
      </c>
      <c r="V35" s="246">
        <v>-91850</v>
      </c>
      <c r="W35" s="244">
        <v>0</v>
      </c>
      <c r="X35" s="244">
        <v>0</v>
      </c>
      <c r="Y35" s="248">
        <v>0</v>
      </c>
      <c r="Z35" s="248">
        <v>-91850</v>
      </c>
      <c r="AA35" s="244"/>
      <c r="AB35" s="244"/>
      <c r="AC35" s="244"/>
      <c r="AD35" s="244"/>
      <c r="AE35" s="244"/>
      <c r="AF35" s="244"/>
      <c r="AG35" s="244">
        <v>17.39</v>
      </c>
    </row>
    <row r="36" spans="1:33" x14ac:dyDescent="0.2">
      <c r="A36" s="250"/>
      <c r="B36" s="241" t="s">
        <v>471</v>
      </c>
      <c r="C36" s="236"/>
      <c r="D36" s="242" t="s">
        <v>257</v>
      </c>
      <c r="E36" s="242">
        <v>6100140</v>
      </c>
      <c r="F36" s="242" t="s">
        <v>414</v>
      </c>
      <c r="G36" s="242">
        <v>3952010</v>
      </c>
      <c r="H36" s="242">
        <v>26000902</v>
      </c>
      <c r="I36" s="242" t="s">
        <v>425</v>
      </c>
      <c r="J36" s="268" t="b">
        <v>0</v>
      </c>
      <c r="K36" s="246">
        <v>-1200000</v>
      </c>
      <c r="L36" s="244">
        <v>-1200000</v>
      </c>
      <c r="M36" s="244">
        <v>0</v>
      </c>
      <c r="N36" s="244">
        <v>0</v>
      </c>
      <c r="O36" s="244">
        <v>0</v>
      </c>
      <c r="P36" s="245">
        <v>0</v>
      </c>
      <c r="Q36" s="245">
        <v>0</v>
      </c>
      <c r="R36" s="246">
        <v>0</v>
      </c>
      <c r="S36" s="244">
        <v>0</v>
      </c>
      <c r="T36" s="245">
        <v>0</v>
      </c>
      <c r="U36" s="246">
        <v>0</v>
      </c>
      <c r="V36" s="246">
        <v>0</v>
      </c>
      <c r="W36" s="245">
        <v>0</v>
      </c>
      <c r="X36" s="244">
        <v>0</v>
      </c>
      <c r="Y36" s="248">
        <v>0</v>
      </c>
      <c r="Z36" s="246">
        <v>0</v>
      </c>
      <c r="AA36" s="244"/>
      <c r="AB36" s="244"/>
      <c r="AC36" s="244"/>
      <c r="AD36" s="244"/>
      <c r="AE36" s="244"/>
      <c r="AF36" s="244"/>
      <c r="AG36" s="244"/>
    </row>
    <row r="37" spans="1:33" x14ac:dyDescent="0.2">
      <c r="A37" s="250"/>
      <c r="B37" s="269" t="s">
        <v>472</v>
      </c>
      <c r="C37" s="236"/>
      <c r="D37" s="242"/>
      <c r="E37" s="242"/>
      <c r="F37" s="242"/>
      <c r="G37" s="242"/>
      <c r="H37" s="242"/>
      <c r="I37" s="242"/>
      <c r="J37" s="268"/>
      <c r="K37" s="246"/>
      <c r="L37" s="244"/>
      <c r="M37" s="244"/>
      <c r="N37" s="244"/>
      <c r="O37" s="244"/>
      <c r="P37" s="245"/>
      <c r="Q37" s="245"/>
      <c r="R37" s="246"/>
      <c r="S37" s="246"/>
      <c r="T37" s="245"/>
      <c r="U37" s="246"/>
      <c r="V37" s="246"/>
      <c r="W37" s="245"/>
      <c r="X37" s="244"/>
      <c r="Y37" s="248"/>
      <c r="Z37" s="245"/>
      <c r="AA37" s="245"/>
      <c r="AB37" s="244"/>
      <c r="AC37" s="244"/>
      <c r="AD37" s="244"/>
      <c r="AE37" s="244"/>
      <c r="AF37" s="244"/>
      <c r="AG37" s="244"/>
    </row>
    <row r="38" spans="1:33" x14ac:dyDescent="0.2">
      <c r="A38" s="250"/>
      <c r="B38" s="241" t="s">
        <v>207</v>
      </c>
      <c r="C38" s="236"/>
      <c r="D38" s="242" t="s">
        <v>285</v>
      </c>
      <c r="E38" s="242">
        <v>6130080</v>
      </c>
      <c r="F38" s="242" t="s">
        <v>425</v>
      </c>
      <c r="G38" s="242">
        <v>3952010</v>
      </c>
      <c r="H38" s="242">
        <v>32000906</v>
      </c>
      <c r="I38" s="242" t="s">
        <v>414</v>
      </c>
      <c r="J38" s="268" t="b">
        <v>0</v>
      </c>
      <c r="K38" s="246">
        <v>-934726.47619359568</v>
      </c>
      <c r="L38" s="244">
        <v>-934726.47619359568</v>
      </c>
      <c r="M38" s="244">
        <v>0</v>
      </c>
      <c r="N38" s="244">
        <v>0</v>
      </c>
      <c r="O38" s="244">
        <v>0</v>
      </c>
      <c r="P38" s="245">
        <v>0</v>
      </c>
      <c r="Q38" s="245">
        <v>0</v>
      </c>
      <c r="R38" s="246">
        <v>0</v>
      </c>
      <c r="S38" s="246">
        <v>0</v>
      </c>
      <c r="T38" s="244">
        <v>0</v>
      </c>
      <c r="U38" s="246">
        <v>0</v>
      </c>
      <c r="V38" s="246">
        <v>0</v>
      </c>
      <c r="W38" s="244">
        <v>0</v>
      </c>
      <c r="X38" s="244">
        <v>0</v>
      </c>
      <c r="Y38" s="244">
        <v>0</v>
      </c>
      <c r="Z38" s="246">
        <v>0</v>
      </c>
      <c r="AA38" s="253"/>
      <c r="AB38" s="244"/>
      <c r="AC38" s="244"/>
      <c r="AD38" s="244"/>
      <c r="AE38" s="244"/>
      <c r="AF38" s="244"/>
      <c r="AG38" s="244"/>
    </row>
    <row r="39" spans="1:33" x14ac:dyDescent="0.2">
      <c r="A39" s="250"/>
      <c r="B39" s="241" t="s">
        <v>473</v>
      </c>
      <c r="C39" s="236"/>
      <c r="D39" s="242" t="s">
        <v>285</v>
      </c>
      <c r="E39" s="242">
        <v>6130080</v>
      </c>
      <c r="F39" s="242" t="s">
        <v>425</v>
      </c>
      <c r="G39" s="242">
        <v>3952010</v>
      </c>
      <c r="H39" s="242">
        <v>32000906</v>
      </c>
      <c r="I39" s="242" t="s">
        <v>414</v>
      </c>
      <c r="J39" s="268" t="b">
        <v>0</v>
      </c>
      <c r="K39" s="246">
        <v>0</v>
      </c>
      <c r="L39" s="244">
        <v>0</v>
      </c>
      <c r="M39" s="244">
        <v>0</v>
      </c>
      <c r="N39" s="244">
        <v>0</v>
      </c>
      <c r="O39" s="244">
        <v>0</v>
      </c>
      <c r="P39" s="245">
        <v>0</v>
      </c>
      <c r="Q39" s="245">
        <v>0</v>
      </c>
      <c r="R39" s="246">
        <v>0</v>
      </c>
      <c r="S39" s="246">
        <v>0</v>
      </c>
      <c r="T39" s="244">
        <v>0</v>
      </c>
      <c r="U39" s="246">
        <v>0</v>
      </c>
      <c r="V39" s="246">
        <v>0</v>
      </c>
      <c r="W39" s="244">
        <v>0</v>
      </c>
      <c r="X39" s="244">
        <v>0</v>
      </c>
      <c r="Y39" s="244">
        <v>0</v>
      </c>
      <c r="Z39" s="246">
        <v>0</v>
      </c>
      <c r="AA39" s="253"/>
      <c r="AB39" s="244"/>
      <c r="AC39" s="244"/>
      <c r="AD39" s="244"/>
      <c r="AE39" s="244"/>
      <c r="AF39" s="244"/>
      <c r="AG39" s="244"/>
    </row>
    <row r="40" spans="1:33" x14ac:dyDescent="0.2">
      <c r="A40" s="250"/>
      <c r="B40" s="241" t="s">
        <v>474</v>
      </c>
      <c r="C40" s="236"/>
      <c r="D40" s="242" t="s">
        <v>285</v>
      </c>
      <c r="E40" s="242">
        <v>6130080</v>
      </c>
      <c r="F40" s="242" t="s">
        <v>425</v>
      </c>
      <c r="G40" s="242">
        <v>3952010</v>
      </c>
      <c r="H40" s="242">
        <v>32000906</v>
      </c>
      <c r="I40" s="242" t="s">
        <v>414</v>
      </c>
      <c r="J40" s="268" t="b">
        <v>0</v>
      </c>
      <c r="K40" s="246">
        <v>0</v>
      </c>
      <c r="L40" s="244">
        <v>0</v>
      </c>
      <c r="M40" s="244">
        <v>0</v>
      </c>
      <c r="N40" s="244">
        <v>0</v>
      </c>
      <c r="O40" s="244">
        <v>0</v>
      </c>
      <c r="P40" s="245">
        <v>0</v>
      </c>
      <c r="Q40" s="245">
        <v>0</v>
      </c>
      <c r="R40" s="246">
        <v>0</v>
      </c>
      <c r="S40" s="246">
        <v>0</v>
      </c>
      <c r="T40" s="244">
        <v>0</v>
      </c>
      <c r="U40" s="246">
        <v>0</v>
      </c>
      <c r="V40" s="246">
        <v>0</v>
      </c>
      <c r="W40" s="244">
        <v>0</v>
      </c>
      <c r="X40" s="244">
        <v>0</v>
      </c>
      <c r="Y40" s="244">
        <v>0</v>
      </c>
      <c r="Z40" s="246">
        <v>0</v>
      </c>
      <c r="AA40" s="253"/>
      <c r="AB40" s="244"/>
      <c r="AC40" s="244"/>
      <c r="AD40" s="244"/>
      <c r="AE40" s="244"/>
      <c r="AF40" s="244"/>
      <c r="AG40" s="244"/>
    </row>
    <row r="41" spans="1:33" x14ac:dyDescent="0.2">
      <c r="A41" s="250"/>
      <c r="B41" s="241" t="s">
        <v>190</v>
      </c>
      <c r="C41" s="236"/>
      <c r="D41" s="242" t="s">
        <v>289</v>
      </c>
      <c r="E41" s="242">
        <v>6260350</v>
      </c>
      <c r="F41" s="242" t="s">
        <v>425</v>
      </c>
      <c r="G41" s="242">
        <v>3952010</v>
      </c>
      <c r="H41" s="242">
        <v>3200091</v>
      </c>
      <c r="I41" s="242" t="s">
        <v>414</v>
      </c>
      <c r="J41" s="268" t="b">
        <v>0</v>
      </c>
      <c r="K41" s="246">
        <v>74852.160284039273</v>
      </c>
      <c r="L41" s="244">
        <v>74852.160284039273</v>
      </c>
      <c r="M41" s="244">
        <v>0</v>
      </c>
      <c r="N41" s="244">
        <v>0</v>
      </c>
      <c r="O41" s="244">
        <v>0</v>
      </c>
      <c r="P41" s="245">
        <v>0</v>
      </c>
      <c r="Q41" s="245">
        <v>0</v>
      </c>
      <c r="R41" s="246">
        <v>0</v>
      </c>
      <c r="S41" s="246">
        <v>0</v>
      </c>
      <c r="T41" s="244">
        <v>0</v>
      </c>
      <c r="U41" s="246">
        <v>0</v>
      </c>
      <c r="V41" s="246">
        <v>0</v>
      </c>
      <c r="W41" s="244">
        <v>0</v>
      </c>
      <c r="X41" s="244">
        <v>0</v>
      </c>
      <c r="Y41" s="244">
        <v>0</v>
      </c>
      <c r="Z41" s="246">
        <v>0</v>
      </c>
      <c r="AA41" s="253"/>
      <c r="AB41" s="244"/>
      <c r="AC41" s="244"/>
      <c r="AD41" s="244"/>
      <c r="AE41" s="244"/>
      <c r="AF41" s="244"/>
      <c r="AG41" s="244"/>
    </row>
    <row r="42" spans="1:33" x14ac:dyDescent="0.2">
      <c r="A42" s="250"/>
      <c r="B42" s="241" t="s">
        <v>191</v>
      </c>
      <c r="C42" s="236"/>
      <c r="D42" s="242" t="s">
        <v>290</v>
      </c>
      <c r="E42" s="242">
        <v>61300904</v>
      </c>
      <c r="F42" s="242" t="s">
        <v>425</v>
      </c>
      <c r="G42" s="242">
        <v>3952010</v>
      </c>
      <c r="H42" s="242">
        <v>3200077</v>
      </c>
      <c r="I42" s="242" t="s">
        <v>414</v>
      </c>
      <c r="J42" s="268" t="b">
        <v>0</v>
      </c>
      <c r="K42" s="246">
        <v>-214167.01253786864</v>
      </c>
      <c r="L42" s="244">
        <v>-227889.19546119589</v>
      </c>
      <c r="M42" s="244">
        <v>0</v>
      </c>
      <c r="N42" s="244">
        <v>0</v>
      </c>
      <c r="O42" s="244">
        <v>0</v>
      </c>
      <c r="P42" s="245">
        <v>0</v>
      </c>
      <c r="Q42" s="245">
        <v>0</v>
      </c>
      <c r="R42" s="246">
        <v>0</v>
      </c>
      <c r="S42" s="246">
        <v>0</v>
      </c>
      <c r="T42" s="244">
        <v>0</v>
      </c>
      <c r="U42" s="246">
        <v>13722.182923327244</v>
      </c>
      <c r="V42" s="246">
        <v>0</v>
      </c>
      <c r="W42" s="244">
        <v>0</v>
      </c>
      <c r="X42" s="244">
        <v>0</v>
      </c>
      <c r="Y42" s="244">
        <v>0</v>
      </c>
      <c r="Z42" s="246">
        <v>0</v>
      </c>
      <c r="AA42" s="253"/>
      <c r="AB42" s="244"/>
      <c r="AC42" s="244"/>
      <c r="AD42" s="244"/>
      <c r="AE42" s="244"/>
      <c r="AF42" s="244"/>
      <c r="AG42" s="244"/>
    </row>
    <row r="43" spans="1:33" x14ac:dyDescent="0.2">
      <c r="A43" s="250"/>
      <c r="B43" s="241" t="s">
        <v>192</v>
      </c>
      <c r="C43" s="236"/>
      <c r="D43" s="242" t="s">
        <v>291</v>
      </c>
      <c r="E43" s="242">
        <v>6260330</v>
      </c>
      <c r="F43" s="242" t="s">
        <v>425</v>
      </c>
      <c r="G43" s="242">
        <v>3952010</v>
      </c>
      <c r="H43" s="242">
        <v>3200349</v>
      </c>
      <c r="I43" s="242" t="s">
        <v>414</v>
      </c>
      <c r="J43" s="268" t="b">
        <v>0</v>
      </c>
      <c r="K43" s="246">
        <v>178152.32870956685</v>
      </c>
      <c r="L43" s="244">
        <v>178152.32870956685</v>
      </c>
      <c r="M43" s="244">
        <v>0</v>
      </c>
      <c r="N43" s="244">
        <v>0</v>
      </c>
      <c r="O43" s="244">
        <v>0</v>
      </c>
      <c r="P43" s="245">
        <v>0</v>
      </c>
      <c r="Q43" s="245">
        <v>0</v>
      </c>
      <c r="R43" s="246">
        <v>0</v>
      </c>
      <c r="S43" s="246">
        <v>0</v>
      </c>
      <c r="T43" s="244">
        <v>0</v>
      </c>
      <c r="U43" s="246">
        <v>0</v>
      </c>
      <c r="V43" s="246">
        <v>0</v>
      </c>
      <c r="W43" s="244">
        <v>0</v>
      </c>
      <c r="X43" s="244">
        <v>0</v>
      </c>
      <c r="Y43" s="244">
        <v>0</v>
      </c>
      <c r="Z43" s="246">
        <v>0</v>
      </c>
      <c r="AA43" s="253"/>
      <c r="AB43" s="244"/>
      <c r="AC43" s="244"/>
      <c r="AD43" s="244"/>
      <c r="AE43" s="244"/>
      <c r="AF43" s="244"/>
      <c r="AG43" s="244"/>
    </row>
    <row r="44" spans="1:33" x14ac:dyDescent="0.2">
      <c r="A44" s="250"/>
      <c r="B44" s="241" t="s">
        <v>194</v>
      </c>
      <c r="C44" s="236"/>
      <c r="D44" s="242" t="s">
        <v>292</v>
      </c>
      <c r="E44" s="242">
        <v>6150090</v>
      </c>
      <c r="F44" s="242" t="s">
        <v>425</v>
      </c>
      <c r="G44" s="242">
        <v>3952010</v>
      </c>
      <c r="H44" s="242">
        <v>1290090</v>
      </c>
      <c r="I44" s="242" t="s">
        <v>414</v>
      </c>
      <c r="J44" s="268" t="b">
        <v>0</v>
      </c>
      <c r="K44" s="246">
        <v>-419996.44999999984</v>
      </c>
      <c r="L44" s="244">
        <v>-419996.44999999984</v>
      </c>
      <c r="M44" s="244">
        <v>0</v>
      </c>
      <c r="N44" s="244">
        <v>0</v>
      </c>
      <c r="O44" s="244">
        <v>0</v>
      </c>
      <c r="P44" s="245">
        <v>0</v>
      </c>
      <c r="Q44" s="245">
        <v>0</v>
      </c>
      <c r="R44" s="246">
        <v>0</v>
      </c>
      <c r="S44" s="246">
        <v>0</v>
      </c>
      <c r="T44" s="244">
        <v>0</v>
      </c>
      <c r="U44" s="246">
        <v>0</v>
      </c>
      <c r="V44" s="246">
        <v>0</v>
      </c>
      <c r="W44" s="244">
        <v>0</v>
      </c>
      <c r="X44" s="244">
        <v>0</v>
      </c>
      <c r="Y44" s="244">
        <v>0</v>
      </c>
      <c r="Z44" s="246">
        <v>0</v>
      </c>
      <c r="AA44" s="253"/>
      <c r="AB44" s="244"/>
      <c r="AC44" s="244"/>
      <c r="AD44" s="244"/>
      <c r="AE44" s="244"/>
      <c r="AF44" s="244"/>
      <c r="AG44" s="244"/>
    </row>
    <row r="45" spans="1:33" x14ac:dyDescent="0.2">
      <c r="A45" s="250"/>
      <c r="B45" s="241" t="s">
        <v>475</v>
      </c>
      <c r="C45" s="236"/>
      <c r="D45" s="242" t="s">
        <v>298</v>
      </c>
      <c r="E45" s="242">
        <v>61810904</v>
      </c>
      <c r="F45" s="242" t="s">
        <v>425</v>
      </c>
      <c r="G45" s="242">
        <v>3952010</v>
      </c>
      <c r="H45" s="242">
        <v>26000903</v>
      </c>
      <c r="I45" s="242" t="s">
        <v>425</v>
      </c>
      <c r="J45" s="268" t="b">
        <v>1</v>
      </c>
      <c r="K45" s="246">
        <v>-356268</v>
      </c>
      <c r="L45" s="244">
        <v>-356268</v>
      </c>
      <c r="M45" s="244">
        <v>0</v>
      </c>
      <c r="N45" s="244">
        <v>0</v>
      </c>
      <c r="O45" s="244">
        <v>0</v>
      </c>
      <c r="P45" s="245">
        <v>0</v>
      </c>
      <c r="Q45" s="245">
        <v>0</v>
      </c>
      <c r="R45" s="246">
        <v>0</v>
      </c>
      <c r="S45" s="246">
        <v>0</v>
      </c>
      <c r="T45" s="244">
        <v>0</v>
      </c>
      <c r="U45" s="246">
        <v>0</v>
      </c>
      <c r="V45" s="246">
        <v>0</v>
      </c>
      <c r="W45" s="244">
        <v>0</v>
      </c>
      <c r="X45" s="244">
        <v>0</v>
      </c>
      <c r="Y45" s="244">
        <v>0</v>
      </c>
      <c r="Z45" s="246">
        <v>0</v>
      </c>
      <c r="AA45" s="253"/>
      <c r="AB45" s="244"/>
      <c r="AC45" s="244"/>
      <c r="AD45" s="244"/>
      <c r="AE45" s="244"/>
      <c r="AF45" s="244"/>
      <c r="AG45" s="244"/>
    </row>
    <row r="46" spans="1:33" x14ac:dyDescent="0.2">
      <c r="A46" s="250"/>
      <c r="B46" s="241" t="s">
        <v>476</v>
      </c>
      <c r="C46" s="236"/>
      <c r="D46" s="242" t="s">
        <v>298</v>
      </c>
      <c r="E46" s="242">
        <v>61810904</v>
      </c>
      <c r="F46" s="242" t="s">
        <v>425</v>
      </c>
      <c r="G46" s="242">
        <v>3952010</v>
      </c>
      <c r="H46" s="242">
        <v>26000903</v>
      </c>
      <c r="I46" s="242" t="s">
        <v>425</v>
      </c>
      <c r="J46" s="268" t="b">
        <v>1</v>
      </c>
      <c r="K46" s="246">
        <v>0</v>
      </c>
      <c r="L46" s="244">
        <v>0</v>
      </c>
      <c r="M46" s="244">
        <v>0</v>
      </c>
      <c r="N46" s="244">
        <v>0</v>
      </c>
      <c r="O46" s="244">
        <v>0</v>
      </c>
      <c r="P46" s="245">
        <v>0</v>
      </c>
      <c r="Q46" s="245">
        <v>0</v>
      </c>
      <c r="R46" s="246">
        <v>0</v>
      </c>
      <c r="S46" s="246">
        <v>0</v>
      </c>
      <c r="T46" s="244">
        <v>0</v>
      </c>
      <c r="U46" s="246">
        <v>0</v>
      </c>
      <c r="V46" s="246">
        <v>0</v>
      </c>
      <c r="W46" s="244">
        <v>0</v>
      </c>
      <c r="X46" s="244">
        <v>0</v>
      </c>
      <c r="Y46" s="244">
        <v>0</v>
      </c>
      <c r="Z46" s="246">
        <v>0</v>
      </c>
      <c r="AA46" s="253"/>
      <c r="AB46" s="244"/>
      <c r="AC46" s="244"/>
      <c r="AD46" s="244"/>
      <c r="AE46" s="244"/>
      <c r="AF46" s="244"/>
      <c r="AG46" s="244"/>
    </row>
    <row r="47" spans="1:33" x14ac:dyDescent="0.2">
      <c r="A47" s="250"/>
      <c r="B47" s="241" t="s">
        <v>477</v>
      </c>
      <c r="C47" s="236"/>
      <c r="D47" s="242" t="s">
        <v>299</v>
      </c>
      <c r="E47" s="242">
        <v>6190090</v>
      </c>
      <c r="F47" s="242" t="s">
        <v>425</v>
      </c>
      <c r="G47" s="242">
        <v>3952010</v>
      </c>
      <c r="H47" s="242">
        <v>18000203</v>
      </c>
      <c r="I47" s="242" t="s">
        <v>425</v>
      </c>
      <c r="J47" s="268" t="b">
        <v>1</v>
      </c>
      <c r="K47" s="246">
        <v>0</v>
      </c>
      <c r="L47" s="244">
        <v>0</v>
      </c>
      <c r="M47" s="244">
        <v>0</v>
      </c>
      <c r="N47" s="244">
        <v>0</v>
      </c>
      <c r="O47" s="244">
        <v>0</v>
      </c>
      <c r="P47" s="245">
        <v>0</v>
      </c>
      <c r="Q47" s="245">
        <v>0</v>
      </c>
      <c r="R47" s="246">
        <v>0</v>
      </c>
      <c r="S47" s="246">
        <v>0</v>
      </c>
      <c r="T47" s="244">
        <v>0</v>
      </c>
      <c r="U47" s="246">
        <v>0</v>
      </c>
      <c r="V47" s="246">
        <v>0</v>
      </c>
      <c r="W47" s="244">
        <v>0</v>
      </c>
      <c r="X47" s="244">
        <v>0</v>
      </c>
      <c r="Y47" s="244">
        <v>0</v>
      </c>
      <c r="Z47" s="246">
        <v>0</v>
      </c>
      <c r="AA47" s="253"/>
      <c r="AB47" s="244"/>
      <c r="AC47" s="244"/>
      <c r="AD47" s="244"/>
      <c r="AE47" s="244"/>
      <c r="AF47" s="244"/>
      <c r="AG47" s="244"/>
    </row>
    <row r="48" spans="1:33" x14ac:dyDescent="0.2">
      <c r="A48" s="250"/>
      <c r="B48" s="241" t="s">
        <v>203</v>
      </c>
      <c r="C48" s="236"/>
      <c r="D48" s="242" t="s">
        <v>294</v>
      </c>
      <c r="E48" s="242" t="s">
        <v>478</v>
      </c>
      <c r="F48" s="242" t="s">
        <v>425</v>
      </c>
      <c r="G48" s="242">
        <v>3952010</v>
      </c>
      <c r="H48" s="242">
        <v>1400110</v>
      </c>
      <c r="I48" s="242" t="s">
        <v>414</v>
      </c>
      <c r="J48" s="268" t="b">
        <v>1</v>
      </c>
      <c r="K48" s="246">
        <v>0</v>
      </c>
      <c r="L48" s="244">
        <v>0</v>
      </c>
      <c r="M48" s="244">
        <v>0</v>
      </c>
      <c r="N48" s="244">
        <v>0</v>
      </c>
      <c r="O48" s="244">
        <v>0</v>
      </c>
      <c r="P48" s="245">
        <v>0</v>
      </c>
      <c r="Q48" s="245">
        <v>0</v>
      </c>
      <c r="R48" s="246">
        <v>0</v>
      </c>
      <c r="S48" s="246">
        <v>0</v>
      </c>
      <c r="T48" s="244">
        <v>0</v>
      </c>
      <c r="U48" s="246">
        <v>0</v>
      </c>
      <c r="V48" s="246">
        <v>0</v>
      </c>
      <c r="W48" s="244">
        <v>0</v>
      </c>
      <c r="X48" s="244">
        <v>0</v>
      </c>
      <c r="Y48" s="244">
        <v>0</v>
      </c>
      <c r="Z48" s="246">
        <v>0</v>
      </c>
      <c r="AA48" s="253"/>
      <c r="AB48" s="244"/>
      <c r="AC48" s="244"/>
      <c r="AD48" s="244"/>
      <c r="AE48" s="244"/>
      <c r="AF48" s="244"/>
      <c r="AG48" s="244"/>
    </row>
    <row r="49" spans="1:33" x14ac:dyDescent="0.2">
      <c r="A49" s="250"/>
      <c r="B49" s="241" t="s">
        <v>479</v>
      </c>
      <c r="C49" s="236"/>
      <c r="D49" s="242"/>
      <c r="E49" s="242"/>
      <c r="F49" s="242"/>
      <c r="G49" s="242"/>
      <c r="H49" s="242"/>
      <c r="I49" s="242"/>
      <c r="J49" s="268"/>
      <c r="K49" s="246">
        <v>0</v>
      </c>
      <c r="L49" s="244">
        <v>0</v>
      </c>
      <c r="M49" s="244">
        <v>0</v>
      </c>
      <c r="N49" s="244">
        <v>0</v>
      </c>
      <c r="O49" s="244">
        <v>0</v>
      </c>
      <c r="P49" s="245">
        <v>0</v>
      </c>
      <c r="Q49" s="245">
        <v>0</v>
      </c>
      <c r="R49" s="246">
        <v>0</v>
      </c>
      <c r="S49" s="246">
        <v>0</v>
      </c>
      <c r="T49" s="244">
        <v>0</v>
      </c>
      <c r="U49" s="246">
        <v>0</v>
      </c>
      <c r="V49" s="246">
        <v>0</v>
      </c>
      <c r="W49" s="244">
        <v>0</v>
      </c>
      <c r="X49" s="244">
        <v>0</v>
      </c>
      <c r="Y49" s="244">
        <v>0</v>
      </c>
      <c r="Z49" s="246">
        <v>0</v>
      </c>
      <c r="AA49" s="253"/>
      <c r="AB49" s="244"/>
      <c r="AC49" s="244"/>
      <c r="AD49" s="244"/>
      <c r="AE49" s="244"/>
      <c r="AF49" s="244"/>
      <c r="AG49" s="244"/>
    </row>
    <row r="50" spans="1:33" x14ac:dyDescent="0.2">
      <c r="A50" s="250"/>
      <c r="B50" s="241" t="s">
        <v>480</v>
      </c>
      <c r="C50" s="236"/>
      <c r="D50" s="242" t="s">
        <v>300</v>
      </c>
      <c r="E50" s="242">
        <v>62600905</v>
      </c>
      <c r="F50" s="242" t="s">
        <v>425</v>
      </c>
      <c r="G50" s="242">
        <v>3952010</v>
      </c>
      <c r="H50" s="242">
        <v>37000909</v>
      </c>
      <c r="I50" s="242" t="s">
        <v>414</v>
      </c>
      <c r="J50" s="268" t="b">
        <v>0</v>
      </c>
      <c r="K50" s="246">
        <v>129691.8899999999</v>
      </c>
      <c r="L50" s="244">
        <v>129691.8899999999</v>
      </c>
      <c r="M50" s="244">
        <v>0</v>
      </c>
      <c r="N50" s="244">
        <v>0</v>
      </c>
      <c r="O50" s="244">
        <v>0</v>
      </c>
      <c r="P50" s="245">
        <v>0</v>
      </c>
      <c r="Q50" s="245">
        <v>0</v>
      </c>
      <c r="R50" s="246">
        <v>0</v>
      </c>
      <c r="S50" s="246">
        <v>0</v>
      </c>
      <c r="T50" s="244">
        <v>0</v>
      </c>
      <c r="U50" s="246">
        <v>0</v>
      </c>
      <c r="V50" s="246">
        <v>0</v>
      </c>
      <c r="W50" s="244">
        <v>0</v>
      </c>
      <c r="X50" s="244">
        <v>0</v>
      </c>
      <c r="Y50" s="244">
        <v>0</v>
      </c>
      <c r="Z50" s="246">
        <v>0</v>
      </c>
      <c r="AA50" s="253"/>
      <c r="AB50" s="244"/>
      <c r="AC50" s="244"/>
      <c r="AD50" s="244"/>
      <c r="AE50" s="244"/>
      <c r="AF50" s="244"/>
      <c r="AG50" s="244"/>
    </row>
    <row r="51" spans="1:33" x14ac:dyDescent="0.2">
      <c r="A51" s="250"/>
      <c r="B51" s="241" t="s">
        <v>481</v>
      </c>
      <c r="C51" s="236"/>
      <c r="D51" s="242"/>
      <c r="E51" s="242"/>
      <c r="F51" s="242"/>
      <c r="G51" s="242"/>
      <c r="H51" s="242"/>
      <c r="I51" s="242"/>
      <c r="J51" s="268"/>
      <c r="K51" s="246">
        <v>0</v>
      </c>
      <c r="L51" s="244">
        <v>0</v>
      </c>
      <c r="M51" s="244">
        <v>0</v>
      </c>
      <c r="N51" s="244">
        <v>0</v>
      </c>
      <c r="O51" s="244">
        <v>0</v>
      </c>
      <c r="P51" s="245">
        <v>0</v>
      </c>
      <c r="Q51" s="245">
        <v>0</v>
      </c>
      <c r="R51" s="246">
        <v>0</v>
      </c>
      <c r="S51" s="246">
        <v>0</v>
      </c>
      <c r="T51" s="244">
        <v>0</v>
      </c>
      <c r="U51" s="246">
        <v>0</v>
      </c>
      <c r="V51" s="246">
        <v>0</v>
      </c>
      <c r="W51" s="244">
        <v>0</v>
      </c>
      <c r="X51" s="244">
        <v>0</v>
      </c>
      <c r="Y51" s="244">
        <v>0</v>
      </c>
      <c r="Z51" s="246">
        <v>0</v>
      </c>
      <c r="AA51" s="253"/>
      <c r="AB51" s="244"/>
      <c r="AC51" s="244"/>
      <c r="AD51" s="244"/>
      <c r="AE51" s="244"/>
      <c r="AF51" s="244"/>
      <c r="AG51" s="244"/>
    </row>
    <row r="52" spans="1:33" x14ac:dyDescent="0.2">
      <c r="A52" s="250"/>
      <c r="B52" s="241" t="s">
        <v>482</v>
      </c>
      <c r="C52" s="236"/>
      <c r="D52" s="242"/>
      <c r="E52" s="242">
        <v>6260098</v>
      </c>
      <c r="F52" s="242" t="s">
        <v>425</v>
      </c>
      <c r="G52" s="242">
        <v>3952010</v>
      </c>
      <c r="H52" s="242">
        <v>26000908</v>
      </c>
      <c r="I52" s="242" t="s">
        <v>425</v>
      </c>
      <c r="J52" s="268" t="b">
        <v>1</v>
      </c>
      <c r="K52" s="246">
        <v>0</v>
      </c>
      <c r="L52" s="244">
        <v>0</v>
      </c>
      <c r="M52" s="244">
        <v>0</v>
      </c>
      <c r="N52" s="244">
        <v>0</v>
      </c>
      <c r="O52" s="244">
        <v>0</v>
      </c>
      <c r="P52" s="245">
        <v>0</v>
      </c>
      <c r="Q52" s="245">
        <v>0</v>
      </c>
      <c r="R52" s="246">
        <v>0</v>
      </c>
      <c r="S52" s="246">
        <v>0</v>
      </c>
      <c r="T52" s="244">
        <v>0</v>
      </c>
      <c r="U52" s="246">
        <v>0</v>
      </c>
      <c r="V52" s="246">
        <v>0</v>
      </c>
      <c r="W52" s="244">
        <v>0</v>
      </c>
      <c r="X52" s="244">
        <v>0</v>
      </c>
      <c r="Y52" s="244">
        <v>0</v>
      </c>
      <c r="Z52" s="246">
        <v>0</v>
      </c>
      <c r="AA52" s="253"/>
      <c r="AB52" s="244"/>
      <c r="AC52" s="244"/>
      <c r="AD52" s="244"/>
      <c r="AE52" s="244"/>
      <c r="AF52" s="244"/>
      <c r="AG52" s="244"/>
    </row>
    <row r="53" spans="1:33" x14ac:dyDescent="0.2">
      <c r="A53" s="250"/>
      <c r="B53" s="241" t="s">
        <v>483</v>
      </c>
      <c r="C53" s="236"/>
      <c r="D53" s="242" t="s">
        <v>301</v>
      </c>
      <c r="E53" s="242">
        <v>6260098</v>
      </c>
      <c r="F53" s="242" t="s">
        <v>425</v>
      </c>
      <c r="G53" s="242">
        <v>3952010</v>
      </c>
      <c r="H53" s="242">
        <v>26000908</v>
      </c>
      <c r="I53" s="242" t="s">
        <v>425</v>
      </c>
      <c r="J53" s="268" t="b">
        <v>1</v>
      </c>
      <c r="K53" s="246">
        <v>15000000</v>
      </c>
      <c r="L53" s="244">
        <v>15000000</v>
      </c>
      <c r="M53" s="244">
        <v>0</v>
      </c>
      <c r="N53" s="244">
        <v>0</v>
      </c>
      <c r="O53" s="244">
        <v>0</v>
      </c>
      <c r="P53" s="245">
        <v>0</v>
      </c>
      <c r="Q53" s="245">
        <v>0</v>
      </c>
      <c r="R53" s="246">
        <v>0</v>
      </c>
      <c r="S53" s="246">
        <v>0</v>
      </c>
      <c r="T53" s="244">
        <v>0</v>
      </c>
      <c r="U53" s="246">
        <v>0</v>
      </c>
      <c r="V53" s="246">
        <v>0</v>
      </c>
      <c r="W53" s="244">
        <v>0</v>
      </c>
      <c r="X53" s="244">
        <v>0</v>
      </c>
      <c r="Y53" s="244">
        <v>0</v>
      </c>
      <c r="Z53" s="246">
        <v>0</v>
      </c>
      <c r="AA53" s="253"/>
      <c r="AB53" s="244"/>
      <c r="AC53" s="244"/>
      <c r="AD53" s="244"/>
      <c r="AE53" s="244"/>
      <c r="AF53" s="244"/>
      <c r="AG53" s="244"/>
    </row>
    <row r="54" spans="1:33" x14ac:dyDescent="0.2">
      <c r="A54" s="250"/>
      <c r="B54" s="241" t="s">
        <v>484</v>
      </c>
      <c r="C54" s="236"/>
      <c r="D54" s="242" t="s">
        <v>303</v>
      </c>
      <c r="E54" s="242">
        <v>6061090</v>
      </c>
      <c r="F54" s="242" t="s">
        <v>414</v>
      </c>
      <c r="G54" s="242">
        <v>3952010</v>
      </c>
      <c r="H54" s="242">
        <v>37000903</v>
      </c>
      <c r="I54" s="242" t="s">
        <v>414</v>
      </c>
      <c r="J54" s="268" t="b">
        <v>1</v>
      </c>
      <c r="K54" s="246">
        <v>-1000000</v>
      </c>
      <c r="L54" s="244">
        <v>-1000000</v>
      </c>
      <c r="M54" s="244">
        <v>0</v>
      </c>
      <c r="N54" s="244">
        <v>0</v>
      </c>
      <c r="O54" s="244">
        <v>0</v>
      </c>
      <c r="P54" s="245">
        <v>0</v>
      </c>
      <c r="Q54" s="245">
        <v>0</v>
      </c>
      <c r="R54" s="246">
        <v>0</v>
      </c>
      <c r="S54" s="246">
        <v>0</v>
      </c>
      <c r="T54" s="244">
        <v>0</v>
      </c>
      <c r="U54" s="246">
        <v>0</v>
      </c>
      <c r="V54" s="246">
        <v>0</v>
      </c>
      <c r="W54" s="244">
        <v>0</v>
      </c>
      <c r="X54" s="244">
        <v>0</v>
      </c>
      <c r="Y54" s="244">
        <v>0</v>
      </c>
      <c r="Z54" s="246">
        <v>0</v>
      </c>
      <c r="AA54" s="253"/>
      <c r="AB54" s="244"/>
      <c r="AC54" s="244"/>
      <c r="AD54" s="244"/>
      <c r="AE54" s="244"/>
      <c r="AF54" s="244"/>
      <c r="AG54" s="244"/>
    </row>
    <row r="55" spans="1:33" x14ac:dyDescent="0.2">
      <c r="A55" s="250"/>
      <c r="B55" s="241" t="s">
        <v>485</v>
      </c>
      <c r="C55" s="236"/>
      <c r="D55" s="242" t="s">
        <v>304</v>
      </c>
      <c r="E55" s="242">
        <v>61000908</v>
      </c>
      <c r="F55" s="242" t="s">
        <v>414</v>
      </c>
      <c r="G55" s="242">
        <v>3952010</v>
      </c>
      <c r="H55" s="242">
        <v>26000907</v>
      </c>
      <c r="I55" s="242" t="s">
        <v>425</v>
      </c>
      <c r="J55" s="268" t="b">
        <v>0</v>
      </c>
      <c r="K55" s="246">
        <v>-15053408.589367889</v>
      </c>
      <c r="L55" s="244">
        <v>-15053408.589367889</v>
      </c>
      <c r="M55" s="244">
        <v>0</v>
      </c>
      <c r="N55" s="244">
        <v>0</v>
      </c>
      <c r="O55" s="244">
        <v>0</v>
      </c>
      <c r="P55" s="245">
        <v>0</v>
      </c>
      <c r="Q55" s="245">
        <v>0</v>
      </c>
      <c r="R55" s="246">
        <v>0</v>
      </c>
      <c r="S55" s="246">
        <v>0</v>
      </c>
      <c r="T55" s="244">
        <v>0</v>
      </c>
      <c r="U55" s="246">
        <v>0</v>
      </c>
      <c r="V55" s="246">
        <v>0</v>
      </c>
      <c r="W55" s="244">
        <v>0</v>
      </c>
      <c r="X55" s="244">
        <v>0</v>
      </c>
      <c r="Y55" s="244">
        <v>0</v>
      </c>
      <c r="Z55" s="246">
        <v>0</v>
      </c>
      <c r="AA55" s="253"/>
      <c r="AB55" s="244"/>
      <c r="AC55" s="244"/>
      <c r="AD55" s="244"/>
      <c r="AE55" s="244"/>
      <c r="AF55" s="244"/>
      <c r="AG55" s="244"/>
    </row>
    <row r="56" spans="1:33" x14ac:dyDescent="0.2">
      <c r="A56" s="250"/>
      <c r="B56" s="241" t="s">
        <v>486</v>
      </c>
      <c r="C56" s="236"/>
      <c r="D56" s="242"/>
      <c r="E56" s="242"/>
      <c r="F56" s="242"/>
      <c r="G56" s="242"/>
      <c r="H56" s="242"/>
      <c r="I56" s="242"/>
      <c r="J56" s="268"/>
      <c r="K56" s="246">
        <v>0</v>
      </c>
      <c r="L56" s="244">
        <v>0</v>
      </c>
      <c r="M56" s="244">
        <v>0</v>
      </c>
      <c r="N56" s="244">
        <v>0</v>
      </c>
      <c r="O56" s="244">
        <v>0</v>
      </c>
      <c r="P56" s="245">
        <v>0</v>
      </c>
      <c r="Q56" s="245">
        <v>0</v>
      </c>
      <c r="R56" s="246">
        <v>0</v>
      </c>
      <c r="S56" s="246">
        <v>0</v>
      </c>
      <c r="T56" s="244">
        <v>0</v>
      </c>
      <c r="U56" s="246">
        <v>0</v>
      </c>
      <c r="V56" s="246">
        <v>0</v>
      </c>
      <c r="W56" s="244">
        <v>0</v>
      </c>
      <c r="X56" s="244">
        <v>0</v>
      </c>
      <c r="Y56" s="244">
        <v>0</v>
      </c>
      <c r="Z56" s="246">
        <v>0</v>
      </c>
      <c r="AA56" s="253"/>
      <c r="AB56" s="244"/>
      <c r="AC56" s="244"/>
      <c r="AD56" s="244"/>
      <c r="AE56" s="244"/>
      <c r="AF56" s="244"/>
      <c r="AG56" s="244"/>
    </row>
    <row r="57" spans="1:33" x14ac:dyDescent="0.2">
      <c r="A57" s="250"/>
      <c r="B57" s="241" t="s">
        <v>487</v>
      </c>
      <c r="C57" s="236"/>
      <c r="D57" s="242"/>
      <c r="E57" s="242"/>
      <c r="F57" s="242"/>
      <c r="G57" s="242"/>
      <c r="H57" s="242"/>
      <c r="I57" s="242"/>
      <c r="J57" s="268"/>
      <c r="K57" s="246">
        <v>0</v>
      </c>
      <c r="L57" s="244">
        <v>0</v>
      </c>
      <c r="M57" s="244">
        <v>0</v>
      </c>
      <c r="N57" s="244">
        <v>0</v>
      </c>
      <c r="O57" s="244">
        <v>0</v>
      </c>
      <c r="P57" s="245">
        <v>0</v>
      </c>
      <c r="Q57" s="245">
        <v>0</v>
      </c>
      <c r="R57" s="246">
        <v>0</v>
      </c>
      <c r="S57" s="246">
        <v>0</v>
      </c>
      <c r="T57" s="244">
        <v>0</v>
      </c>
      <c r="U57" s="246">
        <v>0</v>
      </c>
      <c r="V57" s="246">
        <v>0</v>
      </c>
      <c r="W57" s="244">
        <v>0</v>
      </c>
      <c r="X57" s="244">
        <v>0</v>
      </c>
      <c r="Y57" s="244">
        <v>0</v>
      </c>
      <c r="Z57" s="246">
        <v>0</v>
      </c>
      <c r="AA57" s="253"/>
      <c r="AB57" s="244"/>
      <c r="AC57" s="244"/>
      <c r="AD57" s="244"/>
      <c r="AE57" s="244"/>
      <c r="AF57" s="244"/>
      <c r="AG57" s="244"/>
    </row>
    <row r="58" spans="1:33" x14ac:dyDescent="0.2">
      <c r="A58" s="250"/>
      <c r="B58" s="241" t="s">
        <v>488</v>
      </c>
      <c r="C58" s="236"/>
      <c r="D58" s="242"/>
      <c r="E58" s="242"/>
      <c r="F58" s="242"/>
      <c r="G58" s="242"/>
      <c r="H58" s="242"/>
      <c r="I58" s="242"/>
      <c r="J58" s="268"/>
      <c r="K58" s="246">
        <v>0</v>
      </c>
      <c r="L58" s="244">
        <v>0</v>
      </c>
      <c r="M58" s="244">
        <v>0</v>
      </c>
      <c r="N58" s="244">
        <v>0</v>
      </c>
      <c r="O58" s="244">
        <v>0</v>
      </c>
      <c r="P58" s="245">
        <v>0</v>
      </c>
      <c r="Q58" s="245">
        <v>0</v>
      </c>
      <c r="R58" s="246">
        <v>0</v>
      </c>
      <c r="S58" s="246">
        <v>0</v>
      </c>
      <c r="T58" s="244">
        <v>0</v>
      </c>
      <c r="U58" s="246">
        <v>0</v>
      </c>
      <c r="V58" s="246">
        <v>0</v>
      </c>
      <c r="W58" s="244">
        <v>0</v>
      </c>
      <c r="X58" s="244">
        <v>0</v>
      </c>
      <c r="Y58" s="244">
        <v>0</v>
      </c>
      <c r="Z58" s="246">
        <v>0</v>
      </c>
      <c r="AA58" s="253"/>
      <c r="AB58" s="244"/>
      <c r="AC58" s="244"/>
      <c r="AD58" s="244"/>
      <c r="AE58" s="244"/>
      <c r="AF58" s="244"/>
      <c r="AG58" s="244"/>
    </row>
    <row r="59" spans="1:33" x14ac:dyDescent="0.2">
      <c r="A59" s="250"/>
      <c r="B59" s="241" t="s">
        <v>214</v>
      </c>
      <c r="C59" s="236"/>
      <c r="D59" s="242" t="s">
        <v>305</v>
      </c>
      <c r="E59" s="242">
        <v>6250095</v>
      </c>
      <c r="F59" s="242" t="s">
        <v>425</v>
      </c>
      <c r="G59" s="242">
        <v>3952010</v>
      </c>
      <c r="H59" s="242">
        <v>37000928</v>
      </c>
      <c r="I59" s="242" t="s">
        <v>414</v>
      </c>
      <c r="J59" s="268" t="b">
        <v>0</v>
      </c>
      <c r="K59" s="246">
        <v>-1574000</v>
      </c>
      <c r="L59" s="244">
        <v>-1574000</v>
      </c>
      <c r="M59" s="244">
        <v>0</v>
      </c>
      <c r="N59" s="244">
        <v>0</v>
      </c>
      <c r="O59" s="244">
        <v>0</v>
      </c>
      <c r="P59" s="245">
        <v>0</v>
      </c>
      <c r="Q59" s="245">
        <v>0</v>
      </c>
      <c r="R59" s="246">
        <v>0</v>
      </c>
      <c r="S59" s="246">
        <v>0</v>
      </c>
      <c r="T59" s="244">
        <v>0</v>
      </c>
      <c r="U59" s="246">
        <v>0</v>
      </c>
      <c r="V59" s="246">
        <v>0</v>
      </c>
      <c r="W59" s="244">
        <v>0</v>
      </c>
      <c r="X59" s="244">
        <v>0</v>
      </c>
      <c r="Y59" s="244">
        <v>0</v>
      </c>
      <c r="Z59" s="246">
        <v>0</v>
      </c>
      <c r="AA59" s="253"/>
      <c r="AB59" s="244"/>
      <c r="AC59" s="244"/>
      <c r="AD59" s="244"/>
      <c r="AE59" s="244"/>
      <c r="AF59" s="244"/>
      <c r="AG59" s="244"/>
    </row>
    <row r="60" spans="1:33" x14ac:dyDescent="0.2">
      <c r="A60" s="250"/>
      <c r="B60" s="241" t="s">
        <v>489</v>
      </c>
      <c r="C60" s="236"/>
      <c r="D60" s="242" t="s">
        <v>306</v>
      </c>
      <c r="E60" s="242">
        <v>6250095</v>
      </c>
      <c r="F60" s="242" t="s">
        <v>425</v>
      </c>
      <c r="G60" s="242">
        <v>3952010</v>
      </c>
      <c r="H60" s="242">
        <v>37000902</v>
      </c>
      <c r="I60" s="242" t="s">
        <v>414</v>
      </c>
      <c r="J60" s="268" t="b">
        <v>0</v>
      </c>
      <c r="K60" s="246">
        <v>560610</v>
      </c>
      <c r="L60" s="244">
        <v>560610</v>
      </c>
      <c r="M60" s="244">
        <v>0</v>
      </c>
      <c r="N60" s="244">
        <v>0</v>
      </c>
      <c r="O60" s="244">
        <v>0</v>
      </c>
      <c r="P60" s="245">
        <v>0</v>
      </c>
      <c r="Q60" s="245">
        <v>0</v>
      </c>
      <c r="R60" s="246">
        <v>0</v>
      </c>
      <c r="S60" s="246">
        <v>0</v>
      </c>
      <c r="T60" s="244">
        <v>0</v>
      </c>
      <c r="U60" s="246">
        <v>0</v>
      </c>
      <c r="V60" s="246">
        <v>0</v>
      </c>
      <c r="W60" s="244">
        <v>0</v>
      </c>
      <c r="X60" s="244">
        <v>0</v>
      </c>
      <c r="Y60" s="244">
        <v>0</v>
      </c>
      <c r="Z60" s="246">
        <v>0</v>
      </c>
      <c r="AA60" s="253"/>
      <c r="AB60" s="244"/>
      <c r="AC60" s="244"/>
      <c r="AD60" s="244"/>
      <c r="AE60" s="244"/>
      <c r="AF60" s="244"/>
      <c r="AG60" s="244"/>
    </row>
    <row r="61" spans="1:33" x14ac:dyDescent="0.2">
      <c r="A61" s="250"/>
      <c r="B61" s="241" t="s">
        <v>490</v>
      </c>
      <c r="C61" s="236"/>
      <c r="D61" s="242" t="s">
        <v>307</v>
      </c>
      <c r="E61" s="242">
        <v>6250095</v>
      </c>
      <c r="F61" s="242" t="s">
        <v>425</v>
      </c>
      <c r="G61" s="242">
        <v>3952010</v>
      </c>
      <c r="H61" s="242">
        <v>37000902</v>
      </c>
      <c r="I61" s="242" t="s">
        <v>414</v>
      </c>
      <c r="J61" s="268" t="b">
        <v>0</v>
      </c>
      <c r="K61" s="246">
        <v>1900000</v>
      </c>
      <c r="L61" s="244">
        <v>1900000</v>
      </c>
      <c r="M61" s="244">
        <v>0</v>
      </c>
      <c r="N61" s="244">
        <v>0</v>
      </c>
      <c r="O61" s="244">
        <v>0</v>
      </c>
      <c r="P61" s="245">
        <v>0</v>
      </c>
      <c r="Q61" s="245">
        <v>0</v>
      </c>
      <c r="R61" s="246">
        <v>0</v>
      </c>
      <c r="S61" s="246">
        <v>0</v>
      </c>
      <c r="T61" s="244">
        <v>0</v>
      </c>
      <c r="U61" s="246">
        <v>0</v>
      </c>
      <c r="V61" s="246">
        <v>0</v>
      </c>
      <c r="W61" s="244">
        <v>0</v>
      </c>
      <c r="X61" s="244">
        <v>0</v>
      </c>
      <c r="Y61" s="244">
        <v>0</v>
      </c>
      <c r="Z61" s="246">
        <v>0</v>
      </c>
      <c r="AA61" s="253"/>
      <c r="AB61" s="244"/>
      <c r="AC61" s="244"/>
      <c r="AD61" s="244"/>
      <c r="AE61" s="244"/>
      <c r="AF61" s="244"/>
      <c r="AG61" s="244"/>
    </row>
    <row r="62" spans="1:33" x14ac:dyDescent="0.2">
      <c r="A62" s="250"/>
      <c r="B62" s="241" t="s">
        <v>213</v>
      </c>
      <c r="C62" s="236"/>
      <c r="D62" s="242" t="s">
        <v>308</v>
      </c>
      <c r="E62" s="242">
        <v>62500901</v>
      </c>
      <c r="F62" s="242" t="s">
        <v>425</v>
      </c>
      <c r="G62" s="242">
        <v>3952010</v>
      </c>
      <c r="H62" s="242">
        <v>37000920</v>
      </c>
      <c r="I62" s="242" t="s">
        <v>414</v>
      </c>
      <c r="J62" s="268" t="b">
        <v>0</v>
      </c>
      <c r="K62" s="246">
        <v>-1852000</v>
      </c>
      <c r="L62" s="244">
        <v>-1852000</v>
      </c>
      <c r="M62" s="244">
        <v>0</v>
      </c>
      <c r="N62" s="244">
        <v>0</v>
      </c>
      <c r="O62" s="244">
        <v>0</v>
      </c>
      <c r="P62" s="245">
        <v>0</v>
      </c>
      <c r="Q62" s="245">
        <v>0</v>
      </c>
      <c r="R62" s="246">
        <v>0</v>
      </c>
      <c r="S62" s="246">
        <v>0</v>
      </c>
      <c r="T62" s="244">
        <v>0</v>
      </c>
      <c r="U62" s="246">
        <v>0</v>
      </c>
      <c r="V62" s="246">
        <v>0</v>
      </c>
      <c r="W62" s="244">
        <v>0</v>
      </c>
      <c r="X62" s="244">
        <v>0</v>
      </c>
      <c r="Y62" s="244">
        <v>0</v>
      </c>
      <c r="Z62" s="246">
        <v>0</v>
      </c>
      <c r="AA62" s="253"/>
      <c r="AB62" s="244"/>
      <c r="AC62" s="244"/>
      <c r="AD62" s="244"/>
      <c r="AE62" s="244"/>
      <c r="AF62" s="244"/>
      <c r="AG62" s="244"/>
    </row>
    <row r="63" spans="1:33" x14ac:dyDescent="0.2">
      <c r="A63" s="250"/>
      <c r="B63" s="241" t="s">
        <v>491</v>
      </c>
      <c r="C63" s="236"/>
      <c r="D63" s="242" t="s">
        <v>309</v>
      </c>
      <c r="E63" s="242">
        <v>62500902</v>
      </c>
      <c r="F63" s="242" t="s">
        <v>425</v>
      </c>
      <c r="G63" s="242">
        <v>3952010</v>
      </c>
      <c r="H63" s="242">
        <v>37000902</v>
      </c>
      <c r="I63" s="242" t="s">
        <v>414</v>
      </c>
      <c r="J63" s="268" t="b">
        <v>0</v>
      </c>
      <c r="K63" s="246">
        <v>277800</v>
      </c>
      <c r="L63" s="244">
        <v>277800</v>
      </c>
      <c r="M63" s="244">
        <v>0</v>
      </c>
      <c r="N63" s="244">
        <v>0</v>
      </c>
      <c r="O63" s="244">
        <v>0</v>
      </c>
      <c r="P63" s="245">
        <v>0</v>
      </c>
      <c r="Q63" s="245">
        <v>0</v>
      </c>
      <c r="R63" s="246">
        <v>0</v>
      </c>
      <c r="S63" s="246">
        <v>0</v>
      </c>
      <c r="T63" s="244">
        <v>0</v>
      </c>
      <c r="U63" s="246">
        <v>0</v>
      </c>
      <c r="V63" s="246">
        <v>0</v>
      </c>
      <c r="W63" s="244">
        <v>0</v>
      </c>
      <c r="X63" s="244">
        <v>0</v>
      </c>
      <c r="Y63" s="244">
        <v>0</v>
      </c>
      <c r="Z63" s="246">
        <v>0</v>
      </c>
      <c r="AA63" s="253"/>
      <c r="AB63" s="244"/>
      <c r="AC63" s="244"/>
      <c r="AD63" s="244"/>
      <c r="AE63" s="244"/>
      <c r="AF63" s="244"/>
      <c r="AG63" s="244"/>
    </row>
    <row r="64" spans="1:33" x14ac:dyDescent="0.2">
      <c r="A64" s="250"/>
      <c r="B64" s="241" t="s">
        <v>492</v>
      </c>
      <c r="C64" s="236"/>
      <c r="D64" s="242" t="s">
        <v>310</v>
      </c>
      <c r="E64" s="242">
        <v>62500903</v>
      </c>
      <c r="F64" s="242" t="s">
        <v>425</v>
      </c>
      <c r="G64" s="242">
        <v>3952010</v>
      </c>
      <c r="H64" s="242">
        <v>37000902</v>
      </c>
      <c r="I64" s="242" t="s">
        <v>414</v>
      </c>
      <c r="J64" s="268" t="b">
        <v>0</v>
      </c>
      <c r="K64" s="246">
        <v>1927145</v>
      </c>
      <c r="L64" s="244">
        <v>1927145</v>
      </c>
      <c r="M64" s="244">
        <v>0</v>
      </c>
      <c r="N64" s="244">
        <v>0</v>
      </c>
      <c r="O64" s="244">
        <v>0</v>
      </c>
      <c r="P64" s="245">
        <v>0</v>
      </c>
      <c r="Q64" s="245">
        <v>0</v>
      </c>
      <c r="R64" s="246">
        <v>0</v>
      </c>
      <c r="S64" s="246">
        <v>0</v>
      </c>
      <c r="T64" s="244">
        <v>0</v>
      </c>
      <c r="U64" s="246">
        <v>0</v>
      </c>
      <c r="V64" s="246">
        <v>0</v>
      </c>
      <c r="W64" s="244">
        <v>0</v>
      </c>
      <c r="X64" s="244">
        <v>0</v>
      </c>
      <c r="Y64" s="244">
        <v>0</v>
      </c>
      <c r="Z64" s="246">
        <v>0</v>
      </c>
      <c r="AA64" s="253"/>
      <c r="AB64" s="244"/>
      <c r="AC64" s="244"/>
      <c r="AD64" s="244"/>
      <c r="AE64" s="244"/>
      <c r="AF64" s="244"/>
      <c r="AG64" s="244"/>
    </row>
    <row r="65" spans="1:33" x14ac:dyDescent="0.2">
      <c r="A65" s="250"/>
      <c r="B65" s="241" t="s">
        <v>211</v>
      </c>
      <c r="C65" s="236"/>
      <c r="D65" s="242" t="s">
        <v>311</v>
      </c>
      <c r="E65" s="242">
        <v>62440107</v>
      </c>
      <c r="F65" s="242" t="s">
        <v>425</v>
      </c>
      <c r="G65" s="242">
        <v>3952010</v>
      </c>
      <c r="H65" s="242">
        <v>26000910</v>
      </c>
      <c r="I65" s="242" t="s">
        <v>425</v>
      </c>
      <c r="J65" s="268" t="b">
        <v>1</v>
      </c>
      <c r="K65" s="246">
        <v>-17092000</v>
      </c>
      <c r="L65" s="244">
        <v>-17092000</v>
      </c>
      <c r="M65" s="244">
        <v>0</v>
      </c>
      <c r="N65" s="244">
        <v>0</v>
      </c>
      <c r="O65" s="244">
        <v>0</v>
      </c>
      <c r="P65" s="245">
        <v>0</v>
      </c>
      <c r="Q65" s="245">
        <v>0</v>
      </c>
      <c r="R65" s="246">
        <v>0</v>
      </c>
      <c r="S65" s="246">
        <v>0</v>
      </c>
      <c r="T65" s="244">
        <v>0</v>
      </c>
      <c r="U65" s="246">
        <v>0</v>
      </c>
      <c r="V65" s="246">
        <v>0</v>
      </c>
      <c r="W65" s="244">
        <v>0</v>
      </c>
      <c r="X65" s="244">
        <v>0</v>
      </c>
      <c r="Y65" s="244">
        <v>0</v>
      </c>
      <c r="Z65" s="246">
        <v>0</v>
      </c>
      <c r="AA65" s="253"/>
      <c r="AB65" s="244"/>
      <c r="AC65" s="244"/>
      <c r="AD65" s="244"/>
      <c r="AE65" s="244"/>
      <c r="AF65" s="244"/>
      <c r="AG65" s="244"/>
    </row>
    <row r="66" spans="1:33" x14ac:dyDescent="0.2">
      <c r="A66" s="250"/>
      <c r="B66" s="241" t="s">
        <v>493</v>
      </c>
      <c r="C66" s="236"/>
      <c r="D66" s="242" t="s">
        <v>312</v>
      </c>
      <c r="E66" s="242">
        <v>62440108</v>
      </c>
      <c r="F66" s="242" t="s">
        <v>425</v>
      </c>
      <c r="G66" s="242">
        <v>3952010</v>
      </c>
      <c r="H66" s="242">
        <v>37000902</v>
      </c>
      <c r="I66" s="242" t="s">
        <v>414</v>
      </c>
      <c r="J66" s="268" t="b">
        <v>0</v>
      </c>
      <c r="K66" s="246">
        <v>6088000</v>
      </c>
      <c r="L66" s="244">
        <v>6088000</v>
      </c>
      <c r="M66" s="244">
        <v>0</v>
      </c>
      <c r="N66" s="244">
        <v>0</v>
      </c>
      <c r="O66" s="244">
        <v>0</v>
      </c>
      <c r="P66" s="245">
        <v>0</v>
      </c>
      <c r="Q66" s="245">
        <v>0</v>
      </c>
      <c r="R66" s="246">
        <v>0</v>
      </c>
      <c r="S66" s="246">
        <v>0</v>
      </c>
      <c r="T66" s="244">
        <v>0</v>
      </c>
      <c r="U66" s="246">
        <v>0</v>
      </c>
      <c r="V66" s="246">
        <v>0</v>
      </c>
      <c r="W66" s="244">
        <v>0</v>
      </c>
      <c r="X66" s="244">
        <v>0</v>
      </c>
      <c r="Y66" s="244">
        <v>0</v>
      </c>
      <c r="Z66" s="246">
        <v>0</v>
      </c>
      <c r="AA66" s="253"/>
      <c r="AB66" s="244"/>
      <c r="AC66" s="244"/>
      <c r="AD66" s="244"/>
      <c r="AE66" s="244"/>
      <c r="AF66" s="244"/>
      <c r="AG66" s="244"/>
    </row>
    <row r="67" spans="1:33" x14ac:dyDescent="0.2">
      <c r="A67" s="250"/>
      <c r="B67" s="241" t="s">
        <v>494</v>
      </c>
      <c r="C67" s="236"/>
      <c r="D67" s="242"/>
      <c r="E67" s="242"/>
      <c r="F67" s="242"/>
      <c r="G67" s="242"/>
      <c r="H67" s="242"/>
      <c r="I67" s="242"/>
      <c r="J67" s="268"/>
      <c r="K67" s="246">
        <v>0</v>
      </c>
      <c r="L67" s="244">
        <v>0</v>
      </c>
      <c r="M67" s="244">
        <v>0</v>
      </c>
      <c r="N67" s="244">
        <v>0</v>
      </c>
      <c r="O67" s="244">
        <v>0</v>
      </c>
      <c r="P67" s="245">
        <v>0</v>
      </c>
      <c r="Q67" s="245">
        <v>0</v>
      </c>
      <c r="R67" s="246">
        <v>0</v>
      </c>
      <c r="S67" s="246">
        <v>0</v>
      </c>
      <c r="T67" s="244">
        <v>0</v>
      </c>
      <c r="U67" s="246">
        <v>0</v>
      </c>
      <c r="V67" s="246">
        <v>0</v>
      </c>
      <c r="W67" s="244">
        <v>0</v>
      </c>
      <c r="X67" s="244">
        <v>0</v>
      </c>
      <c r="Y67" s="244">
        <v>0</v>
      </c>
      <c r="Z67" s="246">
        <v>0</v>
      </c>
      <c r="AA67" s="253"/>
      <c r="AB67" s="244"/>
      <c r="AC67" s="244"/>
      <c r="AD67" s="244"/>
      <c r="AE67" s="244"/>
      <c r="AF67" s="244"/>
      <c r="AG67" s="244"/>
    </row>
    <row r="68" spans="1:33" x14ac:dyDescent="0.2">
      <c r="A68" s="250"/>
      <c r="B68" s="241" t="s">
        <v>495</v>
      </c>
      <c r="C68" s="236"/>
      <c r="D68" s="242" t="s">
        <v>313</v>
      </c>
      <c r="E68" s="242">
        <v>62440110</v>
      </c>
      <c r="F68" s="242" t="s">
        <v>425</v>
      </c>
      <c r="G68" s="242">
        <v>3952010</v>
      </c>
      <c r="H68" s="242">
        <v>37000902</v>
      </c>
      <c r="I68" s="242" t="s">
        <v>414</v>
      </c>
      <c r="J68" s="268" t="b">
        <v>0</v>
      </c>
      <c r="K68" s="246">
        <v>0</v>
      </c>
      <c r="L68" s="244">
        <v>0</v>
      </c>
      <c r="M68" s="244">
        <v>0</v>
      </c>
      <c r="N68" s="244">
        <v>0</v>
      </c>
      <c r="O68" s="244">
        <v>0</v>
      </c>
      <c r="P68" s="245">
        <v>0</v>
      </c>
      <c r="Q68" s="245">
        <v>0</v>
      </c>
      <c r="R68" s="246">
        <v>0</v>
      </c>
      <c r="S68" s="246">
        <v>0</v>
      </c>
      <c r="T68" s="244">
        <v>0</v>
      </c>
      <c r="U68" s="246">
        <v>0</v>
      </c>
      <c r="V68" s="246">
        <v>0</v>
      </c>
      <c r="W68" s="244">
        <v>0</v>
      </c>
      <c r="X68" s="244">
        <v>0</v>
      </c>
      <c r="Y68" s="244">
        <v>0</v>
      </c>
      <c r="Z68" s="246">
        <v>0</v>
      </c>
      <c r="AA68" s="253"/>
      <c r="AB68" s="244"/>
      <c r="AC68" s="244"/>
      <c r="AD68" s="244"/>
      <c r="AE68" s="244"/>
      <c r="AF68" s="244"/>
      <c r="AG68" s="244"/>
    </row>
    <row r="69" spans="1:33" x14ac:dyDescent="0.2">
      <c r="A69" s="250"/>
      <c r="B69" s="241" t="s">
        <v>496</v>
      </c>
      <c r="C69" s="236"/>
      <c r="D69" s="242" t="s">
        <v>314</v>
      </c>
      <c r="E69" s="242">
        <v>62440111</v>
      </c>
      <c r="F69" s="242" t="s">
        <v>425</v>
      </c>
      <c r="G69" s="242">
        <v>3952010</v>
      </c>
      <c r="H69" s="242">
        <v>37000902</v>
      </c>
      <c r="I69" s="242" t="s">
        <v>414</v>
      </c>
      <c r="J69" s="268" t="b">
        <v>0</v>
      </c>
      <c r="K69" s="246">
        <v>14380000</v>
      </c>
      <c r="L69" s="244">
        <v>14380000</v>
      </c>
      <c r="M69" s="244">
        <v>0</v>
      </c>
      <c r="N69" s="244">
        <v>0</v>
      </c>
      <c r="O69" s="244">
        <v>0</v>
      </c>
      <c r="P69" s="245">
        <v>0</v>
      </c>
      <c r="Q69" s="245">
        <v>0</v>
      </c>
      <c r="R69" s="246">
        <v>0</v>
      </c>
      <c r="S69" s="246">
        <v>0</v>
      </c>
      <c r="T69" s="244">
        <v>0</v>
      </c>
      <c r="U69" s="246">
        <v>0</v>
      </c>
      <c r="V69" s="246">
        <v>0</v>
      </c>
      <c r="W69" s="244">
        <v>0</v>
      </c>
      <c r="X69" s="244">
        <v>0</v>
      </c>
      <c r="Y69" s="244">
        <v>0</v>
      </c>
      <c r="Z69" s="246">
        <v>0</v>
      </c>
      <c r="AA69" s="253"/>
      <c r="AB69" s="244"/>
      <c r="AC69" s="244"/>
      <c r="AD69" s="244"/>
      <c r="AE69" s="244"/>
      <c r="AF69" s="244"/>
      <c r="AG69" s="244"/>
    </row>
    <row r="70" spans="1:33" x14ac:dyDescent="0.2">
      <c r="A70" s="250"/>
      <c r="B70" s="241" t="s">
        <v>497</v>
      </c>
      <c r="C70" s="236"/>
      <c r="D70" s="242" t="s">
        <v>315</v>
      </c>
      <c r="E70" s="242">
        <v>62500905</v>
      </c>
      <c r="F70" s="242" t="s">
        <v>425</v>
      </c>
      <c r="G70" s="242">
        <v>3952010</v>
      </c>
      <c r="H70" s="242">
        <v>37000925</v>
      </c>
      <c r="I70" s="242" t="s">
        <v>414</v>
      </c>
      <c r="J70" s="268" t="b">
        <v>0</v>
      </c>
      <c r="K70" s="246">
        <v>-586000</v>
      </c>
      <c r="L70" s="244">
        <v>-586000</v>
      </c>
      <c r="M70" s="244">
        <v>0</v>
      </c>
      <c r="N70" s="244">
        <v>0</v>
      </c>
      <c r="O70" s="244">
        <v>0</v>
      </c>
      <c r="P70" s="245">
        <v>0</v>
      </c>
      <c r="Q70" s="245">
        <v>0</v>
      </c>
      <c r="R70" s="246">
        <v>0</v>
      </c>
      <c r="S70" s="246">
        <v>0</v>
      </c>
      <c r="T70" s="244">
        <v>0</v>
      </c>
      <c r="U70" s="246">
        <v>0</v>
      </c>
      <c r="V70" s="246">
        <v>0</v>
      </c>
      <c r="W70" s="244">
        <v>0</v>
      </c>
      <c r="X70" s="244">
        <v>0</v>
      </c>
      <c r="Y70" s="244">
        <v>0</v>
      </c>
      <c r="Z70" s="246">
        <v>0</v>
      </c>
      <c r="AA70" s="253"/>
      <c r="AB70" s="244"/>
      <c r="AC70" s="244"/>
      <c r="AD70" s="244"/>
      <c r="AE70" s="244"/>
      <c r="AF70" s="244"/>
      <c r="AG70" s="244"/>
    </row>
    <row r="71" spans="1:33" x14ac:dyDescent="0.2">
      <c r="A71" s="250"/>
      <c r="B71" s="241" t="s">
        <v>498</v>
      </c>
      <c r="C71" s="236"/>
      <c r="D71" s="242" t="s">
        <v>315</v>
      </c>
      <c r="E71" s="242" t="s">
        <v>499</v>
      </c>
      <c r="F71" s="242" t="s">
        <v>425</v>
      </c>
      <c r="G71" s="242">
        <v>3952010</v>
      </c>
      <c r="H71" s="242">
        <v>37000925</v>
      </c>
      <c r="I71" s="242" t="s">
        <v>414</v>
      </c>
      <c r="J71" s="268" t="b">
        <v>0</v>
      </c>
      <c r="K71" s="246">
        <v>87900</v>
      </c>
      <c r="L71" s="244">
        <v>87900</v>
      </c>
      <c r="M71" s="244">
        <v>0</v>
      </c>
      <c r="N71" s="244">
        <v>0</v>
      </c>
      <c r="O71" s="244">
        <v>0</v>
      </c>
      <c r="P71" s="245">
        <v>0</v>
      </c>
      <c r="Q71" s="245">
        <v>0</v>
      </c>
      <c r="R71" s="246">
        <v>0</v>
      </c>
      <c r="S71" s="246">
        <v>0</v>
      </c>
      <c r="T71" s="244">
        <v>0</v>
      </c>
      <c r="U71" s="246">
        <v>0</v>
      </c>
      <c r="V71" s="246">
        <v>0</v>
      </c>
      <c r="W71" s="244">
        <v>0</v>
      </c>
      <c r="X71" s="244">
        <v>0</v>
      </c>
      <c r="Y71" s="244">
        <v>0</v>
      </c>
      <c r="Z71" s="246">
        <v>0</v>
      </c>
      <c r="AA71" s="253"/>
      <c r="AB71" s="244"/>
      <c r="AC71" s="244"/>
      <c r="AD71" s="244"/>
      <c r="AE71" s="244"/>
      <c r="AF71" s="244"/>
      <c r="AG71" s="244"/>
    </row>
    <row r="72" spans="1:33" x14ac:dyDescent="0.2">
      <c r="A72" s="250"/>
      <c r="B72" s="241" t="s">
        <v>500</v>
      </c>
      <c r="C72" s="236"/>
      <c r="D72" s="242" t="s">
        <v>316</v>
      </c>
      <c r="E72" s="242">
        <v>6130085</v>
      </c>
      <c r="F72" s="242" t="s">
        <v>425</v>
      </c>
      <c r="G72" s="242">
        <v>3952010</v>
      </c>
      <c r="H72" s="242">
        <v>3700072</v>
      </c>
      <c r="I72" s="242" t="s">
        <v>414</v>
      </c>
      <c r="J72" s="268" t="b">
        <v>0</v>
      </c>
      <c r="K72" s="246">
        <v>-105524.21999999974</v>
      </c>
      <c r="L72" s="244">
        <v>-105524.21999999974</v>
      </c>
      <c r="M72" s="244">
        <v>0</v>
      </c>
      <c r="N72" s="244">
        <v>0</v>
      </c>
      <c r="O72" s="244">
        <v>0</v>
      </c>
      <c r="P72" s="245">
        <v>0</v>
      </c>
      <c r="Q72" s="245">
        <v>0</v>
      </c>
      <c r="R72" s="246">
        <v>0</v>
      </c>
      <c r="S72" s="246">
        <v>0</v>
      </c>
      <c r="T72" s="244">
        <v>0</v>
      </c>
      <c r="U72" s="246">
        <v>0</v>
      </c>
      <c r="V72" s="246">
        <v>0</v>
      </c>
      <c r="W72" s="244">
        <v>0</v>
      </c>
      <c r="X72" s="244">
        <v>0</v>
      </c>
      <c r="Y72" s="244">
        <v>0</v>
      </c>
      <c r="Z72" s="246">
        <v>0</v>
      </c>
      <c r="AA72" s="253"/>
      <c r="AB72" s="244"/>
      <c r="AC72" s="244"/>
      <c r="AD72" s="244"/>
      <c r="AE72" s="244"/>
      <c r="AF72" s="244"/>
      <c r="AG72" s="244"/>
    </row>
    <row r="73" spans="1:33" x14ac:dyDescent="0.2">
      <c r="A73" s="250"/>
      <c r="B73" s="241" t="s">
        <v>212</v>
      </c>
      <c r="C73" s="236"/>
      <c r="D73" s="242" t="s">
        <v>317</v>
      </c>
      <c r="E73" s="242">
        <v>6260700</v>
      </c>
      <c r="F73" s="242" t="s">
        <v>425</v>
      </c>
      <c r="G73" s="242">
        <v>3952010</v>
      </c>
      <c r="H73" s="242">
        <v>3700075</v>
      </c>
      <c r="I73" s="242" t="s">
        <v>414</v>
      </c>
      <c r="J73" s="268" t="b">
        <v>0</v>
      </c>
      <c r="K73" s="246">
        <v>-218167.79000000004</v>
      </c>
      <c r="L73" s="244">
        <v>-218167.79000000004</v>
      </c>
      <c r="M73" s="244">
        <v>0</v>
      </c>
      <c r="N73" s="244">
        <v>0</v>
      </c>
      <c r="O73" s="244">
        <v>0</v>
      </c>
      <c r="P73" s="245">
        <v>0</v>
      </c>
      <c r="Q73" s="245">
        <v>0</v>
      </c>
      <c r="R73" s="246">
        <v>0</v>
      </c>
      <c r="S73" s="246">
        <v>0</v>
      </c>
      <c r="T73" s="244">
        <v>0</v>
      </c>
      <c r="U73" s="246">
        <v>0</v>
      </c>
      <c r="V73" s="246">
        <v>0</v>
      </c>
      <c r="W73" s="244">
        <v>0</v>
      </c>
      <c r="X73" s="244">
        <v>0</v>
      </c>
      <c r="Y73" s="244">
        <v>0</v>
      </c>
      <c r="Z73" s="246">
        <v>0</v>
      </c>
      <c r="AA73" s="253"/>
      <c r="AB73" s="244"/>
      <c r="AC73" s="244"/>
      <c r="AD73" s="244"/>
      <c r="AE73" s="244"/>
      <c r="AF73" s="244"/>
      <c r="AG73" s="244"/>
    </row>
    <row r="74" spans="1:33" x14ac:dyDescent="0.2">
      <c r="A74" s="250"/>
      <c r="B74" s="241" t="s">
        <v>501</v>
      </c>
      <c r="C74" s="236"/>
      <c r="D74" s="242" t="s">
        <v>293</v>
      </c>
      <c r="E74" s="242">
        <v>6260080</v>
      </c>
      <c r="F74" s="242" t="s">
        <v>425</v>
      </c>
      <c r="G74" s="242">
        <v>3952010</v>
      </c>
      <c r="H74" s="242">
        <v>1800025</v>
      </c>
      <c r="I74" s="242" t="s">
        <v>425</v>
      </c>
      <c r="J74" s="268" t="b">
        <v>1</v>
      </c>
      <c r="K74" s="246">
        <v>57366.69000000025</v>
      </c>
      <c r="L74" s="244">
        <v>140526.76000000024</v>
      </c>
      <c r="M74" s="244">
        <v>0</v>
      </c>
      <c r="N74" s="244">
        <v>0</v>
      </c>
      <c r="O74" s="244">
        <v>0</v>
      </c>
      <c r="P74" s="245">
        <v>0</v>
      </c>
      <c r="Q74" s="245">
        <v>0</v>
      </c>
      <c r="R74" s="246">
        <v>1186.9000000000015</v>
      </c>
      <c r="S74" s="246">
        <v>-80299.239999999991</v>
      </c>
      <c r="T74" s="244">
        <v>0</v>
      </c>
      <c r="U74" s="246">
        <v>-4047.7299999999996</v>
      </c>
      <c r="V74" s="246">
        <v>0</v>
      </c>
      <c r="W74" s="244">
        <v>0</v>
      </c>
      <c r="X74" s="244">
        <v>0</v>
      </c>
      <c r="Y74" s="244">
        <v>0</v>
      </c>
      <c r="Z74" s="246">
        <v>0</v>
      </c>
      <c r="AA74" s="253"/>
      <c r="AB74" s="244"/>
      <c r="AC74" s="244"/>
      <c r="AD74" s="244"/>
      <c r="AE74" s="244"/>
      <c r="AF74" s="244"/>
      <c r="AG74" s="244"/>
    </row>
    <row r="75" spans="1:33" x14ac:dyDescent="0.2">
      <c r="A75" s="250"/>
      <c r="B75" s="241" t="s">
        <v>223</v>
      </c>
      <c r="C75" s="236"/>
      <c r="D75" s="242" t="s">
        <v>295</v>
      </c>
      <c r="E75" s="242">
        <v>6171090</v>
      </c>
      <c r="F75" s="242" t="s">
        <v>425</v>
      </c>
      <c r="G75" s="242">
        <v>3952010</v>
      </c>
      <c r="H75" s="242">
        <v>18000201</v>
      </c>
      <c r="I75" s="242" t="s">
        <v>425</v>
      </c>
      <c r="J75" s="268" t="b">
        <v>1</v>
      </c>
      <c r="K75" s="246">
        <v>1098968.7499999991</v>
      </c>
      <c r="L75" s="244">
        <v>1098968.7499999991</v>
      </c>
      <c r="M75" s="244">
        <v>0</v>
      </c>
      <c r="N75" s="244">
        <v>0</v>
      </c>
      <c r="O75" s="244">
        <v>0</v>
      </c>
      <c r="P75" s="245">
        <v>0</v>
      </c>
      <c r="Q75" s="245">
        <v>0</v>
      </c>
      <c r="R75" s="246">
        <v>0</v>
      </c>
      <c r="S75" s="246">
        <v>0</v>
      </c>
      <c r="T75" s="244">
        <v>0</v>
      </c>
      <c r="U75" s="246">
        <v>0</v>
      </c>
      <c r="V75" s="246">
        <v>0</v>
      </c>
      <c r="W75" s="244">
        <v>0</v>
      </c>
      <c r="X75" s="244">
        <v>0</v>
      </c>
      <c r="Y75" s="244">
        <v>0</v>
      </c>
      <c r="Z75" s="246">
        <v>0</v>
      </c>
      <c r="AA75" s="253"/>
      <c r="AB75" s="244"/>
      <c r="AC75" s="244"/>
      <c r="AD75" s="244"/>
      <c r="AE75" s="244"/>
      <c r="AF75" s="244"/>
      <c r="AG75" s="244"/>
    </row>
    <row r="76" spans="1:33" x14ac:dyDescent="0.2">
      <c r="A76" s="250"/>
      <c r="B76" s="241" t="s">
        <v>502</v>
      </c>
      <c r="C76" s="236"/>
      <c r="D76" s="242" t="s">
        <v>318</v>
      </c>
      <c r="E76" s="242">
        <v>61300701</v>
      </c>
      <c r="F76" s="242" t="s">
        <v>425</v>
      </c>
      <c r="G76" s="242">
        <v>3952010</v>
      </c>
      <c r="H76" s="242">
        <v>1800020</v>
      </c>
      <c r="I76" s="242" t="s">
        <v>425</v>
      </c>
      <c r="J76" s="268" t="b">
        <v>1</v>
      </c>
      <c r="K76" s="246">
        <v>0</v>
      </c>
      <c r="L76" s="244">
        <v>0</v>
      </c>
      <c r="M76" s="244">
        <v>0</v>
      </c>
      <c r="N76" s="244">
        <v>0</v>
      </c>
      <c r="O76" s="244">
        <v>0</v>
      </c>
      <c r="P76" s="245">
        <v>0</v>
      </c>
      <c r="Q76" s="245">
        <v>0</v>
      </c>
      <c r="R76" s="246">
        <v>0</v>
      </c>
      <c r="S76" s="246">
        <v>0</v>
      </c>
      <c r="T76" s="244">
        <v>0</v>
      </c>
      <c r="U76" s="246">
        <v>0</v>
      </c>
      <c r="V76" s="246">
        <v>0</v>
      </c>
      <c r="W76" s="244">
        <v>0</v>
      </c>
      <c r="X76" s="244">
        <v>0</v>
      </c>
      <c r="Y76" s="244">
        <v>0</v>
      </c>
      <c r="Z76" s="246">
        <v>0</v>
      </c>
      <c r="AA76" s="253"/>
      <c r="AB76" s="244"/>
      <c r="AC76" s="244"/>
      <c r="AD76" s="244"/>
      <c r="AE76" s="244"/>
      <c r="AF76" s="244"/>
      <c r="AG76" s="244"/>
    </row>
    <row r="77" spans="1:33" x14ac:dyDescent="0.2">
      <c r="A77" s="250"/>
      <c r="B77" s="241" t="s">
        <v>503</v>
      </c>
      <c r="C77" s="236"/>
      <c r="D77" s="242" t="s">
        <v>319</v>
      </c>
      <c r="E77" s="242">
        <v>61300702</v>
      </c>
      <c r="F77" s="242" t="s">
        <v>425</v>
      </c>
      <c r="G77" s="242">
        <v>3952010</v>
      </c>
      <c r="H77" s="242">
        <v>18000205</v>
      </c>
      <c r="I77" s="242" t="s">
        <v>425</v>
      </c>
      <c r="J77" s="268" t="b">
        <v>1</v>
      </c>
      <c r="K77" s="246">
        <v>0</v>
      </c>
      <c r="L77" s="244">
        <v>0</v>
      </c>
      <c r="M77" s="244">
        <v>0</v>
      </c>
      <c r="N77" s="244">
        <v>0</v>
      </c>
      <c r="O77" s="244">
        <v>0</v>
      </c>
      <c r="P77" s="245">
        <v>0</v>
      </c>
      <c r="Q77" s="245">
        <v>0</v>
      </c>
      <c r="R77" s="246">
        <v>0</v>
      </c>
      <c r="S77" s="246">
        <v>0</v>
      </c>
      <c r="T77" s="244">
        <v>0</v>
      </c>
      <c r="U77" s="246">
        <v>0</v>
      </c>
      <c r="V77" s="246">
        <v>0</v>
      </c>
      <c r="W77" s="244">
        <v>0</v>
      </c>
      <c r="X77" s="244">
        <v>0</v>
      </c>
      <c r="Y77" s="244">
        <v>0</v>
      </c>
      <c r="Z77" s="246">
        <v>0</v>
      </c>
      <c r="AA77" s="253"/>
      <c r="AB77" s="244"/>
      <c r="AC77" s="244"/>
      <c r="AD77" s="244"/>
      <c r="AE77" s="244"/>
      <c r="AF77" s="244"/>
      <c r="AG77" s="244"/>
    </row>
    <row r="78" spans="1:33" x14ac:dyDescent="0.2">
      <c r="A78" s="250"/>
      <c r="B78" s="241" t="s">
        <v>504</v>
      </c>
      <c r="C78" s="236"/>
      <c r="D78" s="242" t="s">
        <v>320</v>
      </c>
      <c r="E78" s="242" t="s">
        <v>428</v>
      </c>
      <c r="F78" s="242" t="s">
        <v>425</v>
      </c>
      <c r="G78" s="242">
        <v>3952010</v>
      </c>
      <c r="H78" s="242" t="s">
        <v>505</v>
      </c>
      <c r="I78" s="242" t="s">
        <v>425</v>
      </c>
      <c r="J78" s="268" t="b">
        <v>1</v>
      </c>
      <c r="K78" s="246">
        <v>-239766.33999999985</v>
      </c>
      <c r="L78" s="244">
        <v>-239766.33999999985</v>
      </c>
      <c r="M78" s="244">
        <v>0</v>
      </c>
      <c r="N78" s="244">
        <v>0</v>
      </c>
      <c r="O78" s="244">
        <v>0</v>
      </c>
      <c r="P78" s="245">
        <v>0</v>
      </c>
      <c r="Q78" s="245">
        <v>0</v>
      </c>
      <c r="R78" s="246">
        <v>0</v>
      </c>
      <c r="S78" s="246">
        <v>0</v>
      </c>
      <c r="T78" s="244">
        <v>0</v>
      </c>
      <c r="U78" s="246">
        <v>0</v>
      </c>
      <c r="V78" s="246">
        <v>0</v>
      </c>
      <c r="W78" s="244">
        <v>0</v>
      </c>
      <c r="X78" s="244">
        <v>0</v>
      </c>
      <c r="Y78" s="244">
        <v>0</v>
      </c>
      <c r="Z78" s="246">
        <v>0</v>
      </c>
      <c r="AA78" s="253"/>
      <c r="AB78" s="244"/>
      <c r="AC78" s="244"/>
      <c r="AD78" s="244"/>
      <c r="AE78" s="244"/>
      <c r="AF78" s="244"/>
      <c r="AG78" s="244"/>
    </row>
    <row r="79" spans="1:33" x14ac:dyDescent="0.2">
      <c r="A79" s="250"/>
      <c r="B79" s="241" t="s">
        <v>506</v>
      </c>
      <c r="C79" s="236"/>
      <c r="D79" s="242" t="s">
        <v>321</v>
      </c>
      <c r="E79" s="242">
        <v>6026090</v>
      </c>
      <c r="F79" s="242" t="s">
        <v>425</v>
      </c>
      <c r="G79" s="242">
        <v>3952010</v>
      </c>
      <c r="H79" s="242">
        <v>18000204</v>
      </c>
      <c r="I79" s="242" t="s">
        <v>425</v>
      </c>
      <c r="J79" s="268" t="b">
        <v>1</v>
      </c>
      <c r="K79" s="246">
        <v>-1000000</v>
      </c>
      <c r="L79" s="244">
        <v>-1000000</v>
      </c>
      <c r="M79" s="244">
        <v>0</v>
      </c>
      <c r="N79" s="244">
        <v>0</v>
      </c>
      <c r="O79" s="244">
        <v>0</v>
      </c>
      <c r="P79" s="245">
        <v>0</v>
      </c>
      <c r="Q79" s="245">
        <v>0</v>
      </c>
      <c r="R79" s="246">
        <v>0</v>
      </c>
      <c r="S79" s="246">
        <v>0</v>
      </c>
      <c r="T79" s="244">
        <v>0</v>
      </c>
      <c r="U79" s="246">
        <v>0</v>
      </c>
      <c r="V79" s="246">
        <v>0</v>
      </c>
      <c r="W79" s="244">
        <v>0</v>
      </c>
      <c r="X79" s="244">
        <v>0</v>
      </c>
      <c r="Y79" s="244">
        <v>0</v>
      </c>
      <c r="Z79" s="246">
        <v>0</v>
      </c>
      <c r="AA79" s="253"/>
      <c r="AB79" s="244"/>
      <c r="AC79" s="244"/>
      <c r="AD79" s="244"/>
      <c r="AE79" s="244"/>
      <c r="AF79" s="244"/>
      <c r="AG79" s="244"/>
    </row>
    <row r="80" spans="1:33" x14ac:dyDescent="0.2">
      <c r="A80" s="250"/>
      <c r="B80" s="241" t="s">
        <v>196</v>
      </c>
      <c r="C80" s="236"/>
      <c r="D80" s="242" t="s">
        <v>328</v>
      </c>
      <c r="E80" s="242" t="s">
        <v>507</v>
      </c>
      <c r="F80" s="242" t="s">
        <v>425</v>
      </c>
      <c r="G80" s="242">
        <v>3952010</v>
      </c>
      <c r="H80" s="242" t="s">
        <v>508</v>
      </c>
      <c r="I80" s="242" t="s">
        <v>425</v>
      </c>
      <c r="J80" s="268" t="b">
        <v>1</v>
      </c>
      <c r="K80" s="246">
        <v>-1400000</v>
      </c>
      <c r="L80" s="244">
        <v>-1400000</v>
      </c>
      <c r="M80" s="244">
        <v>0</v>
      </c>
      <c r="N80" s="244">
        <v>0</v>
      </c>
      <c r="O80" s="244">
        <v>0</v>
      </c>
      <c r="P80" s="245">
        <v>0</v>
      </c>
      <c r="Q80" s="245">
        <v>0</v>
      </c>
      <c r="R80" s="246">
        <v>0</v>
      </c>
      <c r="S80" s="246">
        <v>0</v>
      </c>
      <c r="T80" s="244">
        <v>0</v>
      </c>
      <c r="U80" s="246">
        <v>0</v>
      </c>
      <c r="V80" s="246">
        <v>0</v>
      </c>
      <c r="W80" s="244">
        <v>0</v>
      </c>
      <c r="X80" s="244">
        <v>0</v>
      </c>
      <c r="Y80" s="244">
        <v>0</v>
      </c>
      <c r="Z80" s="246">
        <v>0</v>
      </c>
      <c r="AA80" s="270"/>
      <c r="AB80" s="244"/>
      <c r="AC80" s="244"/>
      <c r="AD80" s="244"/>
      <c r="AE80" s="244"/>
      <c r="AF80" s="244"/>
      <c r="AG80" s="244"/>
    </row>
    <row r="81" spans="1:33" x14ac:dyDescent="0.2">
      <c r="A81" s="250"/>
      <c r="B81" s="254" t="s">
        <v>509</v>
      </c>
      <c r="C81" s="236"/>
      <c r="D81" s="242"/>
      <c r="E81" s="242"/>
      <c r="F81" s="242"/>
      <c r="G81" s="242"/>
      <c r="H81" s="242"/>
      <c r="I81" s="242"/>
      <c r="J81" s="268"/>
      <c r="K81" s="246">
        <v>0</v>
      </c>
      <c r="L81" s="244">
        <v>0</v>
      </c>
      <c r="M81" s="244">
        <v>0</v>
      </c>
      <c r="N81" s="244">
        <v>0</v>
      </c>
      <c r="O81" s="244">
        <v>0</v>
      </c>
      <c r="P81" s="245">
        <v>0</v>
      </c>
      <c r="Q81" s="245">
        <v>0</v>
      </c>
      <c r="R81" s="246">
        <v>0</v>
      </c>
      <c r="S81" s="246">
        <v>0</v>
      </c>
      <c r="T81" s="244">
        <v>0</v>
      </c>
      <c r="U81" s="246">
        <v>0</v>
      </c>
      <c r="V81" s="245">
        <v>0</v>
      </c>
      <c r="W81" s="245">
        <v>0</v>
      </c>
      <c r="X81" s="244">
        <v>0</v>
      </c>
      <c r="Y81" s="244">
        <v>0</v>
      </c>
      <c r="Z81" s="246">
        <v>0</v>
      </c>
      <c r="AA81" s="270"/>
      <c r="AB81" s="244"/>
      <c r="AC81" s="244"/>
      <c r="AD81" s="244"/>
      <c r="AE81" s="244"/>
      <c r="AF81" s="244"/>
      <c r="AG81" s="244"/>
    </row>
    <row r="82" spans="1:33" x14ac:dyDescent="0.2">
      <c r="A82" s="250"/>
      <c r="B82" s="271"/>
      <c r="C82" s="272"/>
      <c r="D82" s="242"/>
      <c r="E82" s="242"/>
      <c r="F82" s="242"/>
      <c r="G82" s="242"/>
      <c r="H82" s="242"/>
      <c r="I82" s="242"/>
      <c r="J82" s="268"/>
      <c r="K82" s="273">
        <v>0</v>
      </c>
      <c r="L82" s="274">
        <v>0</v>
      </c>
      <c r="M82" s="274">
        <v>0</v>
      </c>
      <c r="N82" s="274">
        <v>0</v>
      </c>
      <c r="O82" s="274">
        <v>0</v>
      </c>
      <c r="P82" s="275">
        <v>0</v>
      </c>
      <c r="Q82" s="275">
        <v>0</v>
      </c>
      <c r="R82" s="276">
        <v>0</v>
      </c>
      <c r="S82" s="274">
        <v>0</v>
      </c>
      <c r="T82" s="276">
        <v>0</v>
      </c>
      <c r="U82" s="274">
        <v>0</v>
      </c>
      <c r="V82" s="277">
        <v>0</v>
      </c>
      <c r="W82" s="275">
        <v>0</v>
      </c>
      <c r="X82" s="274">
        <v>0</v>
      </c>
      <c r="Y82" s="274">
        <v>0</v>
      </c>
      <c r="Z82" s="276">
        <v>0</v>
      </c>
      <c r="AA82" s="270"/>
      <c r="AB82" s="278"/>
      <c r="AC82" s="278"/>
      <c r="AD82" s="278"/>
      <c r="AE82" s="278"/>
      <c r="AF82" s="244"/>
      <c r="AG82" s="244"/>
    </row>
    <row r="83" spans="1:33" x14ac:dyDescent="0.2">
      <c r="A83" s="250"/>
      <c r="B83" s="271"/>
      <c r="C83" s="272"/>
      <c r="D83" s="242"/>
      <c r="E83" s="242"/>
      <c r="F83" s="242"/>
      <c r="G83" s="242"/>
      <c r="H83" s="242"/>
      <c r="I83" s="242"/>
      <c r="J83" s="268"/>
      <c r="K83" s="273">
        <v>0</v>
      </c>
      <c r="L83" s="274">
        <v>0</v>
      </c>
      <c r="M83" s="274">
        <v>0</v>
      </c>
      <c r="N83" s="274">
        <v>0</v>
      </c>
      <c r="O83" s="274">
        <v>0</v>
      </c>
      <c r="P83" s="275">
        <v>0</v>
      </c>
      <c r="Q83" s="275">
        <v>0</v>
      </c>
      <c r="R83" s="276">
        <v>0</v>
      </c>
      <c r="S83" s="274">
        <v>0</v>
      </c>
      <c r="T83" s="276">
        <v>0</v>
      </c>
      <c r="U83" s="274">
        <v>0</v>
      </c>
      <c r="V83" s="277">
        <v>0</v>
      </c>
      <c r="W83" s="275">
        <v>0</v>
      </c>
      <c r="X83" s="274">
        <v>0</v>
      </c>
      <c r="Y83" s="274">
        <v>0</v>
      </c>
      <c r="Z83" s="276">
        <v>0</v>
      </c>
      <c r="AA83" s="270"/>
      <c r="AB83" s="278"/>
      <c r="AC83" s="278"/>
      <c r="AD83" s="278"/>
      <c r="AE83" s="278"/>
      <c r="AF83" s="244"/>
      <c r="AG83" s="244"/>
    </row>
    <row r="84" spans="1:33" x14ac:dyDescent="0.2">
      <c r="A84" s="279"/>
      <c r="B84" s="280" t="s">
        <v>510</v>
      </c>
      <c r="C84" s="281"/>
      <c r="D84" s="242"/>
      <c r="E84" s="242"/>
      <c r="F84" s="242"/>
      <c r="G84" s="242"/>
      <c r="H84" s="242"/>
      <c r="I84" s="242"/>
      <c r="J84" s="268"/>
      <c r="K84" s="273">
        <v>0</v>
      </c>
      <c r="L84" s="274">
        <v>0</v>
      </c>
      <c r="M84" s="274">
        <v>0</v>
      </c>
      <c r="N84" s="274">
        <v>0</v>
      </c>
      <c r="O84" s="274">
        <v>0</v>
      </c>
      <c r="P84" s="275">
        <v>0</v>
      </c>
      <c r="Q84" s="275">
        <v>0</v>
      </c>
      <c r="R84" s="276">
        <v>0</v>
      </c>
      <c r="S84" s="274">
        <v>0</v>
      </c>
      <c r="T84" s="276">
        <v>0</v>
      </c>
      <c r="U84" s="274">
        <v>0</v>
      </c>
      <c r="V84" s="277">
        <v>0</v>
      </c>
      <c r="W84" s="275">
        <v>0</v>
      </c>
      <c r="X84" s="274">
        <v>0</v>
      </c>
      <c r="Y84" s="274">
        <v>0</v>
      </c>
      <c r="Z84" s="276">
        <v>0</v>
      </c>
      <c r="AA84" s="270"/>
      <c r="AB84" s="278"/>
      <c r="AC84" s="278"/>
      <c r="AD84" s="278"/>
      <c r="AE84" s="278"/>
      <c r="AF84" s="278"/>
      <c r="AG84" s="282"/>
    </row>
    <row r="85" spans="1:33" x14ac:dyDescent="0.2">
      <c r="A85" s="279"/>
      <c r="B85" s="283" t="s">
        <v>387</v>
      </c>
      <c r="C85" s="284"/>
      <c r="D85" s="242" t="s">
        <v>323</v>
      </c>
      <c r="E85" s="242" t="s">
        <v>511</v>
      </c>
      <c r="F85" s="242" t="s">
        <v>425</v>
      </c>
      <c r="G85" s="242">
        <v>3952010</v>
      </c>
      <c r="H85" s="242">
        <v>1950025</v>
      </c>
      <c r="I85" s="242" t="s">
        <v>425</v>
      </c>
      <c r="J85" s="268" t="b">
        <v>1</v>
      </c>
      <c r="K85" s="246">
        <v>-10000000</v>
      </c>
      <c r="L85" s="282"/>
      <c r="M85" s="282"/>
      <c r="N85" s="282"/>
      <c r="O85" s="282"/>
      <c r="P85" s="245">
        <v>-10000000</v>
      </c>
      <c r="Q85" s="245">
        <v>0</v>
      </c>
      <c r="R85" s="285"/>
      <c r="S85" s="282"/>
      <c r="T85" s="285"/>
      <c r="U85" s="282"/>
      <c r="V85" s="286"/>
      <c r="W85" s="287"/>
      <c r="X85" s="282"/>
      <c r="Y85" s="282"/>
      <c r="Z85" s="285"/>
      <c r="AA85" s="270"/>
      <c r="AB85" s="278"/>
      <c r="AC85" s="278"/>
      <c r="AD85" s="278"/>
      <c r="AE85" s="278"/>
      <c r="AF85" s="278"/>
      <c r="AG85" s="282"/>
    </row>
    <row r="86" spans="1:33" x14ac:dyDescent="0.2">
      <c r="A86" s="250"/>
      <c r="B86" s="241" t="s">
        <v>512</v>
      </c>
      <c r="C86" s="236"/>
      <c r="D86" s="242" t="s">
        <v>325</v>
      </c>
      <c r="E86" s="242" t="s">
        <v>513</v>
      </c>
      <c r="F86" s="242" t="s">
        <v>414</v>
      </c>
      <c r="G86" s="242">
        <v>3952010</v>
      </c>
      <c r="H86" s="242">
        <v>1950025</v>
      </c>
      <c r="I86" s="242" t="s">
        <v>425</v>
      </c>
      <c r="J86" s="268" t="b">
        <v>0</v>
      </c>
      <c r="K86" s="246">
        <v>0</v>
      </c>
      <c r="L86" s="244">
        <v>-9382382.0907871127</v>
      </c>
      <c r="M86" s="244">
        <v>0</v>
      </c>
      <c r="N86" s="244">
        <v>0</v>
      </c>
      <c r="O86" s="244">
        <v>0</v>
      </c>
      <c r="P86" s="245">
        <v>0</v>
      </c>
      <c r="Q86" s="245">
        <v>9382382.0907871127</v>
      </c>
      <c r="R86" s="246">
        <v>0</v>
      </c>
      <c r="S86" s="244">
        <v>0</v>
      </c>
      <c r="T86" s="246">
        <v>0</v>
      </c>
      <c r="U86" s="244">
        <v>0</v>
      </c>
      <c r="V86" s="246">
        <v>0</v>
      </c>
      <c r="W86" s="244">
        <v>0</v>
      </c>
      <c r="X86" s="244">
        <v>0</v>
      </c>
      <c r="Y86" s="248">
        <v>0</v>
      </c>
      <c r="Z86" s="246">
        <v>0</v>
      </c>
      <c r="AA86" s="244"/>
      <c r="AB86" s="244"/>
      <c r="AC86" s="244"/>
      <c r="AD86" s="244"/>
      <c r="AE86" s="244"/>
      <c r="AF86" s="244"/>
      <c r="AG86" s="244"/>
    </row>
    <row r="87" spans="1:33" x14ac:dyDescent="0.2">
      <c r="A87" s="250"/>
      <c r="B87" s="283" t="s">
        <v>388</v>
      </c>
      <c r="C87" s="288"/>
      <c r="D87" s="242"/>
      <c r="E87" s="242"/>
      <c r="F87" s="242"/>
      <c r="G87" s="242"/>
      <c r="H87" s="242"/>
      <c r="I87" s="242"/>
      <c r="J87" s="268"/>
      <c r="K87" s="246">
        <v>0</v>
      </c>
      <c r="L87" s="244">
        <v>0</v>
      </c>
      <c r="M87" s="244">
        <v>0</v>
      </c>
      <c r="N87" s="244">
        <v>0</v>
      </c>
      <c r="O87" s="244">
        <v>0</v>
      </c>
      <c r="P87" s="245">
        <v>0</v>
      </c>
      <c r="Q87" s="245">
        <v>0</v>
      </c>
      <c r="R87" s="246">
        <v>0</v>
      </c>
      <c r="S87" s="244">
        <v>0</v>
      </c>
      <c r="T87" s="246">
        <v>0</v>
      </c>
      <c r="U87" s="244">
        <v>0</v>
      </c>
      <c r="V87" s="246">
        <v>0</v>
      </c>
      <c r="W87" s="244">
        <v>0</v>
      </c>
      <c r="X87" s="244">
        <v>0</v>
      </c>
      <c r="Y87" s="248">
        <v>0</v>
      </c>
      <c r="Z87" s="246">
        <v>0</v>
      </c>
      <c r="AA87" s="244"/>
      <c r="AB87" s="244"/>
      <c r="AC87" s="244"/>
      <c r="AD87" s="244"/>
      <c r="AE87" s="244"/>
      <c r="AF87" s="244"/>
      <c r="AG87" s="244"/>
    </row>
    <row r="88" spans="1:33" x14ac:dyDescent="0.2">
      <c r="A88" s="250"/>
      <c r="B88" s="283" t="s">
        <v>514</v>
      </c>
      <c r="C88" s="288"/>
      <c r="D88" s="242"/>
      <c r="E88" s="242"/>
      <c r="F88" s="242"/>
      <c r="G88" s="242"/>
      <c r="H88" s="242"/>
      <c r="I88" s="242"/>
      <c r="J88" s="268"/>
      <c r="K88" s="246">
        <v>0</v>
      </c>
      <c r="L88" s="244">
        <v>0</v>
      </c>
      <c r="M88" s="244">
        <v>0</v>
      </c>
      <c r="N88" s="244">
        <v>0</v>
      </c>
      <c r="O88" s="244">
        <v>0</v>
      </c>
      <c r="P88" s="245">
        <v>0</v>
      </c>
      <c r="Q88" s="245">
        <v>0</v>
      </c>
      <c r="R88" s="246">
        <v>0</v>
      </c>
      <c r="S88" s="244">
        <v>0</v>
      </c>
      <c r="T88" s="246">
        <v>0</v>
      </c>
      <c r="U88" s="244">
        <v>0</v>
      </c>
      <c r="V88" s="246">
        <v>0</v>
      </c>
      <c r="W88" s="244">
        <v>0</v>
      </c>
      <c r="X88" s="244">
        <v>0</v>
      </c>
      <c r="Y88" s="248">
        <v>0</v>
      </c>
      <c r="Z88" s="246">
        <v>0</v>
      </c>
      <c r="AA88" s="244"/>
      <c r="AB88" s="244"/>
      <c r="AC88" s="244"/>
      <c r="AD88" s="244"/>
      <c r="AE88" s="244"/>
      <c r="AF88" s="244"/>
      <c r="AG88" s="244"/>
    </row>
    <row r="89" spans="1:33" x14ac:dyDescent="0.2">
      <c r="A89" s="250"/>
      <c r="B89" s="283" t="s">
        <v>515</v>
      </c>
      <c r="C89" s="289"/>
      <c r="D89" s="242" t="s">
        <v>327</v>
      </c>
      <c r="E89" s="242" t="s">
        <v>513</v>
      </c>
      <c r="F89" s="242" t="s">
        <v>414</v>
      </c>
      <c r="G89" s="242">
        <v>3952010</v>
      </c>
      <c r="H89" s="242">
        <v>1950025</v>
      </c>
      <c r="I89" s="242" t="s">
        <v>425</v>
      </c>
      <c r="J89" s="268" t="b">
        <v>0</v>
      </c>
      <c r="K89" s="246">
        <v>0</v>
      </c>
      <c r="L89" s="244">
        <v>0</v>
      </c>
      <c r="M89" s="244">
        <v>0</v>
      </c>
      <c r="N89" s="244">
        <v>0</v>
      </c>
      <c r="O89" s="244">
        <v>0</v>
      </c>
      <c r="P89" s="245">
        <v>0</v>
      </c>
      <c r="Q89" s="245">
        <v>0</v>
      </c>
      <c r="R89" s="246">
        <v>0</v>
      </c>
      <c r="S89" s="244">
        <v>0</v>
      </c>
      <c r="T89" s="246">
        <v>0</v>
      </c>
      <c r="U89" s="244">
        <v>0</v>
      </c>
      <c r="V89" s="246">
        <v>0</v>
      </c>
      <c r="W89" s="244">
        <v>0</v>
      </c>
      <c r="X89" s="244">
        <v>0</v>
      </c>
      <c r="Y89" s="244">
        <v>0</v>
      </c>
      <c r="Z89" s="246">
        <v>0</v>
      </c>
      <c r="AA89" s="244"/>
      <c r="AB89" s="244"/>
      <c r="AC89" s="244"/>
      <c r="AD89" s="244"/>
      <c r="AE89" s="244"/>
      <c r="AF89" s="244"/>
      <c r="AG89" s="244"/>
    </row>
    <row r="90" spans="1:33" x14ac:dyDescent="0.2">
      <c r="A90" s="250"/>
      <c r="B90" s="283" t="s">
        <v>390</v>
      </c>
      <c r="C90" s="290"/>
      <c r="D90" s="242"/>
      <c r="E90" s="242"/>
      <c r="F90" s="242"/>
      <c r="G90" s="242"/>
      <c r="H90" s="242"/>
      <c r="I90" s="242"/>
      <c r="J90" s="268"/>
      <c r="K90" s="246">
        <v>0</v>
      </c>
      <c r="L90" s="244">
        <v>0</v>
      </c>
      <c r="M90" s="244">
        <v>0</v>
      </c>
      <c r="N90" s="244">
        <v>0</v>
      </c>
      <c r="O90" s="244">
        <v>0</v>
      </c>
      <c r="P90" s="245">
        <v>0</v>
      </c>
      <c r="Q90" s="245">
        <v>0</v>
      </c>
      <c r="R90" s="246">
        <v>0</v>
      </c>
      <c r="S90" s="244">
        <v>0</v>
      </c>
      <c r="T90" s="246">
        <v>0</v>
      </c>
      <c r="U90" s="244">
        <v>0</v>
      </c>
      <c r="V90" s="246">
        <v>0</v>
      </c>
      <c r="W90" s="244">
        <v>0</v>
      </c>
      <c r="X90" s="244">
        <v>0</v>
      </c>
      <c r="Y90" s="244">
        <v>0</v>
      </c>
      <c r="Z90" s="246">
        <v>0</v>
      </c>
      <c r="AA90" s="244"/>
      <c r="AB90" s="244"/>
      <c r="AC90" s="244"/>
      <c r="AD90" s="244"/>
      <c r="AE90" s="244"/>
      <c r="AF90" s="244"/>
      <c r="AG90" s="244"/>
    </row>
    <row r="91" spans="1:33" x14ac:dyDescent="0.2">
      <c r="A91" s="250"/>
      <c r="B91" s="283" t="s">
        <v>516</v>
      </c>
      <c r="C91" s="290"/>
      <c r="D91" s="242"/>
      <c r="E91" s="242"/>
      <c r="F91" s="242"/>
      <c r="G91" s="242"/>
      <c r="H91" s="242"/>
      <c r="I91" s="242"/>
      <c r="J91" s="268"/>
      <c r="K91" s="246">
        <v>0</v>
      </c>
      <c r="L91" s="244">
        <v>0</v>
      </c>
      <c r="M91" s="244">
        <v>0</v>
      </c>
      <c r="N91" s="244">
        <v>0</v>
      </c>
      <c r="O91" s="244">
        <v>0</v>
      </c>
      <c r="P91" s="245">
        <v>0</v>
      </c>
      <c r="Q91" s="245">
        <v>0</v>
      </c>
      <c r="R91" s="246">
        <v>0</v>
      </c>
      <c r="S91" s="244">
        <v>0</v>
      </c>
      <c r="T91" s="246">
        <v>0</v>
      </c>
      <c r="U91" s="244">
        <v>0</v>
      </c>
      <c r="V91" s="246">
        <v>0</v>
      </c>
      <c r="W91" s="244">
        <v>0</v>
      </c>
      <c r="X91" s="244">
        <v>0</v>
      </c>
      <c r="Y91" s="244">
        <v>0</v>
      </c>
      <c r="Z91" s="246">
        <v>0</v>
      </c>
      <c r="AA91" s="244"/>
      <c r="AB91" s="244"/>
      <c r="AC91" s="244"/>
      <c r="AD91" s="244"/>
      <c r="AE91" s="244"/>
      <c r="AF91" s="244"/>
      <c r="AG91" s="244"/>
    </row>
    <row r="92" spans="1:33" x14ac:dyDescent="0.2">
      <c r="A92" s="250"/>
      <c r="B92" s="283" t="s">
        <v>517</v>
      </c>
      <c r="C92" s="290"/>
      <c r="D92" s="242"/>
      <c r="E92" s="242"/>
      <c r="F92" s="242"/>
      <c r="G92" s="242"/>
      <c r="H92" s="242"/>
      <c r="I92" s="242"/>
      <c r="J92" s="268"/>
      <c r="K92" s="246"/>
      <c r="L92" s="244"/>
      <c r="M92" s="244">
        <v>0</v>
      </c>
      <c r="N92" s="244">
        <v>0</v>
      </c>
      <c r="O92" s="244">
        <v>0</v>
      </c>
      <c r="P92" s="245">
        <v>0</v>
      </c>
      <c r="Q92" s="245">
        <v>0</v>
      </c>
      <c r="R92" s="246">
        <v>0</v>
      </c>
      <c r="S92" s="244">
        <v>0</v>
      </c>
      <c r="T92" s="246">
        <v>0</v>
      </c>
      <c r="U92" s="244">
        <v>0</v>
      </c>
      <c r="V92" s="246">
        <v>0</v>
      </c>
      <c r="W92" s="244">
        <v>0</v>
      </c>
      <c r="X92" s="244">
        <v>0</v>
      </c>
      <c r="Y92" s="244">
        <v>0</v>
      </c>
      <c r="Z92" s="246">
        <v>0</v>
      </c>
      <c r="AA92" s="244"/>
      <c r="AB92" s="244"/>
      <c r="AC92" s="244"/>
      <c r="AD92" s="244"/>
      <c r="AE92" s="244"/>
      <c r="AF92" s="244"/>
      <c r="AG92" s="244"/>
    </row>
    <row r="93" spans="1:33" x14ac:dyDescent="0.2">
      <c r="A93" s="250"/>
      <c r="B93" s="290" t="s">
        <v>518</v>
      </c>
      <c r="C93" s="236"/>
      <c r="D93" s="242" t="s">
        <v>327</v>
      </c>
      <c r="E93" s="242" t="s">
        <v>513</v>
      </c>
      <c r="F93" s="242" t="s">
        <v>414</v>
      </c>
      <c r="G93" s="242">
        <v>3952010</v>
      </c>
      <c r="H93" s="242">
        <v>1950025</v>
      </c>
      <c r="I93" s="242" t="s">
        <v>425</v>
      </c>
      <c r="J93" s="268" t="b">
        <v>0</v>
      </c>
      <c r="K93" s="246">
        <v>0</v>
      </c>
      <c r="L93" s="244">
        <v>0</v>
      </c>
      <c r="M93" s="244">
        <v>0</v>
      </c>
      <c r="N93" s="244">
        <v>0</v>
      </c>
      <c r="O93" s="244">
        <v>0</v>
      </c>
      <c r="P93" s="245">
        <v>0</v>
      </c>
      <c r="Q93" s="245">
        <v>0</v>
      </c>
      <c r="R93" s="246">
        <v>0</v>
      </c>
      <c r="S93" s="244">
        <v>0</v>
      </c>
      <c r="T93" s="246">
        <v>0</v>
      </c>
      <c r="U93" s="244">
        <v>0</v>
      </c>
      <c r="V93" s="246">
        <v>0</v>
      </c>
      <c r="W93" s="244">
        <v>0</v>
      </c>
      <c r="X93" s="244">
        <v>0</v>
      </c>
      <c r="Y93" s="244">
        <v>0</v>
      </c>
      <c r="Z93" s="246">
        <v>0</v>
      </c>
      <c r="AA93" s="244"/>
      <c r="AB93" s="244"/>
      <c r="AC93" s="244"/>
      <c r="AD93" s="244"/>
      <c r="AE93" s="244"/>
      <c r="AF93" s="244"/>
      <c r="AG93" s="244"/>
    </row>
    <row r="94" spans="1:33" x14ac:dyDescent="0.2">
      <c r="A94" s="250"/>
      <c r="B94" s="290" t="s">
        <v>519</v>
      </c>
      <c r="C94" s="236"/>
      <c r="D94" s="242"/>
      <c r="E94" s="242"/>
      <c r="F94" s="242"/>
      <c r="G94" s="242"/>
      <c r="H94" s="242"/>
      <c r="I94" s="242"/>
      <c r="J94" s="242"/>
      <c r="K94" s="246">
        <v>0</v>
      </c>
      <c r="L94" s="244">
        <v>0</v>
      </c>
      <c r="M94" s="244">
        <v>0</v>
      </c>
      <c r="N94" s="244">
        <v>0</v>
      </c>
      <c r="O94" s="244">
        <v>0</v>
      </c>
      <c r="P94" s="245">
        <v>0</v>
      </c>
      <c r="Q94" s="245">
        <v>0</v>
      </c>
      <c r="R94" s="246">
        <v>0</v>
      </c>
      <c r="S94" s="244">
        <v>0</v>
      </c>
      <c r="T94" s="246">
        <v>0</v>
      </c>
      <c r="U94" s="244">
        <v>0</v>
      </c>
      <c r="V94" s="246">
        <v>0</v>
      </c>
      <c r="W94" s="244">
        <v>0</v>
      </c>
      <c r="X94" s="244">
        <v>0</v>
      </c>
      <c r="Y94" s="244">
        <v>0</v>
      </c>
      <c r="Z94" s="246">
        <v>0</v>
      </c>
      <c r="AA94" s="244"/>
      <c r="AB94" s="244"/>
      <c r="AC94" s="244"/>
      <c r="AD94" s="244"/>
      <c r="AE94" s="244"/>
      <c r="AF94" s="244"/>
      <c r="AG94" s="244"/>
    </row>
    <row r="95" spans="1:33" x14ac:dyDescent="0.2">
      <c r="A95" s="250"/>
      <c r="B95" s="290" t="s">
        <v>520</v>
      </c>
      <c r="C95" s="236"/>
      <c r="D95" s="242"/>
      <c r="E95" s="242"/>
      <c r="F95" s="242"/>
      <c r="G95" s="242"/>
      <c r="H95" s="242"/>
      <c r="I95" s="242"/>
      <c r="J95" s="242"/>
      <c r="K95" s="246">
        <v>0</v>
      </c>
      <c r="L95" s="244">
        <v>0</v>
      </c>
      <c r="M95" s="244">
        <v>0</v>
      </c>
      <c r="N95" s="244">
        <v>0</v>
      </c>
      <c r="O95" s="244">
        <v>0</v>
      </c>
      <c r="P95" s="245">
        <v>0</v>
      </c>
      <c r="Q95" s="245">
        <v>0</v>
      </c>
      <c r="R95" s="246">
        <v>0</v>
      </c>
      <c r="S95" s="244">
        <v>0</v>
      </c>
      <c r="T95" s="246">
        <v>0</v>
      </c>
      <c r="U95" s="244">
        <v>0</v>
      </c>
      <c r="V95" s="246">
        <v>0</v>
      </c>
      <c r="W95" s="244">
        <v>0</v>
      </c>
      <c r="X95" s="244">
        <v>0</v>
      </c>
      <c r="Y95" s="244">
        <v>0</v>
      </c>
      <c r="Z95" s="246">
        <v>0</v>
      </c>
      <c r="AA95" s="244"/>
      <c r="AB95" s="244"/>
      <c r="AC95" s="244"/>
      <c r="AD95" s="244"/>
      <c r="AE95" s="244"/>
      <c r="AF95" s="244"/>
      <c r="AG95" s="244"/>
    </row>
    <row r="96" spans="1:33" x14ac:dyDescent="0.2">
      <c r="A96" s="250"/>
      <c r="B96" s="290" t="s">
        <v>521</v>
      </c>
      <c r="C96" s="236"/>
      <c r="D96" s="242"/>
      <c r="E96" s="242"/>
      <c r="F96" s="242"/>
      <c r="G96" s="242"/>
      <c r="H96" s="242"/>
      <c r="I96" s="242"/>
      <c r="J96" s="242"/>
      <c r="K96" s="246">
        <v>0</v>
      </c>
      <c r="L96" s="244">
        <v>0</v>
      </c>
      <c r="M96" s="244">
        <v>0</v>
      </c>
      <c r="N96" s="244">
        <v>0</v>
      </c>
      <c r="O96" s="244">
        <v>0</v>
      </c>
      <c r="P96" s="245">
        <v>0</v>
      </c>
      <c r="Q96" s="245">
        <v>0</v>
      </c>
      <c r="R96" s="246">
        <v>0</v>
      </c>
      <c r="S96" s="244">
        <v>0</v>
      </c>
      <c r="T96" s="246">
        <v>0</v>
      </c>
      <c r="U96" s="244">
        <v>0</v>
      </c>
      <c r="V96" s="246">
        <v>0</v>
      </c>
      <c r="W96" s="244">
        <v>0</v>
      </c>
      <c r="X96" s="244">
        <v>0</v>
      </c>
      <c r="Y96" s="244">
        <v>0</v>
      </c>
      <c r="Z96" s="246">
        <v>0</v>
      </c>
      <c r="AA96" s="244"/>
      <c r="AB96" s="244"/>
      <c r="AC96" s="244"/>
      <c r="AD96" s="244"/>
      <c r="AE96" s="244"/>
      <c r="AF96" s="244"/>
      <c r="AG96" s="244"/>
    </row>
    <row r="97" spans="1:33" x14ac:dyDescent="0.2">
      <c r="A97" s="250"/>
      <c r="B97" s="290" t="s">
        <v>522</v>
      </c>
      <c r="C97" s="236"/>
      <c r="D97" s="242"/>
      <c r="E97" s="242"/>
      <c r="F97" s="242"/>
      <c r="G97" s="242"/>
      <c r="H97" s="242"/>
      <c r="I97" s="242"/>
      <c r="J97" s="242"/>
      <c r="K97" s="246">
        <v>0</v>
      </c>
      <c r="L97" s="244">
        <v>0</v>
      </c>
      <c r="M97" s="244">
        <v>0</v>
      </c>
      <c r="N97" s="244">
        <v>0</v>
      </c>
      <c r="O97" s="244">
        <v>0</v>
      </c>
      <c r="P97" s="245">
        <v>0</v>
      </c>
      <c r="Q97" s="245">
        <v>0</v>
      </c>
      <c r="R97" s="246">
        <v>0</v>
      </c>
      <c r="S97" s="244">
        <v>0</v>
      </c>
      <c r="T97" s="246">
        <v>0</v>
      </c>
      <c r="U97" s="244">
        <v>0</v>
      </c>
      <c r="V97" s="246">
        <v>0</v>
      </c>
      <c r="W97" s="244">
        <v>0</v>
      </c>
      <c r="X97" s="244">
        <v>0</v>
      </c>
      <c r="Y97" s="244">
        <v>0</v>
      </c>
      <c r="Z97" s="246">
        <v>0</v>
      </c>
      <c r="AA97" s="244"/>
      <c r="AB97" s="244"/>
      <c r="AC97" s="244"/>
      <c r="AD97" s="244"/>
      <c r="AE97" s="244"/>
      <c r="AF97" s="244"/>
      <c r="AG97" s="244"/>
    </row>
    <row r="98" spans="1:33" x14ac:dyDescent="0.2">
      <c r="A98" s="250"/>
      <c r="B98" s="290" t="s">
        <v>523</v>
      </c>
      <c r="C98" s="236"/>
      <c r="D98" s="242"/>
      <c r="E98" s="242"/>
      <c r="F98" s="242"/>
      <c r="G98" s="242"/>
      <c r="H98" s="242"/>
      <c r="I98" s="242"/>
      <c r="J98" s="242"/>
      <c r="K98" s="246">
        <v>0</v>
      </c>
      <c r="L98" s="244">
        <v>0</v>
      </c>
      <c r="M98" s="244">
        <v>0</v>
      </c>
      <c r="N98" s="244">
        <v>0</v>
      </c>
      <c r="O98" s="244">
        <v>0</v>
      </c>
      <c r="P98" s="245">
        <v>0</v>
      </c>
      <c r="Q98" s="245">
        <v>0</v>
      </c>
      <c r="R98" s="246">
        <v>0</v>
      </c>
      <c r="S98" s="246">
        <v>0</v>
      </c>
      <c r="T98" s="246">
        <v>0</v>
      </c>
      <c r="U98" s="244">
        <v>0</v>
      </c>
      <c r="V98" s="256">
        <v>0</v>
      </c>
      <c r="W98" s="257">
        <v>0</v>
      </c>
      <c r="X98" s="258">
        <v>0</v>
      </c>
      <c r="Y98" s="258">
        <v>0</v>
      </c>
      <c r="Z98" s="246">
        <v>0</v>
      </c>
      <c r="AA98" s="244"/>
      <c r="AB98" s="244"/>
      <c r="AC98" s="244"/>
      <c r="AD98" s="244"/>
      <c r="AE98" s="244"/>
      <c r="AF98" s="244"/>
      <c r="AG98" s="244"/>
    </row>
    <row r="99" spans="1:33" x14ac:dyDescent="0.2">
      <c r="A99" s="205"/>
      <c r="B99" s="291" t="s">
        <v>524</v>
      </c>
      <c r="C99" s="236"/>
      <c r="D99" s="242"/>
      <c r="E99" s="242"/>
      <c r="F99" s="242"/>
      <c r="G99" s="242"/>
      <c r="H99" s="242"/>
      <c r="I99" s="242"/>
      <c r="J99" s="242"/>
      <c r="K99" s="292">
        <v>-10285538.059105746</v>
      </c>
      <c r="L99" s="293">
        <v>-9598482.262816187</v>
      </c>
      <c r="M99" s="293">
        <v>0</v>
      </c>
      <c r="N99" s="293">
        <v>0</v>
      </c>
      <c r="O99" s="293">
        <v>0</v>
      </c>
      <c r="P99" s="294">
        <v>-10000000</v>
      </c>
      <c r="Q99" s="294">
        <v>9382382.0907871127</v>
      </c>
      <c r="R99" s="292">
        <v>1186.9000000000015</v>
      </c>
      <c r="S99" s="293">
        <v>-80299.239999999991</v>
      </c>
      <c r="T99" s="292">
        <v>0</v>
      </c>
      <c r="U99" s="293">
        <v>9674.4529233272442</v>
      </c>
      <c r="V99" s="295">
        <v>0</v>
      </c>
      <c r="W99" s="293">
        <v>0</v>
      </c>
      <c r="X99" s="293">
        <v>0</v>
      </c>
      <c r="Y99" s="295">
        <v>0</v>
      </c>
      <c r="Z99" s="294">
        <v>0</v>
      </c>
      <c r="AA99" s="296"/>
      <c r="AB99" s="297"/>
      <c r="AC99" s="297"/>
      <c r="AD99" s="244"/>
      <c r="AE99" s="244"/>
      <c r="AF99" s="244"/>
      <c r="AG99" s="244"/>
    </row>
    <row r="100" spans="1:33" x14ac:dyDescent="0.2">
      <c r="A100" s="205"/>
      <c r="B100" s="205"/>
      <c r="C100" s="260" t="s">
        <v>525</v>
      </c>
      <c r="D100" s="242"/>
      <c r="E100" s="242"/>
      <c r="F100" s="242"/>
      <c r="G100" s="242"/>
      <c r="H100" s="242"/>
      <c r="I100" s="242"/>
      <c r="J100" s="242"/>
      <c r="K100" s="251">
        <v>57419626.940894254</v>
      </c>
      <c r="L100" s="262">
        <v>54453451.737183809</v>
      </c>
      <c r="M100" s="262">
        <v>-22387</v>
      </c>
      <c r="N100" s="262">
        <v>0</v>
      </c>
      <c r="O100" s="262">
        <v>1221016</v>
      </c>
      <c r="P100" s="263">
        <v>-10000000</v>
      </c>
      <c r="Q100" s="263">
        <v>9382382.0907871127</v>
      </c>
      <c r="R100" s="251">
        <v>1186.9000000000015</v>
      </c>
      <c r="S100" s="262">
        <v>2463573.7599999998</v>
      </c>
      <c r="T100" s="251">
        <v>0</v>
      </c>
      <c r="U100" s="262">
        <v>12253.452923327244</v>
      </c>
      <c r="V100" s="251">
        <v>-91850</v>
      </c>
      <c r="W100" s="262">
        <v>0</v>
      </c>
      <c r="X100" s="262">
        <v>0</v>
      </c>
      <c r="Y100" s="262">
        <v>0</v>
      </c>
      <c r="Z100" s="263">
        <v>-91850</v>
      </c>
      <c r="AA100" s="296"/>
      <c r="AB100" s="297"/>
      <c r="AC100" s="297"/>
      <c r="AD100" s="244"/>
      <c r="AE100" s="244"/>
      <c r="AF100" s="244"/>
      <c r="AG100" s="244"/>
    </row>
    <row r="101" spans="1:33" x14ac:dyDescent="0.2">
      <c r="A101" s="298"/>
      <c r="B101" s="298"/>
      <c r="C101" s="299" t="s">
        <v>526</v>
      </c>
      <c r="D101" s="242"/>
      <c r="E101" s="242"/>
      <c r="F101" s="242"/>
      <c r="G101" s="242"/>
      <c r="H101" s="242"/>
      <c r="I101" s="242"/>
      <c r="J101" s="242"/>
      <c r="K101" s="246">
        <v>2843625.7259050747</v>
      </c>
      <c r="L101" s="244">
        <v>3165664.9588668905</v>
      </c>
      <c r="M101" s="244">
        <v>-93606.460345505606</v>
      </c>
      <c r="N101" s="244">
        <v>-1.6132353507181425E-11</v>
      </c>
      <c r="O101" s="244">
        <v>730924.39047402947</v>
      </c>
      <c r="P101" s="245">
        <v>42793.466905501926</v>
      </c>
      <c r="Q101" s="245">
        <v>0</v>
      </c>
      <c r="R101" s="246">
        <v>-9991.7097296643387</v>
      </c>
      <c r="S101" s="246">
        <v>-992315.58671082021</v>
      </c>
      <c r="T101" s="246">
        <v>-1207.8914243465999</v>
      </c>
      <c r="U101" s="244">
        <v>-3306.2484999627363</v>
      </c>
      <c r="V101" s="246">
        <v>4670.8063689532046</v>
      </c>
      <c r="W101" s="244">
        <v>0</v>
      </c>
      <c r="X101" s="244">
        <v>0</v>
      </c>
      <c r="Y101" s="244">
        <v>0</v>
      </c>
      <c r="Z101" s="257">
        <v>4670.8063689532046</v>
      </c>
      <c r="AA101" s="296"/>
      <c r="AB101" s="297"/>
      <c r="AC101" s="297"/>
      <c r="AD101" s="244"/>
      <c r="AE101" s="244"/>
      <c r="AF101" s="244"/>
      <c r="AG101" s="244"/>
    </row>
    <row r="102" spans="1:33" ht="18" customHeight="1" thickBot="1" x14ac:dyDescent="0.25">
      <c r="A102" s="300"/>
      <c r="B102" s="301"/>
      <c r="C102" s="302" t="s">
        <v>527</v>
      </c>
      <c r="D102" s="242"/>
      <c r="E102" s="242"/>
      <c r="F102" s="242"/>
      <c r="G102" s="242"/>
      <c r="H102" s="242"/>
      <c r="I102" s="242"/>
      <c r="J102" s="242"/>
      <c r="K102" s="303">
        <v>-47066400.271371417</v>
      </c>
      <c r="L102" s="304">
        <v>-46271482.284342676</v>
      </c>
      <c r="M102" s="304">
        <v>1247427.3993141248</v>
      </c>
      <c r="N102" s="304">
        <v>2.166982901466882E-10</v>
      </c>
      <c r="O102" s="304">
        <v>-9848727.3389125504</v>
      </c>
      <c r="P102" s="305">
        <v>345175.55769261462</v>
      </c>
      <c r="Q102" s="305">
        <v>0</v>
      </c>
      <c r="R102" s="306">
        <v>134213.92068407396</v>
      </c>
      <c r="S102" s="304">
        <v>7342911.9005969297</v>
      </c>
      <c r="T102" s="306">
        <v>16225.035375169353</v>
      </c>
      <c r="U102" s="304">
        <v>30596.275541602863</v>
      </c>
      <c r="V102" s="307">
        <v>-62740.737320680004</v>
      </c>
      <c r="W102" s="305">
        <v>0</v>
      </c>
      <c r="X102" s="304">
        <v>0</v>
      </c>
      <c r="Y102" s="304">
        <v>0</v>
      </c>
      <c r="Z102" s="304">
        <v>-62740.737320680004</v>
      </c>
      <c r="AA102" s="296"/>
      <c r="AB102" s="297"/>
      <c r="AC102" s="297"/>
      <c r="AD102" s="244"/>
      <c r="AE102" s="244"/>
      <c r="AF102" s="244"/>
      <c r="AG102" s="244"/>
    </row>
    <row r="103" spans="1:33" ht="13.5" thickTop="1" x14ac:dyDescent="0.2">
      <c r="A103" s="298"/>
      <c r="B103" s="298"/>
      <c r="C103" s="308"/>
      <c r="D103" s="242"/>
      <c r="E103" s="242"/>
      <c r="F103" s="242"/>
      <c r="G103" s="242"/>
      <c r="H103" s="242"/>
      <c r="I103" s="242"/>
      <c r="J103" s="242"/>
      <c r="K103" s="258"/>
      <c r="L103" s="258"/>
      <c r="M103" s="258"/>
      <c r="N103" s="258"/>
      <c r="O103" s="258"/>
      <c r="P103" s="257"/>
      <c r="Q103" s="257"/>
      <c r="R103" s="256"/>
      <c r="S103" s="258"/>
      <c r="T103" s="256"/>
      <c r="U103" s="258"/>
      <c r="V103" s="258"/>
      <c r="W103" s="258">
        <v>0</v>
      </c>
      <c r="X103" s="258">
        <v>0</v>
      </c>
      <c r="Y103" s="258">
        <v>0</v>
      </c>
      <c r="Z103" s="258">
        <v>0</v>
      </c>
      <c r="AA103" s="296"/>
      <c r="AB103" s="297"/>
      <c r="AC103" s="297"/>
      <c r="AD103" s="244"/>
      <c r="AE103" s="244"/>
      <c r="AF103" s="244"/>
      <c r="AG103" s="244"/>
    </row>
    <row r="104" spans="1:33" ht="13.5" thickBot="1" x14ac:dyDescent="0.25">
      <c r="A104" s="309" t="s">
        <v>528</v>
      </c>
      <c r="B104" s="309"/>
      <c r="C104" s="236"/>
      <c r="D104" s="242"/>
      <c r="E104" s="242"/>
      <c r="F104" s="242"/>
      <c r="G104" s="242"/>
      <c r="H104" s="242"/>
      <c r="I104" s="242"/>
      <c r="J104" s="242"/>
      <c r="K104" s="251">
        <v>16473240.094979987</v>
      </c>
      <c r="L104" s="262">
        <v>16195018.799519936</v>
      </c>
      <c r="M104" s="262">
        <v>-436599.58975994366</v>
      </c>
      <c r="N104" s="262">
        <v>-7.5844401551340869E-11</v>
      </c>
      <c r="O104" s="262">
        <v>3447054.5686193923</v>
      </c>
      <c r="P104" s="263">
        <v>-120811.44519241511</v>
      </c>
      <c r="Q104" s="263">
        <v>0</v>
      </c>
      <c r="R104" s="251">
        <v>-46974.872239425888</v>
      </c>
      <c r="S104" s="262">
        <v>-2570019.165208925</v>
      </c>
      <c r="T104" s="251">
        <v>-5678.7623813092732</v>
      </c>
      <c r="U104" s="262">
        <v>-10708.696439561001</v>
      </c>
      <c r="V104" s="251">
        <v>21959.258062238001</v>
      </c>
      <c r="W104" s="262">
        <v>0</v>
      </c>
      <c r="X104" s="262">
        <v>0</v>
      </c>
      <c r="Y104" s="310">
        <v>0</v>
      </c>
      <c r="Z104" s="311">
        <v>21959.258062238001</v>
      </c>
      <c r="AA104" s="296"/>
      <c r="AB104" s="297"/>
      <c r="AC104" s="297"/>
      <c r="AD104" s="244"/>
      <c r="AE104" s="244"/>
      <c r="AF104" s="244"/>
      <c r="AG104" s="244"/>
    </row>
    <row r="105" spans="1:33" ht="13.5" thickBot="1" x14ac:dyDescent="0.25">
      <c r="A105" s="309" t="s">
        <v>529</v>
      </c>
      <c r="B105" s="309"/>
      <c r="C105" s="236"/>
      <c r="D105" s="242"/>
      <c r="E105" s="242"/>
      <c r="F105" s="242"/>
      <c r="G105" s="242"/>
      <c r="H105" s="242"/>
      <c r="I105" s="242"/>
      <c r="J105" s="242"/>
      <c r="K105" s="312">
        <v>-8000000</v>
      </c>
      <c r="L105" s="313">
        <v>0</v>
      </c>
      <c r="M105" s="314"/>
      <c r="N105" s="314"/>
      <c r="O105" s="314"/>
      <c r="P105" s="315">
        <v>-8000000</v>
      </c>
      <c r="Q105" s="246"/>
      <c r="R105" s="246"/>
      <c r="S105" s="244"/>
      <c r="T105" s="246"/>
      <c r="U105" s="244"/>
      <c r="V105" s="251">
        <v>0</v>
      </c>
      <c r="W105" s="244"/>
      <c r="X105" s="244"/>
      <c r="Y105" s="248"/>
      <c r="Z105" s="244"/>
      <c r="AA105" s="296"/>
      <c r="AB105" s="297"/>
      <c r="AC105" s="297"/>
      <c r="AD105" s="244"/>
      <c r="AE105" s="244"/>
      <c r="AF105" s="244"/>
      <c r="AG105" s="244"/>
    </row>
    <row r="106" spans="1:33" x14ac:dyDescent="0.2">
      <c r="A106" s="309" t="s">
        <v>530</v>
      </c>
      <c r="B106" s="309"/>
      <c r="C106" s="236"/>
      <c r="D106" s="242"/>
      <c r="E106" s="242"/>
      <c r="F106" s="242"/>
      <c r="G106" s="242"/>
      <c r="H106" s="242"/>
      <c r="I106" s="242"/>
      <c r="J106" s="242"/>
      <c r="K106" s="251">
        <v>0</v>
      </c>
      <c r="L106" s="244">
        <v>0</v>
      </c>
      <c r="M106" s="314"/>
      <c r="N106" s="314"/>
      <c r="O106" s="314"/>
      <c r="P106" s="245"/>
      <c r="Q106" s="245"/>
      <c r="R106" s="246"/>
      <c r="S106" s="244"/>
      <c r="T106" s="246"/>
      <c r="U106" s="244"/>
      <c r="V106" s="251"/>
      <c r="W106" s="244"/>
      <c r="X106" s="244"/>
      <c r="Y106" s="248"/>
      <c r="Z106" s="244"/>
      <c r="AA106" s="296"/>
      <c r="AB106" s="297"/>
      <c r="AC106" s="297"/>
      <c r="AD106" s="244"/>
      <c r="AE106" s="244"/>
      <c r="AF106" s="244"/>
      <c r="AG106" s="244"/>
    </row>
    <row r="107" spans="1:33" x14ac:dyDescent="0.2">
      <c r="A107" s="309" t="s">
        <v>531</v>
      </c>
      <c r="B107" s="309"/>
      <c r="C107" s="236"/>
      <c r="D107" s="242"/>
      <c r="E107" s="242"/>
      <c r="F107" s="242"/>
      <c r="G107" s="242"/>
      <c r="H107" s="242"/>
      <c r="I107" s="242"/>
      <c r="J107" s="242"/>
      <c r="K107" s="251">
        <v>0</v>
      </c>
      <c r="L107" s="314"/>
      <c r="M107" s="314"/>
      <c r="N107" s="314"/>
      <c r="O107" s="314"/>
      <c r="P107" s="316"/>
      <c r="Q107" s="316"/>
      <c r="R107" s="246"/>
      <c r="S107" s="244"/>
      <c r="T107" s="246"/>
      <c r="U107" s="244"/>
      <c r="V107" s="251"/>
      <c r="W107" s="244"/>
      <c r="X107" s="244"/>
      <c r="Y107" s="248"/>
      <c r="Z107" s="244"/>
      <c r="AA107" s="296"/>
      <c r="AB107" s="297"/>
      <c r="AC107" s="297"/>
      <c r="AD107" s="244"/>
      <c r="AE107" s="244"/>
      <c r="AF107" s="244"/>
      <c r="AG107" s="244"/>
    </row>
    <row r="108" spans="1:33" x14ac:dyDescent="0.2">
      <c r="A108" s="309" t="s">
        <v>532</v>
      </c>
      <c r="B108" s="309"/>
      <c r="C108" s="236"/>
      <c r="D108" s="242"/>
      <c r="E108" s="242"/>
      <c r="F108" s="242"/>
      <c r="G108" s="242"/>
      <c r="H108" s="242"/>
      <c r="I108" s="242"/>
      <c r="J108" s="242"/>
      <c r="K108" s="317">
        <v>0.2</v>
      </c>
      <c r="L108" s="314"/>
      <c r="M108" s="314"/>
      <c r="N108" s="314"/>
      <c r="O108" s="314"/>
      <c r="P108" s="316"/>
      <c r="Q108" s="316"/>
      <c r="R108" s="246"/>
      <c r="S108" s="244"/>
      <c r="T108" s="246"/>
      <c r="U108" s="244"/>
      <c r="V108" s="251"/>
      <c r="W108" s="244"/>
      <c r="X108" s="244"/>
      <c r="Y108" s="248"/>
      <c r="Z108" s="244"/>
      <c r="AA108" s="296"/>
      <c r="AB108" s="297"/>
      <c r="AC108" s="297"/>
      <c r="AD108" s="244"/>
      <c r="AE108" s="244"/>
      <c r="AF108" s="244"/>
      <c r="AG108" s="244"/>
    </row>
    <row r="109" spans="1:33" x14ac:dyDescent="0.2">
      <c r="A109" s="309" t="s">
        <v>533</v>
      </c>
      <c r="B109" s="309"/>
      <c r="C109" s="236"/>
      <c r="D109" s="242"/>
      <c r="E109" s="242"/>
      <c r="F109" s="242"/>
      <c r="G109" s="242"/>
      <c r="H109" s="242"/>
      <c r="I109" s="242"/>
      <c r="J109" s="242"/>
      <c r="K109" s="251">
        <v>0</v>
      </c>
      <c r="L109" s="244">
        <v>0</v>
      </c>
      <c r="M109" s="314"/>
      <c r="N109" s="314"/>
      <c r="O109" s="314"/>
      <c r="P109" s="245"/>
      <c r="Q109" s="245"/>
      <c r="R109" s="246"/>
      <c r="S109" s="244"/>
      <c r="T109" s="246"/>
      <c r="U109" s="244"/>
      <c r="V109" s="251"/>
      <c r="W109" s="262"/>
      <c r="X109" s="262"/>
      <c r="Y109" s="266"/>
      <c r="Z109" s="266"/>
      <c r="AA109" s="244"/>
      <c r="AB109" s="244"/>
      <c r="AC109" s="244"/>
      <c r="AD109" s="244"/>
      <c r="AE109" s="244"/>
      <c r="AF109" s="244"/>
      <c r="AG109" s="244"/>
    </row>
    <row r="110" spans="1:33" x14ac:dyDescent="0.2">
      <c r="A110" s="318" t="s">
        <v>534</v>
      </c>
      <c r="B110" s="319"/>
      <c r="C110" s="320"/>
      <c r="D110" s="242"/>
      <c r="E110" s="242"/>
      <c r="F110" s="242"/>
      <c r="G110" s="242"/>
      <c r="H110" s="242"/>
      <c r="I110" s="242"/>
      <c r="J110" s="242"/>
      <c r="K110" s="251"/>
      <c r="L110" s="244"/>
      <c r="M110" s="244"/>
      <c r="N110" s="244"/>
      <c r="O110" s="244"/>
      <c r="P110" s="245"/>
      <c r="Q110" s="245"/>
      <c r="R110" s="246"/>
      <c r="S110" s="244"/>
      <c r="T110" s="246"/>
      <c r="U110" s="244"/>
      <c r="V110" s="251"/>
      <c r="W110" s="244"/>
      <c r="X110" s="244"/>
      <c r="Y110" s="244"/>
      <c r="Z110" s="246"/>
      <c r="AA110" s="244"/>
      <c r="AB110" s="244"/>
      <c r="AC110" s="244"/>
      <c r="AD110" s="244"/>
      <c r="AE110" s="244"/>
      <c r="AF110" s="244"/>
      <c r="AG110" s="244"/>
    </row>
    <row r="111" spans="1:33" ht="11.1" customHeight="1" x14ac:dyDescent="0.2">
      <c r="A111" s="203"/>
      <c r="B111" s="309" t="s">
        <v>535</v>
      </c>
      <c r="C111" s="236"/>
      <c r="D111" s="242"/>
      <c r="E111" s="242"/>
      <c r="F111" s="242"/>
      <c r="G111" s="242"/>
      <c r="H111" s="242"/>
      <c r="I111" s="242"/>
      <c r="J111" s="242"/>
      <c r="K111" s="251">
        <v>0</v>
      </c>
      <c r="L111" s="244">
        <v>0</v>
      </c>
      <c r="M111" s="244">
        <v>0</v>
      </c>
      <c r="N111" s="244">
        <v>0</v>
      </c>
      <c r="O111" s="244">
        <v>0</v>
      </c>
      <c r="P111" s="245">
        <v>0</v>
      </c>
      <c r="Q111" s="245">
        <v>0</v>
      </c>
      <c r="R111" s="246">
        <v>0</v>
      </c>
      <c r="S111" s="246">
        <v>0</v>
      </c>
      <c r="T111" s="246">
        <v>0</v>
      </c>
      <c r="U111" s="248">
        <v>0</v>
      </c>
      <c r="V111" s="251">
        <v>0</v>
      </c>
      <c r="W111" s="244">
        <v>0</v>
      </c>
      <c r="X111" s="244">
        <v>0</v>
      </c>
      <c r="Y111" s="248">
        <v>0</v>
      </c>
      <c r="Z111" s="246">
        <v>0</v>
      </c>
      <c r="AA111" s="244"/>
      <c r="AB111" s="244"/>
      <c r="AC111" s="244"/>
      <c r="AD111" s="244"/>
      <c r="AE111" s="244"/>
      <c r="AF111" s="244"/>
      <c r="AG111" s="244"/>
    </row>
    <row r="112" spans="1:33" ht="11.1" customHeight="1" x14ac:dyDescent="0.2">
      <c r="A112" s="254"/>
      <c r="B112" s="309" t="s">
        <v>536</v>
      </c>
      <c r="C112" s="236"/>
      <c r="D112" s="242"/>
      <c r="E112" s="242"/>
      <c r="F112" s="242"/>
      <c r="G112" s="242"/>
      <c r="H112" s="242"/>
      <c r="I112" s="242"/>
      <c r="J112" s="242"/>
      <c r="K112" s="251">
        <v>0</v>
      </c>
      <c r="L112" s="244">
        <v>0</v>
      </c>
      <c r="M112" s="244">
        <v>0</v>
      </c>
      <c r="N112" s="244">
        <v>0</v>
      </c>
      <c r="O112" s="244">
        <v>0</v>
      </c>
      <c r="P112" s="245">
        <v>0</v>
      </c>
      <c r="Q112" s="245">
        <v>0</v>
      </c>
      <c r="R112" s="246">
        <v>0</v>
      </c>
      <c r="S112" s="246">
        <v>0</v>
      </c>
      <c r="T112" s="246">
        <v>0</v>
      </c>
      <c r="U112" s="248">
        <v>0</v>
      </c>
      <c r="V112" s="251">
        <v>0</v>
      </c>
      <c r="W112" s="244">
        <v>0</v>
      </c>
      <c r="X112" s="244">
        <v>0</v>
      </c>
      <c r="Y112" s="248">
        <v>0</v>
      </c>
      <c r="Z112" s="246">
        <v>0</v>
      </c>
      <c r="AA112" s="244"/>
      <c r="AB112" s="244"/>
      <c r="AC112" s="244"/>
      <c r="AD112" s="244"/>
      <c r="AE112" s="244"/>
      <c r="AF112" s="244"/>
      <c r="AG112" s="244"/>
    </row>
    <row r="113" spans="1:33" ht="11.1" customHeight="1" x14ac:dyDescent="0.2">
      <c r="A113" s="203"/>
      <c r="B113" s="309" t="s">
        <v>537</v>
      </c>
      <c r="C113" s="236"/>
      <c r="D113" s="242"/>
      <c r="E113" s="242"/>
      <c r="F113" s="242"/>
      <c r="G113" s="242"/>
      <c r="H113" s="242"/>
      <c r="I113" s="242"/>
      <c r="J113" s="242"/>
      <c r="K113" s="251">
        <v>-75000</v>
      </c>
      <c r="L113" s="244">
        <v>-75000</v>
      </c>
      <c r="M113" s="244">
        <v>0</v>
      </c>
      <c r="N113" s="244">
        <v>0</v>
      </c>
      <c r="O113" s="244">
        <v>0</v>
      </c>
      <c r="P113" s="245">
        <v>0</v>
      </c>
      <c r="Q113" s="245">
        <v>0</v>
      </c>
      <c r="R113" s="246">
        <v>0</v>
      </c>
      <c r="S113" s="246">
        <v>0</v>
      </c>
      <c r="T113" s="246">
        <v>0</v>
      </c>
      <c r="U113" s="248">
        <v>0</v>
      </c>
      <c r="V113" s="251">
        <v>0</v>
      </c>
      <c r="W113" s="244">
        <v>0</v>
      </c>
      <c r="X113" s="244">
        <v>0</v>
      </c>
      <c r="Y113" s="248">
        <v>0</v>
      </c>
      <c r="Z113" s="246">
        <v>0</v>
      </c>
      <c r="AA113" s="244"/>
      <c r="AB113" s="244"/>
      <c r="AC113" s="244"/>
      <c r="AD113" s="244"/>
      <c r="AE113" s="244"/>
      <c r="AF113" s="244"/>
      <c r="AG113" s="244"/>
    </row>
    <row r="114" spans="1:33" ht="11.1" customHeight="1" x14ac:dyDescent="0.2">
      <c r="A114" s="203"/>
      <c r="B114" s="309" t="s">
        <v>538</v>
      </c>
      <c r="C114" s="236"/>
      <c r="D114" s="242"/>
      <c r="E114" s="242"/>
      <c r="F114" s="242"/>
      <c r="G114" s="242"/>
      <c r="H114" s="242"/>
      <c r="I114" s="242"/>
      <c r="J114" s="242"/>
      <c r="K114" s="251">
        <v>0</v>
      </c>
      <c r="L114" s="244">
        <v>0</v>
      </c>
      <c r="M114" s="244">
        <v>0</v>
      </c>
      <c r="N114" s="244">
        <v>0</v>
      </c>
      <c r="O114" s="244">
        <v>0</v>
      </c>
      <c r="P114" s="245">
        <v>0</v>
      </c>
      <c r="Q114" s="245">
        <v>0</v>
      </c>
      <c r="R114" s="246">
        <v>0</v>
      </c>
      <c r="S114" s="246">
        <v>0</v>
      </c>
      <c r="T114" s="246">
        <v>0</v>
      </c>
      <c r="U114" s="248">
        <v>0</v>
      </c>
      <c r="V114" s="251">
        <v>0</v>
      </c>
      <c r="W114" s="244">
        <v>0</v>
      </c>
      <c r="X114" s="244">
        <v>0</v>
      </c>
      <c r="Y114" s="248">
        <v>0</v>
      </c>
      <c r="Z114" s="246">
        <v>0</v>
      </c>
      <c r="AA114" s="244"/>
      <c r="AB114" s="244"/>
      <c r="AC114" s="244"/>
      <c r="AD114" s="244"/>
      <c r="AE114" s="244"/>
      <c r="AF114" s="244"/>
      <c r="AG114" s="244"/>
    </row>
    <row r="115" spans="1:33" x14ac:dyDescent="0.2">
      <c r="A115" s="321" t="s">
        <v>539</v>
      </c>
      <c r="B115" s="322"/>
      <c r="C115" s="323"/>
      <c r="D115" s="242"/>
      <c r="E115" s="242"/>
      <c r="F115" s="242"/>
      <c r="G115" s="242"/>
      <c r="H115" s="242"/>
      <c r="I115" s="242"/>
      <c r="J115" s="242"/>
      <c r="K115" s="246"/>
      <c r="L115" s="244"/>
      <c r="M115" s="244"/>
      <c r="N115" s="244"/>
      <c r="O115" s="244"/>
      <c r="P115" s="245"/>
      <c r="Q115" s="245"/>
      <c r="R115" s="246"/>
      <c r="S115" s="244"/>
      <c r="T115" s="246"/>
      <c r="U115" s="244"/>
      <c r="V115" s="246"/>
      <c r="W115" s="244"/>
      <c r="X115" s="244"/>
      <c r="Y115" s="248"/>
      <c r="Z115" s="246"/>
      <c r="AA115" s="244"/>
      <c r="AB115" s="244"/>
      <c r="AC115" s="244"/>
      <c r="AD115" s="244"/>
      <c r="AE115" s="244"/>
      <c r="AF115" s="244"/>
      <c r="AG115" s="244"/>
    </row>
    <row r="116" spans="1:33" ht="11.1" customHeight="1" x14ac:dyDescent="0.2">
      <c r="A116" s="203"/>
      <c r="B116" s="309" t="s">
        <v>540</v>
      </c>
      <c r="C116" s="236"/>
      <c r="D116" s="242"/>
      <c r="E116" s="242"/>
      <c r="F116" s="242"/>
      <c r="G116" s="242"/>
      <c r="H116" s="242"/>
      <c r="I116" s="242"/>
      <c r="J116" s="242"/>
      <c r="K116" s="251">
        <v>22226172.893431123</v>
      </c>
      <c r="L116" s="262">
        <v>21182627.851035122</v>
      </c>
      <c r="M116" s="262">
        <v>-7533.6975973141398</v>
      </c>
      <c r="N116" s="262">
        <v>0</v>
      </c>
      <c r="O116" s="262">
        <v>397003.78983316151</v>
      </c>
      <c r="P116" s="263">
        <v>0</v>
      </c>
      <c r="Q116" s="263">
        <v>0</v>
      </c>
      <c r="R116" s="251">
        <v>0</v>
      </c>
      <c r="S116" s="262">
        <v>683489.93362498539</v>
      </c>
      <c r="T116" s="251">
        <v>0</v>
      </c>
      <c r="U116" s="262">
        <v>505.08278231680532</v>
      </c>
      <c r="V116" s="251">
        <v>-29920.066247151306</v>
      </c>
      <c r="W116" s="262">
        <v>0</v>
      </c>
      <c r="X116" s="262">
        <v>0</v>
      </c>
      <c r="Y116" s="266">
        <v>0</v>
      </c>
      <c r="Z116" s="251">
        <v>-29920.066247151306</v>
      </c>
      <c r="AA116" s="244"/>
      <c r="AB116" s="244"/>
      <c r="AC116" s="244"/>
      <c r="AD116" s="244"/>
      <c r="AE116" s="244"/>
      <c r="AF116" s="244"/>
      <c r="AG116" s="244"/>
    </row>
    <row r="117" spans="1:33" ht="11.1" customHeight="1" x14ac:dyDescent="0.2">
      <c r="A117" s="203"/>
      <c r="B117" s="309" t="s">
        <v>541</v>
      </c>
      <c r="C117" s="236"/>
      <c r="D117" s="242"/>
      <c r="E117" s="242"/>
      <c r="F117" s="242"/>
      <c r="G117" s="242"/>
      <c r="H117" s="242"/>
      <c r="I117" s="242"/>
      <c r="J117" s="242"/>
      <c r="K117" s="251">
        <v>-390899.0690972408</v>
      </c>
      <c r="L117" s="262">
        <v>-390899.0690972408</v>
      </c>
      <c r="M117" s="262">
        <v>0</v>
      </c>
      <c r="N117" s="262">
        <v>0</v>
      </c>
      <c r="O117" s="262">
        <v>0</v>
      </c>
      <c r="P117" s="263">
        <v>0</v>
      </c>
      <c r="Q117" s="263">
        <v>0</v>
      </c>
      <c r="R117" s="251">
        <v>0</v>
      </c>
      <c r="S117" s="262">
        <v>0</v>
      </c>
      <c r="T117" s="251">
        <v>0</v>
      </c>
      <c r="U117" s="262">
        <v>0</v>
      </c>
      <c r="V117" s="251">
        <v>0</v>
      </c>
      <c r="W117" s="262">
        <v>0</v>
      </c>
      <c r="X117" s="262">
        <v>0</v>
      </c>
      <c r="Y117" s="266">
        <v>0</v>
      </c>
      <c r="Z117" s="251">
        <v>0</v>
      </c>
      <c r="AA117" s="244"/>
      <c r="AB117" s="244"/>
      <c r="AC117" s="244"/>
      <c r="AD117" s="244"/>
      <c r="AE117" s="244"/>
      <c r="AF117" s="244"/>
      <c r="AG117" s="244"/>
    </row>
    <row r="118" spans="1:33" ht="11.1" customHeight="1" x14ac:dyDescent="0.2">
      <c r="A118" s="203"/>
      <c r="B118" s="309" t="s">
        <v>384</v>
      </c>
      <c r="C118" s="236"/>
      <c r="D118" s="242"/>
      <c r="E118" s="242"/>
      <c r="F118" s="242"/>
      <c r="G118" s="242"/>
      <c r="H118" s="242"/>
      <c r="I118" s="242"/>
      <c r="J118" s="242"/>
      <c r="K118" s="251">
        <v>-3350506.0437238975</v>
      </c>
      <c r="L118" s="262">
        <v>-3126698.1510676881</v>
      </c>
      <c r="M118" s="262">
        <v>0</v>
      </c>
      <c r="N118" s="262">
        <v>0</v>
      </c>
      <c r="O118" s="262">
        <v>0</v>
      </c>
      <c r="P118" s="263">
        <v>-3257492.2424770067</v>
      </c>
      <c r="Q118" s="263">
        <v>3056303.6876694225</v>
      </c>
      <c r="R118" s="251">
        <v>386.63175425959645</v>
      </c>
      <c r="S118" s="262">
        <v>-26157.415137679935</v>
      </c>
      <c r="T118" s="251">
        <v>0</v>
      </c>
      <c r="U118" s="262">
        <v>3151.4455347947496</v>
      </c>
      <c r="V118" s="251">
        <v>0</v>
      </c>
      <c r="W118" s="262">
        <v>0</v>
      </c>
      <c r="X118" s="262">
        <v>0</v>
      </c>
      <c r="Y118" s="266">
        <v>0</v>
      </c>
      <c r="Z118" s="251">
        <v>0</v>
      </c>
      <c r="AA118" s="244"/>
      <c r="AB118" s="244"/>
      <c r="AC118" s="244"/>
      <c r="AD118" s="244"/>
      <c r="AE118" s="244"/>
      <c r="AF118" s="244"/>
      <c r="AG118" s="244"/>
    </row>
    <row r="119" spans="1:33" x14ac:dyDescent="0.2">
      <c r="A119" s="318" t="s">
        <v>542</v>
      </c>
      <c r="B119" s="319"/>
      <c r="C119" s="320"/>
      <c r="D119" s="242"/>
      <c r="E119" s="242"/>
      <c r="F119" s="242"/>
      <c r="G119" s="242"/>
      <c r="H119" s="242"/>
      <c r="I119" s="242"/>
      <c r="J119" s="242"/>
      <c r="K119" s="246"/>
      <c r="L119" s="244"/>
      <c r="M119" s="244"/>
      <c r="N119" s="244"/>
      <c r="O119" s="244"/>
      <c r="P119" s="245"/>
      <c r="Q119" s="245"/>
      <c r="R119" s="246"/>
      <c r="S119" s="244"/>
      <c r="T119" s="246"/>
      <c r="U119" s="244"/>
      <c r="V119" s="246"/>
      <c r="W119" s="244"/>
      <c r="X119" s="244"/>
      <c r="Y119" s="248"/>
      <c r="Z119" s="248"/>
      <c r="AA119" s="244"/>
      <c r="AB119" s="244"/>
      <c r="AC119" s="244"/>
      <c r="AD119" s="244"/>
      <c r="AE119" s="244"/>
      <c r="AF119" s="244"/>
      <c r="AG119" s="244"/>
    </row>
    <row r="120" spans="1:33" ht="11.1" customHeight="1" x14ac:dyDescent="0.2">
      <c r="A120" s="203"/>
      <c r="B120" s="309" t="s">
        <v>543</v>
      </c>
      <c r="C120" s="236"/>
      <c r="D120" s="242"/>
      <c r="E120" s="242"/>
      <c r="F120" s="242"/>
      <c r="G120" s="242"/>
      <c r="H120" s="242"/>
      <c r="I120" s="242"/>
      <c r="J120" s="242"/>
      <c r="K120" s="251">
        <v>-3983.23</v>
      </c>
      <c r="L120" s="244">
        <v>-3983.23</v>
      </c>
      <c r="M120" s="244">
        <v>0</v>
      </c>
      <c r="N120" s="244">
        <v>0</v>
      </c>
      <c r="O120" s="244">
        <v>0</v>
      </c>
      <c r="P120" s="245">
        <v>0</v>
      </c>
      <c r="Q120" s="245">
        <v>0</v>
      </c>
      <c r="R120" s="251">
        <v>0</v>
      </c>
      <c r="S120" s="251">
        <v>0</v>
      </c>
      <c r="T120" s="251">
        <v>0</v>
      </c>
      <c r="U120" s="262">
        <v>0</v>
      </c>
      <c r="V120" s="251">
        <v>0</v>
      </c>
      <c r="W120" s="244">
        <v>0</v>
      </c>
      <c r="X120" s="244">
        <v>0</v>
      </c>
      <c r="Y120" s="248">
        <v>0</v>
      </c>
      <c r="Z120" s="248">
        <v>0</v>
      </c>
      <c r="AA120" s="244"/>
      <c r="AB120" s="244"/>
      <c r="AC120" s="244"/>
      <c r="AD120" s="244"/>
      <c r="AE120" s="244"/>
      <c r="AF120" s="244"/>
      <c r="AG120" s="244"/>
    </row>
    <row r="121" spans="1:33" ht="11.1" customHeight="1" x14ac:dyDescent="0.2">
      <c r="A121" s="203"/>
      <c r="B121" s="309" t="s">
        <v>537</v>
      </c>
      <c r="C121" s="236"/>
      <c r="D121" s="242"/>
      <c r="E121" s="242"/>
      <c r="F121" s="242"/>
      <c r="G121" s="242"/>
      <c r="H121" s="242"/>
      <c r="I121" s="242"/>
      <c r="J121" s="242"/>
      <c r="K121" s="251">
        <v>0</v>
      </c>
      <c r="L121" s="244">
        <v>0</v>
      </c>
      <c r="M121" s="244">
        <v>0</v>
      </c>
      <c r="N121" s="244">
        <v>0</v>
      </c>
      <c r="O121" s="244">
        <v>0</v>
      </c>
      <c r="P121" s="245">
        <v>0</v>
      </c>
      <c r="Q121" s="245">
        <v>0</v>
      </c>
      <c r="R121" s="246">
        <v>0</v>
      </c>
      <c r="S121" s="246">
        <v>0</v>
      </c>
      <c r="T121" s="246">
        <v>0</v>
      </c>
      <c r="U121" s="244">
        <v>0</v>
      </c>
      <c r="V121" s="251">
        <v>0</v>
      </c>
      <c r="W121" s="244">
        <v>0</v>
      </c>
      <c r="X121" s="244">
        <v>0</v>
      </c>
      <c r="Y121" s="248">
        <v>0</v>
      </c>
      <c r="Z121" s="248">
        <v>0</v>
      </c>
      <c r="AA121" s="244"/>
      <c r="AB121" s="244"/>
      <c r="AC121" s="244"/>
      <c r="AD121" s="244"/>
      <c r="AE121" s="244"/>
      <c r="AF121" s="244"/>
      <c r="AG121" s="244"/>
    </row>
    <row r="122" spans="1:33" ht="11.1" customHeight="1" thickBot="1" x14ac:dyDescent="0.25">
      <c r="A122" s="324"/>
      <c r="B122" s="325" t="s">
        <v>544</v>
      </c>
      <c r="C122" s="326"/>
      <c r="D122" s="242"/>
      <c r="E122" s="242"/>
      <c r="F122" s="242"/>
      <c r="G122" s="242"/>
      <c r="H122" s="242"/>
      <c r="I122" s="242"/>
      <c r="J122" s="242"/>
      <c r="K122" s="327">
        <v>8000000</v>
      </c>
      <c r="L122" s="328">
        <v>0</v>
      </c>
      <c r="M122" s="329">
        <v>0</v>
      </c>
      <c r="N122" s="329">
        <v>0</v>
      </c>
      <c r="O122" s="329">
        <v>0</v>
      </c>
      <c r="P122" s="328">
        <v>8000000</v>
      </c>
      <c r="Q122" s="328">
        <v>0</v>
      </c>
      <c r="R122" s="327">
        <v>0</v>
      </c>
      <c r="S122" s="327">
        <v>0</v>
      </c>
      <c r="T122" s="327">
        <v>0</v>
      </c>
      <c r="U122" s="330">
        <v>0</v>
      </c>
      <c r="V122" s="327">
        <v>0</v>
      </c>
      <c r="W122" s="328">
        <v>0</v>
      </c>
      <c r="X122" s="331">
        <v>0</v>
      </c>
      <c r="Y122" s="331">
        <v>0</v>
      </c>
      <c r="Z122" s="332">
        <v>0</v>
      </c>
      <c r="AA122" s="244"/>
      <c r="AB122" s="244"/>
      <c r="AC122" s="244"/>
      <c r="AD122" s="244"/>
      <c r="AE122" s="244"/>
      <c r="AF122" s="244"/>
      <c r="AG122" s="244"/>
    </row>
    <row r="123" spans="1:33" ht="13.5" thickTop="1" x14ac:dyDescent="0.2">
      <c r="A123" s="298"/>
      <c r="B123" s="298"/>
      <c r="C123" s="298"/>
      <c r="D123" s="242"/>
      <c r="E123" s="242"/>
      <c r="F123" s="242"/>
      <c r="G123" s="242"/>
      <c r="H123" s="242"/>
      <c r="I123" s="242"/>
      <c r="J123" s="242"/>
      <c r="K123" s="258"/>
      <c r="L123" s="258"/>
      <c r="M123" s="258"/>
      <c r="N123" s="258"/>
      <c r="O123" s="258"/>
      <c r="P123" s="257"/>
      <c r="Q123" s="257"/>
      <c r="R123" s="256"/>
      <c r="S123" s="258"/>
      <c r="T123" s="256"/>
      <c r="U123" s="258"/>
      <c r="V123" s="258"/>
      <c r="W123" s="258"/>
      <c r="X123" s="258"/>
      <c r="Y123" s="258"/>
      <c r="Z123" s="259"/>
      <c r="AA123" s="244"/>
      <c r="AB123" s="244"/>
      <c r="AC123" s="244"/>
      <c r="AD123" s="244"/>
      <c r="AE123" s="244"/>
      <c r="AF123" s="244"/>
      <c r="AG123" s="244"/>
    </row>
    <row r="124" spans="1:33" x14ac:dyDescent="0.2">
      <c r="A124" s="318" t="s">
        <v>545</v>
      </c>
      <c r="B124" s="319"/>
      <c r="C124" s="320"/>
      <c r="D124" s="242"/>
      <c r="E124" s="242"/>
      <c r="F124" s="242"/>
      <c r="G124" s="242"/>
      <c r="H124" s="242"/>
      <c r="I124" s="242"/>
      <c r="J124" s="242"/>
      <c r="K124" s="246"/>
      <c r="L124" s="244"/>
      <c r="M124" s="244"/>
      <c r="N124" s="244"/>
      <c r="O124" s="244"/>
      <c r="P124" s="245"/>
      <c r="Q124" s="245"/>
      <c r="R124" s="246"/>
      <c r="S124" s="244"/>
      <c r="T124" s="246"/>
      <c r="U124" s="244"/>
      <c r="V124" s="246"/>
      <c r="W124" s="244"/>
      <c r="X124" s="244"/>
      <c r="Y124" s="244"/>
      <c r="Z124" s="248"/>
      <c r="AA124" s="244"/>
      <c r="AB124" s="244"/>
      <c r="AC124" s="244"/>
      <c r="AD124" s="244"/>
      <c r="AE124" s="244"/>
      <c r="AF124" s="244"/>
      <c r="AG124" s="244"/>
    </row>
    <row r="125" spans="1:33" x14ac:dyDescent="0.2">
      <c r="A125" s="203"/>
      <c r="B125" s="309" t="s">
        <v>546</v>
      </c>
      <c r="C125" s="236"/>
      <c r="D125" s="242"/>
      <c r="E125" s="242"/>
      <c r="F125" s="242"/>
      <c r="G125" s="242"/>
      <c r="H125" s="242"/>
      <c r="I125" s="242"/>
      <c r="J125" s="242"/>
      <c r="K125" s="261">
        <v>8398240.0949799865</v>
      </c>
      <c r="L125" s="262">
        <v>16120018.799519936</v>
      </c>
      <c r="M125" s="262">
        <v>-436599.58975994366</v>
      </c>
      <c r="N125" s="262">
        <v>-7.5844401551340869E-11</v>
      </c>
      <c r="O125" s="262">
        <v>3447054.5686193923</v>
      </c>
      <c r="P125" s="263">
        <v>-8120811.4451924153</v>
      </c>
      <c r="Q125" s="263">
        <v>0</v>
      </c>
      <c r="R125" s="251">
        <v>-46974.872239425888</v>
      </c>
      <c r="S125" s="262">
        <v>-2570019.165208925</v>
      </c>
      <c r="T125" s="251">
        <v>-5678.7623813092732</v>
      </c>
      <c r="U125" s="262">
        <v>-10708.696439561001</v>
      </c>
      <c r="V125" s="261">
        <v>21959.258062238001</v>
      </c>
      <c r="W125" s="262">
        <v>0</v>
      </c>
      <c r="X125" s="262">
        <v>0</v>
      </c>
      <c r="Y125" s="262">
        <v>0</v>
      </c>
      <c r="Z125" s="266">
        <v>21959.258062238001</v>
      </c>
      <c r="AA125" s="244"/>
      <c r="AB125" s="244"/>
      <c r="AC125" s="244"/>
      <c r="AD125" s="244"/>
      <c r="AE125" s="244"/>
      <c r="AF125" s="244"/>
      <c r="AG125" s="244"/>
    </row>
    <row r="126" spans="1:33" x14ac:dyDescent="0.2">
      <c r="A126" s="203"/>
      <c r="B126" s="309" t="s">
        <v>547</v>
      </c>
      <c r="C126" s="236"/>
      <c r="D126" s="242"/>
      <c r="E126" s="242"/>
      <c r="F126" s="242"/>
      <c r="G126" s="242"/>
      <c r="H126" s="242"/>
      <c r="I126" s="242"/>
      <c r="J126" s="242"/>
      <c r="K126" s="251">
        <v>18484767.780609984</v>
      </c>
      <c r="L126" s="262">
        <v>17665030.630870193</v>
      </c>
      <c r="M126" s="262">
        <v>-7533.6975973141398</v>
      </c>
      <c r="N126" s="262">
        <v>0</v>
      </c>
      <c r="O126" s="262">
        <v>397003.78983316151</v>
      </c>
      <c r="P126" s="263">
        <v>-3257492.2424770067</v>
      </c>
      <c r="Q126" s="263">
        <v>3056303.6876694225</v>
      </c>
      <c r="R126" s="251">
        <v>386.63175425959645</v>
      </c>
      <c r="S126" s="262">
        <v>657332.5184873055</v>
      </c>
      <c r="T126" s="251">
        <v>0</v>
      </c>
      <c r="U126" s="262">
        <v>3656.5283171115548</v>
      </c>
      <c r="V126" s="251">
        <v>-29920.066247151306</v>
      </c>
      <c r="W126" s="262">
        <v>0</v>
      </c>
      <c r="X126" s="262">
        <v>0</v>
      </c>
      <c r="Y126" s="262">
        <v>0</v>
      </c>
      <c r="Z126" s="266">
        <v>-29920.066247151306</v>
      </c>
      <c r="AA126" s="244"/>
      <c r="AB126" s="244"/>
      <c r="AC126" s="244"/>
      <c r="AD126" s="244"/>
      <c r="AE126" s="244"/>
      <c r="AF126" s="244"/>
      <c r="AG126" s="244"/>
    </row>
    <row r="127" spans="1:33" x14ac:dyDescent="0.2">
      <c r="A127" s="203"/>
      <c r="B127" s="309" t="s">
        <v>548</v>
      </c>
      <c r="C127" s="236"/>
      <c r="D127" s="242"/>
      <c r="E127" s="242"/>
      <c r="F127" s="242"/>
      <c r="G127" s="242"/>
      <c r="H127" s="242"/>
      <c r="I127" s="242"/>
      <c r="J127" s="242"/>
      <c r="K127" s="251">
        <v>7996016.7699999996</v>
      </c>
      <c r="L127" s="262">
        <v>-3983.23</v>
      </c>
      <c r="M127" s="262">
        <v>0</v>
      </c>
      <c r="N127" s="262">
        <v>0</v>
      </c>
      <c r="O127" s="262">
        <v>0</v>
      </c>
      <c r="P127" s="263">
        <v>8000000</v>
      </c>
      <c r="Q127" s="263">
        <v>0</v>
      </c>
      <c r="R127" s="251">
        <v>0</v>
      </c>
      <c r="S127" s="262">
        <v>0</v>
      </c>
      <c r="T127" s="251">
        <v>0</v>
      </c>
      <c r="U127" s="262">
        <v>0</v>
      </c>
      <c r="V127" s="251">
        <v>0</v>
      </c>
      <c r="W127" s="262">
        <v>0</v>
      </c>
      <c r="X127" s="262">
        <v>0</v>
      </c>
      <c r="Y127" s="262">
        <v>0</v>
      </c>
      <c r="Z127" s="266">
        <v>0</v>
      </c>
      <c r="AA127" s="244"/>
      <c r="AB127" s="244"/>
      <c r="AC127" s="244"/>
      <c r="AD127" s="244"/>
      <c r="AE127" s="244"/>
      <c r="AF127" s="244"/>
      <c r="AG127" s="244"/>
    </row>
    <row r="128" spans="1:33" x14ac:dyDescent="0.2">
      <c r="A128" s="318" t="s">
        <v>549</v>
      </c>
      <c r="B128" s="319"/>
      <c r="C128" s="320"/>
      <c r="D128" s="242"/>
      <c r="E128" s="242"/>
      <c r="F128" s="242"/>
      <c r="G128" s="242"/>
      <c r="H128" s="242"/>
      <c r="I128" s="242"/>
      <c r="J128" s="242"/>
      <c r="K128" s="251"/>
      <c r="L128" s="333"/>
      <c r="M128" s="244"/>
      <c r="N128" s="244"/>
      <c r="O128" s="244"/>
      <c r="P128" s="245"/>
      <c r="Q128" s="245"/>
      <c r="R128" s="246"/>
      <c r="S128" s="244"/>
      <c r="T128" s="246"/>
      <c r="U128" s="244"/>
      <c r="V128" s="251"/>
      <c r="W128" s="244"/>
      <c r="X128" s="244"/>
      <c r="Y128" s="334"/>
      <c r="Z128" s="248"/>
      <c r="AA128" s="244"/>
      <c r="AB128" s="244"/>
      <c r="AC128" s="244"/>
      <c r="AD128" s="244"/>
      <c r="AE128" s="244"/>
      <c r="AF128" s="244"/>
      <c r="AG128" s="244"/>
    </row>
    <row r="129" spans="1:33" x14ac:dyDescent="0.2">
      <c r="A129" s="203"/>
      <c r="B129" s="335" t="s">
        <v>550</v>
      </c>
      <c r="C129" s="236"/>
      <c r="D129" s="242"/>
      <c r="E129" s="242"/>
      <c r="F129" s="242"/>
      <c r="G129" s="242"/>
      <c r="H129" s="242"/>
      <c r="I129" s="242"/>
      <c r="J129" s="242"/>
      <c r="K129" s="251">
        <v>-535330</v>
      </c>
      <c r="L129" s="244">
        <v>-535330</v>
      </c>
      <c r="M129" s="244">
        <v>0</v>
      </c>
      <c r="N129" s="244">
        <v>0</v>
      </c>
      <c r="O129" s="244">
        <v>0</v>
      </c>
      <c r="P129" s="245">
        <v>0</v>
      </c>
      <c r="Q129" s="245">
        <v>0</v>
      </c>
      <c r="R129" s="246">
        <v>0</v>
      </c>
      <c r="S129" s="244">
        <v>0</v>
      </c>
      <c r="T129" s="246">
        <v>0</v>
      </c>
      <c r="U129" s="248">
        <v>0</v>
      </c>
      <c r="V129" s="251">
        <v>0</v>
      </c>
      <c r="W129" s="262">
        <v>0</v>
      </c>
      <c r="X129" s="262">
        <v>0</v>
      </c>
      <c r="Y129" s="262">
        <v>0</v>
      </c>
      <c r="Z129" s="266">
        <v>0</v>
      </c>
      <c r="AA129" s="244"/>
      <c r="AB129" s="244"/>
      <c r="AC129" s="244"/>
      <c r="AD129" s="244"/>
      <c r="AE129" s="244"/>
      <c r="AF129" s="244"/>
      <c r="AG129" s="244"/>
    </row>
    <row r="130" spans="1:33" x14ac:dyDescent="0.2">
      <c r="A130" s="203"/>
      <c r="B130" s="335" t="s">
        <v>551</v>
      </c>
      <c r="C130" s="236"/>
      <c r="D130" s="242"/>
      <c r="E130" s="242"/>
      <c r="F130" s="242"/>
      <c r="G130" s="242"/>
      <c r="H130" s="242"/>
      <c r="I130" s="242"/>
      <c r="J130" s="242"/>
      <c r="K130" s="251">
        <v>91794</v>
      </c>
      <c r="L130" s="244">
        <v>91794</v>
      </c>
      <c r="M130" s="244">
        <v>0</v>
      </c>
      <c r="N130" s="244">
        <v>0</v>
      </c>
      <c r="O130" s="244">
        <v>0</v>
      </c>
      <c r="P130" s="245">
        <v>0</v>
      </c>
      <c r="Q130" s="245">
        <v>0</v>
      </c>
      <c r="R130" s="246">
        <v>0</v>
      </c>
      <c r="S130" s="244">
        <v>0</v>
      </c>
      <c r="T130" s="246">
        <v>0</v>
      </c>
      <c r="U130" s="248">
        <v>0</v>
      </c>
      <c r="V130" s="251">
        <v>0</v>
      </c>
      <c r="W130" s="262">
        <v>0</v>
      </c>
      <c r="X130" s="262">
        <v>0</v>
      </c>
      <c r="Y130" s="262">
        <v>0</v>
      </c>
      <c r="Z130" s="266">
        <v>0</v>
      </c>
      <c r="AA130" s="244"/>
      <c r="AB130" s="244"/>
      <c r="AC130" s="244"/>
      <c r="AD130" s="244"/>
      <c r="AE130" s="244"/>
      <c r="AF130" s="244"/>
      <c r="AG130" s="244"/>
    </row>
    <row r="131" spans="1:33" x14ac:dyDescent="0.2">
      <c r="A131" s="203"/>
      <c r="B131" s="335" t="s">
        <v>548</v>
      </c>
      <c r="C131" s="236"/>
      <c r="D131" s="242"/>
      <c r="E131" s="242"/>
      <c r="F131" s="242"/>
      <c r="G131" s="242"/>
      <c r="H131" s="242"/>
      <c r="I131" s="242"/>
      <c r="J131" s="242"/>
      <c r="K131" s="251">
        <v>0</v>
      </c>
      <c r="L131" s="244">
        <v>0</v>
      </c>
      <c r="M131" s="244">
        <v>0</v>
      </c>
      <c r="N131" s="244">
        <v>0</v>
      </c>
      <c r="O131" s="244">
        <v>0</v>
      </c>
      <c r="P131" s="245">
        <v>0</v>
      </c>
      <c r="Q131" s="245">
        <v>0</v>
      </c>
      <c r="R131" s="246">
        <v>0</v>
      </c>
      <c r="S131" s="244">
        <v>0</v>
      </c>
      <c r="T131" s="246">
        <v>0</v>
      </c>
      <c r="U131" s="248">
        <v>0</v>
      </c>
      <c r="V131" s="251">
        <v>0</v>
      </c>
      <c r="W131" s="262">
        <v>0</v>
      </c>
      <c r="X131" s="262">
        <v>0</v>
      </c>
      <c r="Y131" s="262">
        <v>0</v>
      </c>
      <c r="Z131" s="266">
        <v>0</v>
      </c>
      <c r="AA131" s="244"/>
      <c r="AB131" s="244"/>
      <c r="AC131" s="244"/>
      <c r="AD131" s="244"/>
      <c r="AE131" s="244"/>
      <c r="AF131" s="244"/>
      <c r="AG131" s="244"/>
    </row>
    <row r="132" spans="1:33" x14ac:dyDescent="0.2">
      <c r="A132" s="318" t="s">
        <v>552</v>
      </c>
      <c r="B132" s="319"/>
      <c r="C132" s="319"/>
      <c r="D132" s="242"/>
      <c r="E132" s="242"/>
      <c r="F132" s="242"/>
      <c r="G132" s="242"/>
      <c r="H132" s="242"/>
      <c r="I132" s="242"/>
      <c r="J132" s="242"/>
      <c r="K132" s="251"/>
      <c r="L132" s="244"/>
      <c r="M132" s="244"/>
      <c r="N132" s="244"/>
      <c r="O132" s="244"/>
      <c r="P132" s="245"/>
      <c r="Q132" s="245"/>
      <c r="R132" s="246"/>
      <c r="S132" s="244"/>
      <c r="T132" s="246"/>
      <c r="U132" s="244"/>
      <c r="V132" s="246"/>
      <c r="W132" s="244"/>
      <c r="X132" s="244"/>
      <c r="Y132" s="333"/>
      <c r="Z132" s="248"/>
      <c r="AA132" s="244"/>
      <c r="AB132" s="244"/>
      <c r="AC132" s="244"/>
      <c r="AD132" s="244"/>
      <c r="AE132" s="244"/>
      <c r="AF132" s="244"/>
      <c r="AG132" s="244"/>
    </row>
    <row r="133" spans="1:33" x14ac:dyDescent="0.2">
      <c r="A133" s="203"/>
      <c r="B133" s="309" t="s">
        <v>553</v>
      </c>
      <c r="C133" s="236"/>
      <c r="D133" s="242"/>
      <c r="E133" s="242"/>
      <c r="F133" s="242"/>
      <c r="G133" s="242"/>
      <c r="H133" s="242"/>
      <c r="I133" s="242"/>
      <c r="J133" s="242"/>
      <c r="K133" s="251">
        <v>7862910.0949799856</v>
      </c>
      <c r="L133" s="262">
        <v>15584688.799519936</v>
      </c>
      <c r="M133" s="262">
        <v>-436599.58975994366</v>
      </c>
      <c r="N133" s="262">
        <v>-7.5844401551340869E-11</v>
      </c>
      <c r="O133" s="262">
        <v>3447054.5686193923</v>
      </c>
      <c r="P133" s="263">
        <v>-8120811.4451924153</v>
      </c>
      <c r="Q133" s="263">
        <v>0</v>
      </c>
      <c r="R133" s="251">
        <v>-46974.872239425888</v>
      </c>
      <c r="S133" s="262">
        <v>-2570019.165208925</v>
      </c>
      <c r="T133" s="251">
        <v>-5678.7623813092732</v>
      </c>
      <c r="U133" s="262">
        <v>-10708.696439561001</v>
      </c>
      <c r="V133" s="261">
        <v>21959.258062238001</v>
      </c>
      <c r="W133" s="262">
        <v>0</v>
      </c>
      <c r="X133" s="262">
        <v>0</v>
      </c>
      <c r="Y133" s="333">
        <v>0</v>
      </c>
      <c r="Z133" s="266">
        <v>21959.258062238001</v>
      </c>
      <c r="AA133" s="244"/>
      <c r="AB133" s="244"/>
      <c r="AC133" s="244"/>
      <c r="AD133" s="244"/>
      <c r="AE133" s="244"/>
      <c r="AF133" s="244"/>
      <c r="AG133" s="244"/>
    </row>
    <row r="134" spans="1:33" x14ac:dyDescent="0.2">
      <c r="A134" s="203"/>
      <c r="B134" s="309" t="s">
        <v>554</v>
      </c>
      <c r="C134" s="236"/>
      <c r="D134" s="242"/>
      <c r="E134" s="242"/>
      <c r="F134" s="242"/>
      <c r="G134" s="242"/>
      <c r="H134" s="242"/>
      <c r="I134" s="242"/>
      <c r="J134" s="242"/>
      <c r="K134" s="251">
        <v>18576561.780609984</v>
      </c>
      <c r="L134" s="262">
        <v>17756824.630870193</v>
      </c>
      <c r="M134" s="262">
        <v>-7533.6975973141398</v>
      </c>
      <c r="N134" s="262">
        <v>0</v>
      </c>
      <c r="O134" s="262">
        <v>397003.78983316151</v>
      </c>
      <c r="P134" s="263">
        <v>-3257492.2424770067</v>
      </c>
      <c r="Q134" s="263">
        <v>3056303.6876694225</v>
      </c>
      <c r="R134" s="251">
        <v>386.63175425959645</v>
      </c>
      <c r="S134" s="262">
        <v>657332.5184873055</v>
      </c>
      <c r="T134" s="251">
        <v>0</v>
      </c>
      <c r="U134" s="262">
        <v>3656.5283171115548</v>
      </c>
      <c r="V134" s="251">
        <v>-29920.066247151306</v>
      </c>
      <c r="W134" s="262">
        <v>0</v>
      </c>
      <c r="X134" s="262">
        <v>0</v>
      </c>
      <c r="Y134" s="333">
        <v>0</v>
      </c>
      <c r="Z134" s="266">
        <v>-29920.066247151306</v>
      </c>
      <c r="AA134" s="244"/>
      <c r="AB134" s="244"/>
      <c r="AC134" s="244"/>
      <c r="AD134" s="244"/>
      <c r="AE134" s="244"/>
      <c r="AF134" s="244"/>
      <c r="AG134" s="244"/>
    </row>
    <row r="135" spans="1:33" x14ac:dyDescent="0.2">
      <c r="A135" s="203"/>
      <c r="B135" s="309" t="s">
        <v>548</v>
      </c>
      <c r="C135" s="236"/>
      <c r="D135" s="242"/>
      <c r="E135" s="242"/>
      <c r="F135" s="242"/>
      <c r="G135" s="242"/>
      <c r="H135" s="242"/>
      <c r="I135" s="242"/>
      <c r="J135" s="242"/>
      <c r="K135" s="251">
        <v>7996016.7699999996</v>
      </c>
      <c r="L135" s="262">
        <v>-3983.23</v>
      </c>
      <c r="M135" s="262">
        <v>0</v>
      </c>
      <c r="N135" s="262">
        <v>0</v>
      </c>
      <c r="O135" s="262">
        <v>0</v>
      </c>
      <c r="P135" s="263">
        <v>8000000</v>
      </c>
      <c r="Q135" s="263">
        <v>0</v>
      </c>
      <c r="R135" s="251">
        <v>0</v>
      </c>
      <c r="S135" s="262">
        <v>0</v>
      </c>
      <c r="T135" s="251">
        <v>0</v>
      </c>
      <c r="U135" s="262">
        <v>0</v>
      </c>
      <c r="V135" s="251">
        <v>0</v>
      </c>
      <c r="W135" s="262">
        <v>0</v>
      </c>
      <c r="X135" s="262">
        <v>0</v>
      </c>
      <c r="Y135" s="333">
        <v>0</v>
      </c>
      <c r="Z135" s="266">
        <v>0</v>
      </c>
      <c r="AA135" s="244"/>
      <c r="AB135" s="244"/>
      <c r="AC135" s="244"/>
      <c r="AD135" s="244"/>
      <c r="AE135" s="244"/>
      <c r="AF135" s="244"/>
      <c r="AG135" s="244"/>
    </row>
    <row r="136" spans="1:33" x14ac:dyDescent="0.2">
      <c r="A136" s="336"/>
      <c r="B136" s="337"/>
      <c r="C136" s="338" t="s">
        <v>555</v>
      </c>
      <c r="D136" s="242"/>
      <c r="E136" s="242"/>
      <c r="F136" s="242"/>
      <c r="G136" s="242"/>
      <c r="H136" s="242"/>
      <c r="I136" s="242"/>
      <c r="J136" s="242"/>
      <c r="K136" s="265">
        <v>34435488.64558997</v>
      </c>
      <c r="L136" s="264">
        <v>33337530.200390127</v>
      </c>
      <c r="M136" s="264">
        <v>-444133.2873572578</v>
      </c>
      <c r="N136" s="264">
        <v>-7.5844401551340869E-11</v>
      </c>
      <c r="O136" s="264">
        <v>3844058.3584525539</v>
      </c>
      <c r="P136" s="311">
        <v>-3378303.6876694225</v>
      </c>
      <c r="Q136" s="311">
        <v>3056303.6876694225</v>
      </c>
      <c r="R136" s="265">
        <v>-46588.240485166294</v>
      </c>
      <c r="S136" s="264">
        <v>-1912686.6467216196</v>
      </c>
      <c r="T136" s="265">
        <v>-5678.7623813092732</v>
      </c>
      <c r="U136" s="264">
        <v>-7052.1681224494459</v>
      </c>
      <c r="V136" s="265">
        <v>-7960.808184913305</v>
      </c>
      <c r="W136" s="264">
        <v>0</v>
      </c>
      <c r="X136" s="264">
        <v>0</v>
      </c>
      <c r="Y136" s="264">
        <v>0</v>
      </c>
      <c r="Z136" s="310">
        <v>-7960.808184913305</v>
      </c>
      <c r="AA136" s="244"/>
      <c r="AB136" s="244"/>
      <c r="AC136" s="244"/>
      <c r="AD136" s="244"/>
      <c r="AE136" s="244"/>
      <c r="AF136" s="244"/>
      <c r="AG136" s="244"/>
    </row>
    <row r="137" spans="1:33" ht="13.5" thickBot="1" x14ac:dyDescent="0.25">
      <c r="A137" s="203"/>
      <c r="B137" s="203"/>
      <c r="C137" s="339" t="s">
        <v>556</v>
      </c>
      <c r="D137" s="242"/>
      <c r="E137" s="242"/>
      <c r="F137" s="242"/>
      <c r="G137" s="242"/>
      <c r="H137" s="242"/>
      <c r="I137" s="242"/>
      <c r="J137" s="242"/>
      <c r="K137" s="340">
        <v>41790778.082075059</v>
      </c>
      <c r="L137" s="329">
        <v>40390789.80824028</v>
      </c>
      <c r="M137" s="329">
        <v>-538601.89742472302</v>
      </c>
      <c r="N137" s="329">
        <v>-9.1976755058522301E-11</v>
      </c>
      <c r="O137" s="329">
        <v>4661702.2065461222</v>
      </c>
      <c r="P137" s="341">
        <v>-4028389.5279724719</v>
      </c>
      <c r="Q137" s="341">
        <v>3706389.5279724719</v>
      </c>
      <c r="R137" s="327">
        <v>-56497.712369858047</v>
      </c>
      <c r="S137" s="329">
        <v>-2319521.3833961696</v>
      </c>
      <c r="T137" s="327">
        <v>-6886.6538056558729</v>
      </c>
      <c r="U137" s="329">
        <v>-8552.1874622608102</v>
      </c>
      <c r="V137" s="327">
        <v>-9654.098252670643</v>
      </c>
      <c r="W137" s="329">
        <v>0</v>
      </c>
      <c r="X137" s="329">
        <v>0</v>
      </c>
      <c r="Y137" s="329">
        <v>0</v>
      </c>
      <c r="Z137" s="330">
        <v>-9654.098252670643</v>
      </c>
      <c r="AA137" s="244"/>
      <c r="AB137" s="244"/>
      <c r="AC137" s="244"/>
      <c r="AD137" s="244"/>
      <c r="AE137" s="244"/>
      <c r="AF137" s="244"/>
      <c r="AG137" s="244"/>
    </row>
    <row r="138" spans="1:33" ht="13.5" thickTop="1" x14ac:dyDescent="0.2">
      <c r="A138" s="203"/>
      <c r="B138" s="203"/>
      <c r="C138" s="339"/>
      <c r="D138" s="242"/>
      <c r="E138" s="242"/>
      <c r="F138" s="242"/>
      <c r="G138" s="242"/>
      <c r="H138" s="242"/>
      <c r="I138" s="242"/>
      <c r="J138" s="242"/>
      <c r="K138" s="342"/>
      <c r="L138" s="343"/>
      <c r="M138" s="344"/>
      <c r="N138" s="344"/>
      <c r="O138" s="344"/>
      <c r="P138" s="344"/>
      <c r="Q138" s="344"/>
      <c r="R138" s="344"/>
      <c r="S138" s="344"/>
      <c r="T138" s="344"/>
      <c r="U138" s="344"/>
      <c r="V138" s="342"/>
      <c r="W138" s="344"/>
      <c r="X138" s="344"/>
      <c r="Y138" s="344" t="s">
        <v>557</v>
      </c>
      <c r="Z138" s="345" t="s">
        <v>557</v>
      </c>
      <c r="AA138" s="244"/>
      <c r="AB138" s="244"/>
      <c r="AC138" s="244"/>
      <c r="AD138" s="244"/>
      <c r="AE138" s="244"/>
      <c r="AF138" s="244"/>
      <c r="AG138" s="244"/>
    </row>
    <row r="139" spans="1:33" ht="13.5" thickBot="1" x14ac:dyDescent="0.25">
      <c r="A139" s="336"/>
      <c r="B139" s="337"/>
      <c r="C139" s="338" t="s">
        <v>558</v>
      </c>
      <c r="D139" s="242"/>
      <c r="E139" s="242"/>
      <c r="F139" s="242"/>
      <c r="G139" s="242"/>
      <c r="H139" s="242"/>
      <c r="I139" s="242"/>
      <c r="J139" s="242"/>
      <c r="K139" s="346">
        <v>-63089911.806915045</v>
      </c>
      <c r="L139" s="347">
        <v>-58851321.710979506</v>
      </c>
      <c r="M139" s="347">
        <v>1062414.213575277</v>
      </c>
      <c r="N139" s="347">
        <v>-1436808.0899999999</v>
      </c>
      <c r="O139" s="347">
        <v>-7229277.0961737912</v>
      </c>
      <c r="P139" s="347">
        <v>5353992.5628146408</v>
      </c>
      <c r="Q139" s="347">
        <v>-5675992.5628146408</v>
      </c>
      <c r="R139" s="347">
        <v>86521.018043880264</v>
      </c>
      <c r="S139" s="347">
        <v>3559132.3439115803</v>
      </c>
      <c r="T139" s="347">
        <v>10546.272993860081</v>
      </c>
      <c r="U139" s="347">
        <v>16096.883655977543</v>
      </c>
      <c r="V139" s="346">
        <v>14784.35805769615</v>
      </c>
      <c r="W139" s="329">
        <v>0</v>
      </c>
      <c r="X139" s="329">
        <v>0</v>
      </c>
      <c r="Y139" s="329">
        <v>0</v>
      </c>
      <c r="Z139" s="330">
        <v>14784.35805769615</v>
      </c>
      <c r="AA139" s="244"/>
      <c r="AB139" s="244"/>
      <c r="AC139" s="244"/>
      <c r="AD139" s="244"/>
      <c r="AE139" s="244"/>
      <c r="AF139" s="244"/>
      <c r="AG139" s="244"/>
    </row>
    <row r="140" spans="1:33" ht="11.1" customHeight="1" thickTop="1" thickBot="1" x14ac:dyDescent="0.25">
      <c r="A140" s="203"/>
      <c r="B140" s="203"/>
      <c r="C140" s="348" t="s">
        <v>559</v>
      </c>
      <c r="D140" s="242"/>
      <c r="E140" s="242"/>
      <c r="F140" s="242"/>
      <c r="G140" s="242"/>
      <c r="H140" s="242"/>
      <c r="I140" s="242"/>
      <c r="J140" s="242"/>
      <c r="K140" s="349">
        <v>-58051417.749679521</v>
      </c>
      <c r="L140" s="350">
        <v>-53120594.339358866</v>
      </c>
      <c r="M140" s="350">
        <v>1347891.7696793443</v>
      </c>
      <c r="N140" s="350">
        <v>-1756459</v>
      </c>
      <c r="O140" s="350">
        <v>-7556666.2400000002</v>
      </c>
      <c r="P140" s="351">
        <v>-350231.74999999994</v>
      </c>
      <c r="Q140" s="352">
        <v>0</v>
      </c>
      <c r="R140" s="350">
        <v>58075.19999999999</v>
      </c>
      <c r="S140" s="350">
        <v>3084372.5900000003</v>
      </c>
      <c r="T140" s="350">
        <v>15521.04</v>
      </c>
      <c r="U140" s="350">
        <v>210672.97999999998</v>
      </c>
      <c r="V140" s="350">
        <v>16000</v>
      </c>
      <c r="W140" s="353"/>
      <c r="X140" s="353"/>
      <c r="Y140" s="353"/>
      <c r="Z140" s="353"/>
      <c r="AA140" s="244"/>
      <c r="AB140" s="244"/>
      <c r="AC140" s="244"/>
      <c r="AD140" s="244"/>
      <c r="AE140" s="244"/>
      <c r="AF140" s="244"/>
      <c r="AG140" s="244"/>
    </row>
    <row r="141" spans="1:33" ht="11.1" customHeight="1" thickTop="1" thickBot="1" x14ac:dyDescent="0.25">
      <c r="A141" s="203"/>
      <c r="B141" s="203"/>
      <c r="C141" s="348" t="s">
        <v>560</v>
      </c>
      <c r="D141" s="242"/>
      <c r="E141" s="242"/>
      <c r="F141" s="242"/>
      <c r="G141" s="242"/>
      <c r="H141" s="242"/>
      <c r="I141" s="242"/>
      <c r="J141" s="242"/>
      <c r="K141" s="354">
        <v>-5038494.0572355241</v>
      </c>
      <c r="L141" s="354">
        <v>-5730727.3716206402</v>
      </c>
      <c r="M141" s="354">
        <v>-285477.55610406725</v>
      </c>
      <c r="N141" s="354">
        <v>319650.91000000015</v>
      </c>
      <c r="O141" s="354">
        <v>327389.14382620901</v>
      </c>
      <c r="P141" s="354">
        <v>5704224.3128146408</v>
      </c>
      <c r="Q141" s="354">
        <v>-5675992.5628146408</v>
      </c>
      <c r="R141" s="354">
        <v>28445.818043880274</v>
      </c>
      <c r="S141" s="354">
        <v>474759.75391157996</v>
      </c>
      <c r="T141" s="354">
        <v>-4974.7670061399203</v>
      </c>
      <c r="U141" s="354">
        <v>-194576.09634402243</v>
      </c>
      <c r="V141" s="354">
        <v>-1215.6419423038496</v>
      </c>
      <c r="W141" s="354"/>
      <c r="X141" s="354"/>
      <c r="Y141" s="354"/>
      <c r="Z141" s="354"/>
      <c r="AA141" s="244"/>
      <c r="AB141" s="244"/>
      <c r="AC141" s="244"/>
      <c r="AD141" s="244"/>
      <c r="AE141" s="244"/>
      <c r="AF141" s="244"/>
      <c r="AG141" s="244"/>
    </row>
    <row r="142" spans="1:33" ht="11.1" customHeight="1" thickTop="1" x14ac:dyDescent="0.2">
      <c r="A142" s="203"/>
      <c r="B142" s="203"/>
      <c r="C142" s="348"/>
      <c r="D142" s="242"/>
      <c r="E142" s="242"/>
      <c r="F142" s="242"/>
      <c r="G142" s="242"/>
      <c r="H142" s="242"/>
      <c r="I142" s="242"/>
      <c r="J142" s="242"/>
      <c r="K142" s="251"/>
      <c r="L142" s="262"/>
      <c r="M142" s="262"/>
      <c r="N142" s="262"/>
      <c r="O142" s="262"/>
      <c r="P142" s="262"/>
      <c r="Q142" s="262"/>
      <c r="R142" s="262"/>
      <c r="S142" s="266"/>
      <c r="T142" s="266"/>
      <c r="U142" s="266"/>
      <c r="V142" s="251"/>
      <c r="W142" s="262"/>
      <c r="X142" s="262"/>
      <c r="Y142" s="262"/>
      <c r="Z142" s="266"/>
      <c r="AA142" s="244"/>
      <c r="AB142" s="244"/>
      <c r="AC142" s="244"/>
      <c r="AD142" s="244"/>
      <c r="AE142" s="244"/>
      <c r="AF142" s="244"/>
      <c r="AG142" s="244"/>
    </row>
    <row r="143" spans="1:33" ht="11.1" customHeight="1" x14ac:dyDescent="0.2">
      <c r="A143" s="203"/>
      <c r="B143" s="203"/>
      <c r="C143" s="260" t="s">
        <v>561</v>
      </c>
      <c r="D143" s="242"/>
      <c r="E143" s="242"/>
      <c r="F143" s="242"/>
      <c r="G143" s="242"/>
      <c r="H143" s="242"/>
      <c r="I143" s="242"/>
      <c r="J143" s="242"/>
      <c r="K143" s="355">
        <v>0.32833011188272943</v>
      </c>
      <c r="L143" s="356">
        <v>0.33592121016020293</v>
      </c>
      <c r="M143" s="356">
        <v>0.27740713182445781</v>
      </c>
      <c r="N143" s="356">
        <v>5.2786730586505036E-17</v>
      </c>
      <c r="O143" s="356">
        <v>0.32327517024382285</v>
      </c>
      <c r="P143" s="357">
        <v>0.36006886683784667</v>
      </c>
      <c r="Q143" s="357">
        <v>0.32574922424770075</v>
      </c>
      <c r="R143" s="356">
        <v>0.3257492242477007</v>
      </c>
      <c r="S143" s="358">
        <v>0.32536133874270118</v>
      </c>
      <c r="T143" s="358">
        <v>0.3257492242477007</v>
      </c>
      <c r="U143" s="358">
        <v>0.28610279424409635</v>
      </c>
      <c r="V143" s="355">
        <v>0.32574922424770053</v>
      </c>
      <c r="W143" s="356" t="e">
        <v>#DIV/0!</v>
      </c>
      <c r="X143" s="356" t="e">
        <v>#DIV/0!</v>
      </c>
      <c r="Y143" s="356" t="e">
        <v>#DIV/0!</v>
      </c>
      <c r="Z143" s="358">
        <v>0.32574922424770053</v>
      </c>
      <c r="AA143" s="205"/>
      <c r="AB143" s="205"/>
      <c r="AC143" s="205"/>
      <c r="AD143" s="205"/>
      <c r="AE143" s="205"/>
      <c r="AF143" s="205"/>
      <c r="AG143" s="205"/>
    </row>
    <row r="144" spans="1:33" ht="11.1" customHeight="1" x14ac:dyDescent="0.2">
      <c r="A144" s="203"/>
      <c r="B144" s="203"/>
      <c r="C144" s="359" t="s">
        <v>562</v>
      </c>
      <c r="D144" s="242"/>
      <c r="E144" s="242"/>
      <c r="F144" s="242"/>
      <c r="G144" s="242"/>
      <c r="H144" s="242"/>
      <c r="I144" s="242"/>
      <c r="J144" s="242"/>
      <c r="K144" s="360">
        <v>0.39846017533168482</v>
      </c>
      <c r="L144" s="361">
        <v>0.40699244695552422</v>
      </c>
      <c r="M144" s="361">
        <v>0.33641254058855813</v>
      </c>
      <c r="N144" s="361">
        <v>6.4014641689915809E-17</v>
      </c>
      <c r="O144" s="361">
        <v>0.39203686154594652</v>
      </c>
      <c r="P144" s="362">
        <v>0.42935679755870182</v>
      </c>
      <c r="Q144" s="362">
        <v>0.39503715496855585</v>
      </c>
      <c r="R144" s="361">
        <v>0.39503715496855579</v>
      </c>
      <c r="S144" s="363">
        <v>0.3945667649416803</v>
      </c>
      <c r="T144" s="363">
        <v>0.39503715496855579</v>
      </c>
      <c r="U144" s="363">
        <v>0.3469577989871136</v>
      </c>
      <c r="V144" s="360">
        <v>0.39503715496855563</v>
      </c>
      <c r="W144" s="356" t="e">
        <v>#DIV/0!</v>
      </c>
      <c r="X144" s="356" t="e">
        <v>#DIV/0!</v>
      </c>
      <c r="Y144" s="356" t="e">
        <v>#DIV/0!</v>
      </c>
      <c r="Z144" s="358">
        <v>0.39503715496855563</v>
      </c>
      <c r="AA144" s="205"/>
      <c r="AB144" s="205"/>
      <c r="AC144" s="205"/>
      <c r="AD144" s="205"/>
      <c r="AE144" s="205"/>
      <c r="AF144" s="205"/>
      <c r="AG144" s="205"/>
    </row>
    <row r="145" spans="1:33" ht="11.1" customHeight="1" x14ac:dyDescent="0.2">
      <c r="A145" s="203"/>
      <c r="B145" s="203"/>
      <c r="C145" s="260" t="s">
        <v>563</v>
      </c>
      <c r="D145" s="242"/>
      <c r="E145" s="242"/>
      <c r="F145" s="242"/>
      <c r="G145" s="242"/>
      <c r="H145" s="242"/>
      <c r="I145" s="242"/>
      <c r="J145" s="242"/>
      <c r="K145" s="364">
        <v>0.39969726892953711</v>
      </c>
      <c r="L145" s="365">
        <v>0.40829982774391937</v>
      </c>
      <c r="M145" s="365">
        <v>0.33641254058855813</v>
      </c>
      <c r="N145" s="365">
        <v>6.4014641689915809E-17</v>
      </c>
      <c r="O145" s="365">
        <v>0.39203686154594652</v>
      </c>
      <c r="P145" s="357">
        <v>0.42935679755870171</v>
      </c>
      <c r="Q145" s="357">
        <v>0.39503715496855585</v>
      </c>
      <c r="R145" s="365">
        <v>0.39503715496855579</v>
      </c>
      <c r="S145" s="366">
        <v>0.3945667649416803</v>
      </c>
      <c r="T145" s="366">
        <v>0.39503715496855579</v>
      </c>
      <c r="U145" s="366">
        <v>0.3469577989871136</v>
      </c>
      <c r="V145" s="366">
        <v>0.39503715496855563</v>
      </c>
      <c r="W145" s="365" t="e">
        <v>#DIV/0!</v>
      </c>
      <c r="X145" s="365" t="e">
        <v>#DIV/0!</v>
      </c>
      <c r="Y145" s="365" t="e">
        <v>#DIV/0!</v>
      </c>
      <c r="Z145" s="366">
        <v>0.39503715496855563</v>
      </c>
      <c r="AA145" s="205"/>
      <c r="AB145" s="205"/>
      <c r="AC145" s="205"/>
      <c r="AD145" s="205"/>
      <c r="AE145" s="205"/>
      <c r="AF145" s="205"/>
      <c r="AG145" s="205"/>
    </row>
    <row r="146" spans="1:33" ht="11.1" customHeight="1" x14ac:dyDescent="0.2">
      <c r="A146" s="333"/>
      <c r="B146" s="333"/>
      <c r="C146" s="260" t="s">
        <v>564</v>
      </c>
      <c r="D146" s="242"/>
      <c r="E146" s="242"/>
      <c r="F146" s="242"/>
      <c r="G146" s="242"/>
      <c r="H146" s="242"/>
      <c r="I146" s="242"/>
      <c r="J146" s="242"/>
      <c r="K146" s="367">
        <v>0.40358864083443197</v>
      </c>
      <c r="L146" s="368">
        <v>0.4124122933470013</v>
      </c>
      <c r="M146" s="368">
        <v>0.33641254058855813</v>
      </c>
      <c r="N146" s="368">
        <v>-6.4014641689915809E-17</v>
      </c>
      <c r="O146" s="368">
        <v>0.39203686154594652</v>
      </c>
      <c r="P146" s="369">
        <v>0.42935679755870176</v>
      </c>
      <c r="Q146" s="369">
        <v>0.39503715496855585</v>
      </c>
      <c r="R146" s="368">
        <v>0.39503715496855585</v>
      </c>
      <c r="S146" s="370">
        <v>0.39456676494168036</v>
      </c>
      <c r="T146" s="370">
        <v>0.39503715496855579</v>
      </c>
      <c r="U146" s="370">
        <v>0.3469577989871136</v>
      </c>
      <c r="V146" s="371">
        <v>0.39503715496855563</v>
      </c>
      <c r="W146" s="372" t="e">
        <v>#DIV/0!</v>
      </c>
      <c r="X146" s="373" t="e">
        <v>#DIV/0!</v>
      </c>
      <c r="Y146" s="373" t="e">
        <v>#DIV/0!</v>
      </c>
      <c r="Z146" s="374">
        <v>0.39503715496855563</v>
      </c>
      <c r="AA146" s="244"/>
      <c r="AB146" s="244"/>
      <c r="AC146" s="244"/>
      <c r="AD146" s="244"/>
      <c r="AE146" s="244"/>
      <c r="AF146" s="244"/>
      <c r="AG146" s="244"/>
    </row>
    <row r="147" spans="1:33" ht="13.5" thickBot="1" x14ac:dyDescent="0.25">
      <c r="A147" s="300"/>
      <c r="B147" s="301"/>
      <c r="C147" s="375" t="s">
        <v>565</v>
      </c>
      <c r="D147" s="242"/>
      <c r="E147" s="242"/>
      <c r="F147" s="242"/>
      <c r="G147" s="242"/>
      <c r="H147" s="242"/>
      <c r="I147" s="242"/>
      <c r="J147" s="242"/>
      <c r="K147" s="376">
        <v>-2.202527286010771</v>
      </c>
      <c r="L147" s="376">
        <v>-2.0545541778998508</v>
      </c>
      <c r="M147" s="377">
        <v>3.7089864725230827E-2</v>
      </c>
      <c r="N147" s="377">
        <v>-5.0160301898522518E-2</v>
      </c>
      <c r="O147" s="377">
        <v>-0.2523807627309167</v>
      </c>
      <c r="P147" s="377">
        <v>0.18691284186270604</v>
      </c>
      <c r="Q147" s="377">
        <v>-0.19815416025709526</v>
      </c>
      <c r="R147" s="377">
        <v>3.0205289181302903E-3</v>
      </c>
      <c r="S147" s="378">
        <v>0.12425260834061769</v>
      </c>
      <c r="T147" s="378">
        <v>3.6818016334822878E-4</v>
      </c>
      <c r="U147" s="378">
        <v>5.6195712526175049E-4</v>
      </c>
      <c r="V147" s="377">
        <v>5.1613564032054759E-4</v>
      </c>
      <c r="W147" s="205"/>
      <c r="X147" s="205"/>
      <c r="Y147" s="205"/>
      <c r="Z147" s="205"/>
      <c r="AA147" s="205"/>
      <c r="AB147" s="379"/>
      <c r="AC147" s="205"/>
      <c r="AD147" s="205"/>
      <c r="AE147" s="205"/>
      <c r="AF147" s="205"/>
      <c r="AG147" s="205"/>
    </row>
    <row r="148" spans="1:33" ht="16.5" thickTop="1" x14ac:dyDescent="0.25">
      <c r="A148" s="205"/>
      <c r="B148" s="205"/>
      <c r="C148" s="254"/>
      <c r="D148" s="380"/>
      <c r="E148" s="380"/>
      <c r="F148" s="380"/>
      <c r="G148" s="380"/>
      <c r="H148" s="380"/>
      <c r="I148" s="380"/>
      <c r="J148" s="380"/>
      <c r="K148" s="381"/>
      <c r="L148" s="382"/>
      <c r="M148" s="383"/>
      <c r="N148" s="383"/>
      <c r="O148" s="383"/>
      <c r="P148" s="382"/>
      <c r="Q148" s="382"/>
      <c r="R148" s="356"/>
      <c r="S148" s="356"/>
      <c r="T148" s="356"/>
      <c r="U148" s="356"/>
      <c r="V148" s="383"/>
      <c r="W148" s="205"/>
      <c r="X148" s="205"/>
      <c r="Y148" s="205"/>
      <c r="Z148" s="205"/>
      <c r="AA148" s="205"/>
      <c r="AB148" s="379"/>
      <c r="AC148" s="205"/>
      <c r="AD148" s="205"/>
      <c r="AE148" s="205"/>
      <c r="AF148" s="205"/>
      <c r="AG148" s="205"/>
    </row>
    <row r="149" spans="1:33" ht="15.75" x14ac:dyDescent="0.25">
      <c r="A149" s="203"/>
      <c r="B149" s="203"/>
      <c r="C149" s="203"/>
      <c r="D149" s="384"/>
      <c r="E149" s="384"/>
      <c r="F149" s="384"/>
      <c r="G149" s="384"/>
      <c r="H149" s="384"/>
      <c r="I149" s="384"/>
      <c r="J149" s="384" t="s">
        <v>566</v>
      </c>
      <c r="K149" s="385">
        <v>0.39415482659194151</v>
      </c>
      <c r="L149" s="385">
        <v>0.40212437221727443</v>
      </c>
      <c r="M149" s="385">
        <v>0.33641254058855807</v>
      </c>
      <c r="N149" s="385">
        <v>0</v>
      </c>
      <c r="O149" s="385">
        <v>0.39203686154594647</v>
      </c>
      <c r="P149" s="385">
        <v>0.39318867220822362</v>
      </c>
      <c r="Q149" s="385">
        <v>0.39503715496855585</v>
      </c>
      <c r="R149" s="385">
        <v>0.39503715496855579</v>
      </c>
      <c r="S149" s="385">
        <v>0.39456676494168036</v>
      </c>
      <c r="T149" s="385">
        <v>0.39503715496855579</v>
      </c>
      <c r="U149" s="385">
        <v>0.3469577989871136</v>
      </c>
      <c r="V149" s="385">
        <v>0.39503715496855579</v>
      </c>
      <c r="W149" s="386"/>
      <c r="X149" s="386"/>
      <c r="Y149" s="203"/>
      <c r="Z149" s="203"/>
      <c r="AA149" s="203"/>
      <c r="AB149" s="203"/>
      <c r="AC149" s="203"/>
      <c r="AD149" s="203"/>
      <c r="AE149" s="203"/>
      <c r="AF149" s="203"/>
      <c r="AG149" s="203"/>
    </row>
    <row r="150" spans="1:33" ht="15.75" x14ac:dyDescent="0.25">
      <c r="A150" s="203"/>
      <c r="B150" s="203"/>
      <c r="C150" s="203"/>
      <c r="D150" s="384"/>
      <c r="E150" s="384"/>
      <c r="F150" s="384"/>
      <c r="G150" s="384"/>
      <c r="H150" s="384"/>
      <c r="I150" s="384"/>
      <c r="J150" s="384" t="s">
        <v>567</v>
      </c>
      <c r="K150" s="387">
        <v>4.3053487397433088E-3</v>
      </c>
      <c r="L150" s="387">
        <v>4.8680747382497946E-3</v>
      </c>
      <c r="M150" s="387">
        <v>0</v>
      </c>
      <c r="N150" s="387">
        <v>6.4014641689915809E-17</v>
      </c>
      <c r="O150" s="387">
        <v>0</v>
      </c>
      <c r="P150" s="387">
        <v>3.6168125350478197E-2</v>
      </c>
      <c r="Q150" s="387">
        <v>0</v>
      </c>
      <c r="R150" s="387">
        <v>0</v>
      </c>
      <c r="S150" s="387">
        <v>0</v>
      </c>
      <c r="T150" s="387">
        <v>0</v>
      </c>
      <c r="U150" s="387">
        <v>0</v>
      </c>
      <c r="V150" s="387">
        <v>0</v>
      </c>
      <c r="W150" s="388"/>
      <c r="X150" s="388"/>
      <c r="Y150" s="203"/>
      <c r="Z150" s="203"/>
      <c r="AA150" s="203"/>
      <c r="AB150" s="203"/>
      <c r="AC150" s="203"/>
      <c r="AD150" s="203"/>
      <c r="AE150" s="203"/>
      <c r="AF150" s="203"/>
      <c r="AG150" s="203"/>
    </row>
    <row r="151" spans="1:33" ht="15.75" x14ac:dyDescent="0.25">
      <c r="A151" s="203"/>
      <c r="B151" s="203"/>
      <c r="C151" s="203"/>
      <c r="D151" s="389"/>
      <c r="E151" s="389"/>
      <c r="F151" s="389"/>
      <c r="G151" s="389"/>
      <c r="H151" s="389"/>
      <c r="I151" s="389"/>
      <c r="J151" s="389"/>
      <c r="K151" s="387"/>
      <c r="L151" s="387"/>
      <c r="M151" s="387"/>
      <c r="N151" s="387"/>
      <c r="O151" s="387"/>
      <c r="P151" s="387"/>
      <c r="Q151" s="387"/>
      <c r="R151" s="390"/>
      <c r="S151" s="390"/>
      <c r="T151" s="390"/>
      <c r="U151" s="390"/>
      <c r="V151" s="387"/>
      <c r="W151" s="388"/>
      <c r="X151" s="388"/>
      <c r="Y151" s="203"/>
      <c r="Z151" s="203"/>
      <c r="AA151" s="203"/>
      <c r="AB151" s="203"/>
      <c r="AC151" s="203"/>
      <c r="AD151" s="203"/>
      <c r="AE151" s="203"/>
      <c r="AF151" s="203"/>
      <c r="AG151" s="203"/>
    </row>
    <row r="152" spans="1:33" ht="15.75" x14ac:dyDescent="0.25">
      <c r="A152" s="203"/>
      <c r="B152" s="203"/>
      <c r="C152" s="203"/>
      <c r="D152" s="384"/>
      <c r="E152" s="384"/>
      <c r="F152" s="384"/>
      <c r="G152" s="384"/>
      <c r="H152" s="384"/>
      <c r="I152" s="384"/>
      <c r="J152" s="384" t="s">
        <v>559</v>
      </c>
      <c r="K152" s="391"/>
      <c r="L152" s="391">
        <v>0.41496663591043947</v>
      </c>
      <c r="M152" s="391">
        <v>0.39503715496855579</v>
      </c>
      <c r="N152" s="391">
        <v>0</v>
      </c>
      <c r="O152" s="391">
        <v>0.39503715496855579</v>
      </c>
      <c r="P152" s="391">
        <v>3.8179759430571891E-2</v>
      </c>
      <c r="Q152" s="391"/>
      <c r="R152" s="392">
        <v>0.39503715496855579</v>
      </c>
      <c r="S152" s="392">
        <v>0.39503715496855579</v>
      </c>
      <c r="T152" s="392">
        <v>0.39503715496855579</v>
      </c>
      <c r="U152" s="392">
        <v>0.39503715496855579</v>
      </c>
      <c r="V152" s="392">
        <v>0.39503715496855579</v>
      </c>
      <c r="W152" s="388"/>
      <c r="X152" s="388"/>
      <c r="Y152" s="203"/>
      <c r="Z152" s="203"/>
      <c r="AA152" s="203"/>
      <c r="AB152" s="203"/>
      <c r="AC152" s="203"/>
      <c r="AD152" s="203"/>
      <c r="AE152" s="203"/>
      <c r="AF152" s="203"/>
      <c r="AG152" s="203"/>
    </row>
    <row r="154" spans="1:33" ht="12.75" customHeight="1" x14ac:dyDescent="0.2">
      <c r="K154" s="74">
        <v>42328655.082075067</v>
      </c>
    </row>
  </sheetData>
  <dataConsolidate>
    <dataRefs count="1">
      <dataRef name="RANGE" r:id="rId1"/>
    </dataRefs>
  </dataConsolidate>
  <mergeCells count="4">
    <mergeCell ref="A1:C1"/>
    <mergeCell ref="A2:C2"/>
    <mergeCell ref="A3:C3"/>
    <mergeCell ref="A5:C5"/>
  </mergeCells>
  <printOptions horizontalCentered="1" gridLines="1" gridLinesSet="0"/>
  <pageMargins left="0.25" right="0.25" top="0.25" bottom="0.25" header="0" footer="0"/>
  <pageSetup paperSize="5" scale="40" fitToHeight="2" orientation="landscape" r:id="rId2"/>
  <headerFooter alignWithMargins="0">
    <oddHeader xml:space="preserve">&amp;LNORTHWEST NATURAL GAS COMPANY&amp;RPROVISION FOR INCOME TAXES
</oddHeader>
    <oddFooter>&amp;L&amp;F
&amp;A&amp;C&amp;P&amp;R&amp;D
&amp;T</oddFooter>
  </headerFooter>
  <rowBreaks count="1" manualBreakCount="1">
    <brk id="102" min="10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L373"/>
  <sheetViews>
    <sheetView workbookViewId="0">
      <pane xSplit="6" ySplit="12" topLeftCell="AC272" activePane="bottomRight" state="frozen"/>
      <selection activeCell="L29" sqref="L29"/>
      <selection pane="topRight" activeCell="L29" sqref="L29"/>
      <selection pane="bottomLeft" activeCell="L29" sqref="L29"/>
      <selection pane="bottomRight" activeCell="L29" sqref="L29"/>
    </sheetView>
  </sheetViews>
  <sheetFormatPr defaultColWidth="9.140625" defaultRowHeight="12.75" customHeight="1" x14ac:dyDescent="0.2"/>
  <cols>
    <col min="1" max="1" width="1.7109375" style="74" customWidth="1"/>
    <col min="2" max="2" width="19.7109375" style="74" customWidth="1"/>
    <col min="3" max="3" width="7.7109375" style="74" customWidth="1"/>
    <col min="4" max="4" width="17.7109375" style="74" customWidth="1"/>
    <col min="5" max="5" width="8" style="74" hidden="1" customWidth="1"/>
    <col min="6" max="6" width="12.7109375" style="74" customWidth="1"/>
    <col min="7" max="7" width="12.42578125" style="74" customWidth="1"/>
    <col min="8" max="8" width="16.140625" style="74" customWidth="1"/>
    <col min="9" max="9" width="13.85546875" style="74" customWidth="1"/>
    <col min="10" max="10" width="3.7109375" style="74" customWidth="1"/>
    <col min="11" max="11" width="12.42578125" style="74" customWidth="1"/>
    <col min="12" max="12" width="15.5703125" style="74" bestFit="1" customWidth="1"/>
    <col min="13" max="13" width="3.7109375" style="74" customWidth="1"/>
    <col min="14" max="14" width="12.42578125" style="74" customWidth="1"/>
    <col min="15" max="15" width="16.140625" style="74" customWidth="1"/>
    <col min="16" max="16" width="15" style="74" bestFit="1" customWidth="1"/>
    <col min="17" max="17" width="3.7109375" style="74" customWidth="1"/>
    <col min="18" max="18" width="12.42578125" style="74" customWidth="1"/>
    <col min="19" max="19" width="16.140625" style="74" customWidth="1"/>
    <col min="20" max="20" width="15" style="74" bestFit="1" customWidth="1"/>
    <col min="21" max="21" width="3.7109375" style="74" customWidth="1"/>
    <col min="22" max="22" width="12.42578125" style="74" customWidth="1"/>
    <col min="23" max="23" width="16.140625" style="74" customWidth="1"/>
    <col min="24" max="24" width="13.85546875" style="74" customWidth="1"/>
    <col min="25" max="25" width="3.7109375" style="74" customWidth="1"/>
    <col min="26" max="26" width="12.7109375" style="74" customWidth="1"/>
    <col min="27" max="27" width="9.140625" style="74" customWidth="1"/>
    <col min="28" max="28" width="13.140625" style="74" customWidth="1"/>
    <col min="29" max="29" width="3.140625" style="74" customWidth="1"/>
    <col min="30" max="30" width="12.42578125" style="74" customWidth="1"/>
    <col min="31" max="31" width="16.140625" style="74" customWidth="1"/>
    <col min="32" max="32" width="13.85546875" style="74" customWidth="1"/>
    <col min="33" max="33" width="3.7109375" style="74" customWidth="1"/>
    <col min="34" max="34" width="12.42578125" style="74" customWidth="1"/>
    <col min="35" max="35" width="16.140625" style="74" customWidth="1"/>
    <col min="36" max="36" width="13.85546875" style="74" customWidth="1"/>
    <col min="37" max="37" width="3.7109375" style="74" customWidth="1"/>
    <col min="38" max="38" width="12.42578125" style="74" customWidth="1"/>
    <col min="39" max="39" width="16.140625" style="74" customWidth="1"/>
    <col min="40" max="40" width="13.85546875" style="74" customWidth="1"/>
    <col min="41" max="41" width="3.7109375" style="74" customWidth="1"/>
    <col min="42" max="42" width="12.42578125" style="74" customWidth="1"/>
    <col min="43" max="43" width="16.140625" style="74" customWidth="1"/>
    <col min="44" max="44" width="13.85546875" style="74" customWidth="1"/>
    <col min="45" max="45" width="3.7109375" style="74" customWidth="1"/>
    <col min="46" max="46" width="12.42578125" style="74" customWidth="1"/>
    <col min="47" max="47" width="16.140625" style="74" customWidth="1"/>
    <col min="48" max="48" width="13.85546875" style="74" customWidth="1"/>
    <col min="49" max="49" width="3.7109375" style="74" customWidth="1"/>
    <col min="50" max="50" width="12.42578125" style="74" customWidth="1"/>
    <col min="51" max="51" width="16.140625" style="74" customWidth="1"/>
    <col min="52" max="52" width="13.85546875" style="74" customWidth="1"/>
    <col min="53" max="53" width="3.7109375" style="74" customWidth="1"/>
    <col min="54" max="54" width="12.42578125" style="74" customWidth="1"/>
    <col min="55" max="55" width="16.140625" style="74" customWidth="1"/>
    <col min="56" max="56" width="13.85546875" style="74" customWidth="1"/>
    <col min="57" max="57" width="3.7109375" style="74" customWidth="1"/>
    <col min="58" max="58" width="12.42578125" style="74" customWidth="1"/>
    <col min="59" max="59" width="16.140625" style="74" customWidth="1"/>
    <col min="60" max="60" width="13.85546875" style="74" customWidth="1"/>
    <col min="61" max="61" width="3.7109375" style="74" customWidth="1"/>
    <col min="62" max="62" width="12.42578125" style="74" customWidth="1"/>
    <col min="63" max="63" width="16.140625" style="74" customWidth="1"/>
    <col min="64" max="64" width="13.85546875" style="74" customWidth="1"/>
    <col min="65" max="65" width="9.140625" style="74" customWidth="1"/>
    <col min="66" max="16384" width="9.140625" style="74"/>
  </cols>
  <sheetData>
    <row r="1" spans="1:64" x14ac:dyDescent="0.2">
      <c r="A1" s="67"/>
      <c r="B1" s="68" t="s">
        <v>233</v>
      </c>
      <c r="C1" s="69"/>
      <c r="D1" s="70"/>
      <c r="E1" s="71"/>
      <c r="F1" s="70"/>
      <c r="G1" s="70"/>
      <c r="H1" s="72"/>
      <c r="I1" s="70"/>
      <c r="J1" s="67"/>
      <c r="K1" s="70"/>
      <c r="L1" s="70"/>
      <c r="M1" s="67"/>
      <c r="N1" s="70"/>
      <c r="O1" s="72"/>
      <c r="P1" s="70"/>
      <c r="Q1" s="67"/>
      <c r="R1" s="70"/>
      <c r="S1" s="72"/>
      <c r="T1" s="70"/>
      <c r="U1" s="67"/>
      <c r="V1" s="70"/>
      <c r="W1" s="72"/>
      <c r="X1" s="70"/>
      <c r="Y1" s="67"/>
      <c r="Z1" s="70"/>
      <c r="AA1" s="70"/>
      <c r="AB1" s="70"/>
      <c r="AC1" s="67"/>
      <c r="AD1" s="70"/>
      <c r="AE1" s="72"/>
      <c r="AF1" s="70"/>
      <c r="AG1" s="67"/>
      <c r="AH1" s="70"/>
      <c r="AI1" s="72"/>
      <c r="AJ1" s="70"/>
      <c r="AK1" s="67"/>
      <c r="AL1" s="70"/>
      <c r="AM1" s="72"/>
      <c r="AN1" s="70"/>
      <c r="AO1" s="73"/>
      <c r="AP1" s="70"/>
      <c r="AQ1" s="72"/>
      <c r="AR1" s="70"/>
      <c r="AS1" s="67"/>
      <c r="AT1" s="70"/>
      <c r="AU1" s="72"/>
      <c r="AV1" s="70"/>
      <c r="AW1" s="67"/>
      <c r="AX1" s="70"/>
      <c r="AY1" s="72"/>
      <c r="AZ1" s="70"/>
      <c r="BA1" s="67"/>
      <c r="BB1" s="70"/>
      <c r="BC1" s="72"/>
      <c r="BD1" s="70"/>
      <c r="BE1" s="67"/>
      <c r="BF1" s="70"/>
      <c r="BG1" s="72"/>
      <c r="BH1" s="70"/>
      <c r="BI1" s="67"/>
      <c r="BJ1" s="70"/>
      <c r="BK1" s="72"/>
      <c r="BL1" s="70"/>
    </row>
    <row r="2" spans="1:64" x14ac:dyDescent="0.2">
      <c r="A2" s="67"/>
      <c r="B2" s="68" t="s">
        <v>234</v>
      </c>
      <c r="C2" s="69"/>
      <c r="D2" s="70"/>
      <c r="E2" s="71"/>
      <c r="F2" s="70"/>
      <c r="G2" s="70"/>
      <c r="H2" s="72"/>
      <c r="I2" s="70"/>
      <c r="J2" s="67"/>
      <c r="K2" s="70"/>
      <c r="L2" s="70"/>
      <c r="M2" s="67"/>
      <c r="N2" s="70"/>
      <c r="O2" s="72"/>
      <c r="P2" s="70"/>
      <c r="Q2" s="67"/>
      <c r="R2" s="70"/>
      <c r="S2" s="72"/>
      <c r="T2" s="70"/>
      <c r="U2" s="67"/>
      <c r="V2" s="70"/>
      <c r="W2" s="72"/>
      <c r="X2" s="70"/>
      <c r="Y2" s="67"/>
      <c r="Z2" s="70"/>
      <c r="AA2" s="70"/>
      <c r="AB2" s="70"/>
      <c r="AC2" s="67"/>
      <c r="AD2" s="70"/>
      <c r="AE2" s="72"/>
      <c r="AF2" s="70"/>
      <c r="AG2" s="67"/>
      <c r="AH2" s="70"/>
      <c r="AI2" s="72"/>
      <c r="AJ2" s="70"/>
      <c r="AK2" s="67"/>
      <c r="AL2" s="70"/>
      <c r="AM2" s="72"/>
      <c r="AN2" s="70"/>
      <c r="AO2" s="73"/>
      <c r="AP2" s="70"/>
      <c r="AQ2" s="72"/>
      <c r="AR2" s="70"/>
      <c r="AS2" s="67"/>
      <c r="AT2" s="70"/>
      <c r="AU2" s="72"/>
      <c r="AV2" s="70"/>
      <c r="AW2" s="67"/>
      <c r="AX2" s="70"/>
      <c r="AY2" s="72"/>
      <c r="AZ2" s="70"/>
      <c r="BA2" s="67"/>
      <c r="BB2" s="70"/>
      <c r="BC2" s="72"/>
      <c r="BD2" s="70"/>
      <c r="BE2" s="67"/>
      <c r="BF2" s="70"/>
      <c r="BG2" s="72"/>
      <c r="BH2" s="70"/>
      <c r="BI2" s="67"/>
      <c r="BJ2" s="70"/>
      <c r="BK2" s="72"/>
      <c r="BL2" s="70"/>
    </row>
    <row r="3" spans="1:64" x14ac:dyDescent="0.2">
      <c r="A3" s="67"/>
      <c r="B3" s="75" t="s">
        <v>235</v>
      </c>
      <c r="C3" s="69"/>
      <c r="D3" s="70"/>
      <c r="E3" s="71"/>
      <c r="F3" s="70"/>
      <c r="G3" s="70"/>
      <c r="H3" s="72"/>
      <c r="I3" s="70"/>
      <c r="J3" s="67"/>
      <c r="K3" s="70"/>
      <c r="L3" s="70"/>
      <c r="M3" s="67"/>
      <c r="N3" s="70"/>
      <c r="O3" s="72"/>
      <c r="P3" s="70"/>
      <c r="Q3" s="67"/>
      <c r="R3" s="70"/>
      <c r="S3" s="72"/>
      <c r="T3" s="70"/>
      <c r="U3" s="67"/>
      <c r="V3" s="70"/>
      <c r="W3" s="72"/>
      <c r="X3" s="70"/>
      <c r="Y3" s="67"/>
      <c r="Z3" s="70"/>
      <c r="AA3" s="70"/>
      <c r="AB3" s="70"/>
      <c r="AC3" s="67"/>
      <c r="AD3" s="70"/>
      <c r="AE3" s="72"/>
      <c r="AF3" s="70"/>
      <c r="AG3" s="67"/>
      <c r="AH3" s="70"/>
      <c r="AI3" s="72"/>
      <c r="AJ3" s="70"/>
      <c r="AK3" s="67"/>
      <c r="AL3" s="70"/>
      <c r="AM3" s="72"/>
      <c r="AN3" s="70"/>
      <c r="AO3" s="73"/>
      <c r="AP3" s="70"/>
      <c r="AQ3" s="72"/>
      <c r="AR3" s="70"/>
      <c r="AS3" s="67"/>
      <c r="AT3" s="70"/>
      <c r="AU3" s="72"/>
      <c r="AV3" s="70"/>
      <c r="AW3" s="67"/>
      <c r="AX3" s="70"/>
      <c r="AY3" s="72"/>
      <c r="AZ3" s="70"/>
      <c r="BA3" s="67"/>
      <c r="BB3" s="70"/>
      <c r="BC3" s="72"/>
      <c r="BD3" s="70"/>
      <c r="BE3" s="67"/>
      <c r="BF3" s="70"/>
      <c r="BG3" s="72"/>
      <c r="BH3" s="70"/>
      <c r="BI3" s="67"/>
      <c r="BJ3" s="70"/>
      <c r="BK3" s="72"/>
      <c r="BL3" s="70"/>
    </row>
    <row r="4" spans="1:64" x14ac:dyDescent="0.2">
      <c r="A4" s="67"/>
      <c r="B4" s="70"/>
      <c r="C4" s="69"/>
      <c r="D4" s="70"/>
      <c r="E4" s="71"/>
      <c r="F4" s="70"/>
      <c r="G4" s="70"/>
      <c r="H4" s="72"/>
      <c r="I4" s="70"/>
      <c r="J4" s="67"/>
      <c r="K4" s="70"/>
      <c r="L4" s="70"/>
      <c r="M4" s="67"/>
      <c r="N4" s="70"/>
      <c r="O4" s="72"/>
      <c r="P4" s="70"/>
      <c r="Q4" s="67"/>
      <c r="R4" s="70"/>
      <c r="S4" s="72"/>
      <c r="T4" s="70"/>
      <c r="U4" s="67"/>
      <c r="V4" s="70"/>
      <c r="W4" s="72"/>
      <c r="X4" s="70"/>
      <c r="Y4" s="67"/>
      <c r="Z4" s="70"/>
      <c r="AA4" s="70"/>
      <c r="AB4" s="70"/>
      <c r="AC4" s="67"/>
      <c r="AD4" s="70"/>
      <c r="AE4" s="72"/>
      <c r="AF4" s="70"/>
      <c r="AG4" s="67"/>
      <c r="AH4" s="70"/>
      <c r="AI4" s="72"/>
      <c r="AJ4" s="70"/>
      <c r="AK4" s="67"/>
      <c r="AL4" s="70"/>
      <c r="AM4" s="72"/>
      <c r="AN4" s="70"/>
      <c r="AO4" s="73"/>
      <c r="AP4" s="70"/>
      <c r="AQ4" s="72"/>
      <c r="AR4" s="70"/>
      <c r="AS4" s="67"/>
      <c r="AT4" s="70"/>
      <c r="AU4" s="72"/>
      <c r="AV4" s="70"/>
      <c r="AW4" s="67"/>
      <c r="AX4" s="70"/>
      <c r="AY4" s="72"/>
      <c r="AZ4" s="70"/>
      <c r="BA4" s="67"/>
      <c r="BB4" s="70"/>
      <c r="BC4" s="72"/>
      <c r="BD4" s="70"/>
      <c r="BE4" s="67"/>
      <c r="BF4" s="70"/>
      <c r="BG4" s="72"/>
      <c r="BH4" s="70"/>
      <c r="BI4" s="67"/>
      <c r="BJ4" s="70"/>
      <c r="BK4" s="72"/>
      <c r="BL4" s="70"/>
    </row>
    <row r="5" spans="1:64" x14ac:dyDescent="0.2">
      <c r="A5" s="67"/>
      <c r="B5" s="76"/>
      <c r="C5" s="77"/>
      <c r="D5" s="76"/>
      <c r="E5" s="78"/>
      <c r="F5" s="76"/>
      <c r="G5" s="76"/>
      <c r="H5" s="79"/>
      <c r="I5" s="70"/>
      <c r="J5" s="67"/>
      <c r="K5" s="76"/>
      <c r="L5" s="70"/>
      <c r="M5" s="67"/>
      <c r="N5" s="76"/>
      <c r="O5" s="79"/>
      <c r="P5" s="70"/>
      <c r="Q5" s="67"/>
      <c r="R5" s="76"/>
      <c r="S5" s="79"/>
      <c r="T5" s="70"/>
      <c r="U5" s="67"/>
      <c r="V5" s="76"/>
      <c r="W5" s="79"/>
      <c r="X5" s="70"/>
      <c r="Y5" s="67"/>
      <c r="Z5" s="70"/>
      <c r="AA5" s="70"/>
      <c r="AB5" s="70"/>
      <c r="AC5" s="67"/>
      <c r="AD5" s="76"/>
      <c r="AE5" s="79"/>
      <c r="AF5" s="70"/>
      <c r="AG5" s="67"/>
      <c r="AH5" s="76"/>
      <c r="AI5" s="79"/>
      <c r="AJ5" s="70"/>
      <c r="AK5" s="67"/>
      <c r="AL5" s="76"/>
      <c r="AM5" s="79"/>
      <c r="AN5" s="70"/>
      <c r="AO5" s="73"/>
      <c r="AP5" s="76"/>
      <c r="AQ5" s="79"/>
      <c r="AR5" s="70"/>
      <c r="AS5" s="67"/>
      <c r="AT5" s="76"/>
      <c r="AU5" s="79"/>
      <c r="AV5" s="70"/>
      <c r="AW5" s="67"/>
      <c r="AX5" s="76"/>
      <c r="AY5" s="79"/>
      <c r="AZ5" s="70"/>
      <c r="BA5" s="67"/>
      <c r="BB5" s="76"/>
      <c r="BC5" s="79"/>
      <c r="BD5" s="70"/>
      <c r="BE5" s="67"/>
      <c r="BF5" s="76"/>
      <c r="BG5" s="79"/>
      <c r="BH5" s="70"/>
      <c r="BI5" s="67"/>
      <c r="BJ5" s="76"/>
      <c r="BK5" s="79"/>
      <c r="BL5" s="70"/>
    </row>
    <row r="6" spans="1:64" x14ac:dyDescent="0.2">
      <c r="A6" s="67"/>
      <c r="B6" s="68" t="s">
        <v>236</v>
      </c>
      <c r="C6" s="69"/>
      <c r="D6" s="80">
        <v>1910</v>
      </c>
      <c r="E6" s="71"/>
      <c r="F6" s="70"/>
      <c r="G6" s="70"/>
      <c r="H6" s="72"/>
      <c r="I6" s="70"/>
      <c r="J6" s="67"/>
      <c r="K6" s="70"/>
      <c r="L6" s="70"/>
      <c r="M6" s="67"/>
      <c r="N6" s="70"/>
      <c r="O6" s="72"/>
      <c r="P6" s="70"/>
      <c r="Q6" s="67"/>
      <c r="R6" s="70"/>
      <c r="S6" s="72"/>
      <c r="T6" s="70"/>
      <c r="U6" s="67"/>
      <c r="V6" s="70"/>
      <c r="W6" s="72"/>
      <c r="X6" s="70"/>
      <c r="Y6" s="67"/>
      <c r="Z6" s="70"/>
      <c r="AA6" s="70"/>
      <c r="AB6" s="70"/>
      <c r="AC6" s="67"/>
      <c r="AD6" s="70"/>
      <c r="AE6" s="72"/>
      <c r="AF6" s="70"/>
      <c r="AG6" s="67"/>
      <c r="AH6" s="70"/>
      <c r="AI6" s="72"/>
      <c r="AJ6" s="70"/>
      <c r="AK6" s="67"/>
      <c r="AL6" s="70"/>
      <c r="AM6" s="72"/>
      <c r="AN6" s="70"/>
      <c r="AO6" s="73"/>
      <c r="AP6" s="70"/>
      <c r="AQ6" s="72"/>
      <c r="AR6" s="70"/>
      <c r="AS6" s="67"/>
      <c r="AT6" s="70"/>
      <c r="AU6" s="72"/>
      <c r="AV6" s="70"/>
      <c r="AW6" s="67"/>
      <c r="AX6" s="70"/>
      <c r="AY6" s="72"/>
      <c r="AZ6" s="70"/>
      <c r="BA6" s="67"/>
      <c r="BB6" s="70"/>
      <c r="BC6" s="72"/>
      <c r="BD6" s="70"/>
      <c r="BE6" s="67"/>
      <c r="BF6" s="70"/>
      <c r="BG6" s="72"/>
      <c r="BH6" s="70"/>
      <c r="BI6" s="67"/>
      <c r="BJ6" s="70"/>
      <c r="BK6" s="72"/>
      <c r="BL6" s="70"/>
    </row>
    <row r="7" spans="1:64" ht="13.5" thickBot="1" x14ac:dyDescent="0.25">
      <c r="A7" s="67"/>
      <c r="B7" s="68" t="s">
        <v>237</v>
      </c>
      <c r="C7" s="69"/>
      <c r="D7" s="80">
        <v>1900</v>
      </c>
      <c r="E7" s="71"/>
      <c r="F7" s="70"/>
      <c r="G7" s="70"/>
      <c r="H7" s="72"/>
      <c r="I7" s="70"/>
      <c r="J7" s="67"/>
      <c r="K7" s="70"/>
      <c r="L7" s="70"/>
      <c r="M7" s="67"/>
      <c r="N7" s="70"/>
      <c r="O7" s="72"/>
      <c r="P7" s="70"/>
      <c r="Q7" s="67"/>
      <c r="R7" s="70"/>
      <c r="S7" s="72"/>
      <c r="T7" s="70"/>
      <c r="U7" s="67"/>
      <c r="V7" s="70"/>
      <c r="W7" s="72"/>
      <c r="X7" s="70"/>
      <c r="Y7" s="67"/>
      <c r="Z7" s="70"/>
      <c r="AA7" s="70"/>
      <c r="AB7" s="70"/>
      <c r="AC7" s="67"/>
      <c r="AD7" s="70"/>
      <c r="AE7" s="72"/>
      <c r="AF7" s="70"/>
      <c r="AG7" s="67"/>
      <c r="AH7" s="70"/>
      <c r="AI7" s="72"/>
      <c r="AJ7" s="70"/>
      <c r="AK7" s="67"/>
      <c r="AL7" s="70"/>
      <c r="AM7" s="72"/>
      <c r="AN7" s="70"/>
      <c r="AO7" s="73"/>
      <c r="AP7" s="70"/>
      <c r="AQ7" s="72"/>
      <c r="AR7" s="70"/>
      <c r="AS7" s="67"/>
      <c r="AT7" s="70"/>
      <c r="AU7" s="72"/>
      <c r="AV7" s="70"/>
      <c r="AW7" s="67"/>
      <c r="AX7" s="70"/>
      <c r="AY7" s="72"/>
      <c r="AZ7" s="70"/>
      <c r="BA7" s="67"/>
      <c r="BB7" s="70"/>
      <c r="BC7" s="72"/>
      <c r="BD7" s="70"/>
      <c r="BE7" s="67"/>
      <c r="BF7" s="70"/>
      <c r="BG7" s="72"/>
      <c r="BH7" s="70"/>
      <c r="BI7" s="67"/>
      <c r="BJ7" s="70"/>
      <c r="BK7" s="72"/>
      <c r="BL7" s="70"/>
    </row>
    <row r="8" spans="1:64" x14ac:dyDescent="0.2">
      <c r="A8" s="67"/>
      <c r="B8" s="68" t="s">
        <v>238</v>
      </c>
      <c r="C8" s="69"/>
      <c r="D8" s="80">
        <v>2017</v>
      </c>
      <c r="E8" s="71"/>
      <c r="F8" s="70"/>
      <c r="G8" s="868" t="s">
        <v>239</v>
      </c>
      <c r="H8" s="869"/>
      <c r="I8" s="870"/>
      <c r="J8" s="67"/>
      <c r="K8" s="863" t="s">
        <v>240</v>
      </c>
      <c r="L8" s="865"/>
      <c r="M8" s="67"/>
      <c r="N8" s="863" t="s">
        <v>241</v>
      </c>
      <c r="O8" s="864"/>
      <c r="P8" s="865"/>
      <c r="Q8" s="67"/>
      <c r="R8" s="863" t="s">
        <v>242</v>
      </c>
      <c r="S8" s="864"/>
      <c r="T8" s="865"/>
      <c r="U8" s="67"/>
      <c r="V8" s="863" t="s">
        <v>243</v>
      </c>
      <c r="W8" s="864"/>
      <c r="X8" s="865"/>
      <c r="Y8" s="67"/>
      <c r="Z8" s="863" t="s">
        <v>244</v>
      </c>
      <c r="AA8" s="864"/>
      <c r="AB8" s="865"/>
      <c r="AC8" s="67"/>
      <c r="AD8" s="863" t="s">
        <v>245</v>
      </c>
      <c r="AE8" s="864"/>
      <c r="AF8" s="865"/>
      <c r="AG8" s="67"/>
      <c r="AH8" s="863" t="s">
        <v>246</v>
      </c>
      <c r="AI8" s="864"/>
      <c r="AJ8" s="865"/>
      <c r="AK8" s="67"/>
      <c r="AL8" s="863" t="s">
        <v>12</v>
      </c>
      <c r="AM8" s="864"/>
      <c r="AN8" s="865"/>
      <c r="AO8" s="73"/>
      <c r="AP8" s="863" t="s">
        <v>247</v>
      </c>
      <c r="AQ8" s="864"/>
      <c r="AR8" s="865"/>
      <c r="AS8" s="67"/>
      <c r="AT8" s="863" t="s">
        <v>248</v>
      </c>
      <c r="AU8" s="864"/>
      <c r="AV8" s="865"/>
      <c r="AW8" s="67"/>
      <c r="AX8" s="863" t="s">
        <v>15</v>
      </c>
      <c r="AY8" s="864"/>
      <c r="AZ8" s="865"/>
      <c r="BA8" s="67"/>
      <c r="BB8" s="863" t="s">
        <v>249</v>
      </c>
      <c r="BC8" s="864"/>
      <c r="BD8" s="865"/>
      <c r="BE8" s="67"/>
      <c r="BF8" s="863" t="s">
        <v>250</v>
      </c>
      <c r="BG8" s="864"/>
      <c r="BH8" s="865"/>
      <c r="BI8" s="67"/>
      <c r="BJ8" s="863" t="s">
        <v>251</v>
      </c>
      <c r="BK8" s="864"/>
      <c r="BL8" s="865"/>
    </row>
    <row r="9" spans="1:64" ht="14.25" customHeight="1" x14ac:dyDescent="0.2">
      <c r="A9" s="81"/>
      <c r="B9" s="81"/>
      <c r="C9" s="81"/>
      <c r="D9" s="81"/>
      <c r="E9" s="82"/>
      <c r="F9" s="81"/>
      <c r="G9" s="83"/>
      <c r="H9" s="84"/>
      <c r="I9" s="85"/>
      <c r="J9" s="86"/>
      <c r="K9" s="87"/>
      <c r="L9" s="86"/>
      <c r="M9" s="87"/>
      <c r="N9" s="87"/>
      <c r="O9" s="84"/>
      <c r="P9" s="86"/>
      <c r="Q9" s="87"/>
      <c r="R9" s="87" t="s">
        <v>252</v>
      </c>
      <c r="S9" s="84"/>
      <c r="T9" s="86" t="s">
        <v>253</v>
      </c>
      <c r="U9" s="87"/>
      <c r="V9" s="87" t="s">
        <v>252</v>
      </c>
      <c r="W9" s="84"/>
      <c r="X9" s="86" t="s">
        <v>253</v>
      </c>
      <c r="Y9" s="87"/>
      <c r="Z9" s="87" t="s">
        <v>252</v>
      </c>
      <c r="AA9" s="84"/>
      <c r="AB9" s="88" t="s">
        <v>253</v>
      </c>
      <c r="AC9" s="81"/>
      <c r="AD9" s="87" t="s">
        <v>252</v>
      </c>
      <c r="AE9" s="84"/>
      <c r="AF9" s="88" t="s">
        <v>253</v>
      </c>
      <c r="AG9" s="81"/>
      <c r="AH9" s="87" t="s">
        <v>252</v>
      </c>
      <c r="AI9" s="84"/>
      <c r="AJ9" s="88" t="s">
        <v>253</v>
      </c>
      <c r="AK9" s="81"/>
      <c r="AL9" s="87" t="s">
        <v>252</v>
      </c>
      <c r="AM9" s="84"/>
      <c r="AN9" s="88" t="s">
        <v>253</v>
      </c>
      <c r="AO9" s="89"/>
      <c r="AP9" s="87" t="s">
        <v>252</v>
      </c>
      <c r="AQ9" s="84"/>
      <c r="AR9" s="88" t="s">
        <v>253</v>
      </c>
      <c r="AS9" s="81"/>
      <c r="AT9" s="87" t="s">
        <v>252</v>
      </c>
      <c r="AU9" s="84"/>
      <c r="AV9" s="88" t="s">
        <v>253</v>
      </c>
      <c r="AW9" s="81"/>
      <c r="AX9" s="87" t="s">
        <v>252</v>
      </c>
      <c r="AY9" s="84"/>
      <c r="AZ9" s="88" t="s">
        <v>253</v>
      </c>
      <c r="BA9" s="81"/>
      <c r="BB9" s="87" t="s">
        <v>252</v>
      </c>
      <c r="BC9" s="84"/>
      <c r="BD9" s="88" t="s">
        <v>253</v>
      </c>
      <c r="BE9" s="81"/>
      <c r="BF9" s="87" t="s">
        <v>252</v>
      </c>
      <c r="BG9" s="84"/>
      <c r="BH9" s="88" t="s">
        <v>253</v>
      </c>
      <c r="BI9" s="81"/>
      <c r="BJ9" s="87" t="s">
        <v>252</v>
      </c>
      <c r="BK9" s="84"/>
      <c r="BL9" s="88" t="s">
        <v>253</v>
      </c>
    </row>
    <row r="10" spans="1:64" ht="6.75" customHeight="1" x14ac:dyDescent="0.2">
      <c r="A10" s="67"/>
      <c r="B10" s="90"/>
      <c r="C10" s="91"/>
      <c r="D10" s="67"/>
      <c r="E10" s="92"/>
      <c r="F10" s="67"/>
      <c r="G10" s="93"/>
      <c r="H10" s="94"/>
      <c r="I10" s="95"/>
      <c r="J10" s="96"/>
      <c r="K10" s="97"/>
      <c r="L10" s="96"/>
      <c r="M10" s="97"/>
      <c r="N10" s="97"/>
      <c r="O10" s="94"/>
      <c r="P10" s="96"/>
      <c r="Q10" s="97"/>
      <c r="R10" s="97"/>
      <c r="S10" s="94"/>
      <c r="T10" s="96"/>
      <c r="U10" s="97"/>
      <c r="V10" s="97"/>
      <c r="W10" s="94"/>
      <c r="X10" s="96"/>
      <c r="Y10" s="97"/>
      <c r="Z10" s="97"/>
      <c r="AA10" s="94"/>
      <c r="AB10" s="98"/>
      <c r="AC10" s="67"/>
      <c r="AD10" s="97"/>
      <c r="AE10" s="94"/>
      <c r="AF10" s="98"/>
      <c r="AG10" s="67"/>
      <c r="AH10" s="97"/>
      <c r="AI10" s="94"/>
      <c r="AJ10" s="98"/>
      <c r="AK10" s="67"/>
      <c r="AL10" s="97"/>
      <c r="AM10" s="94"/>
      <c r="AN10" s="98"/>
      <c r="AO10" s="73"/>
      <c r="AP10" s="97"/>
      <c r="AQ10" s="94"/>
      <c r="AR10" s="98"/>
      <c r="AS10" s="67"/>
      <c r="AT10" s="97"/>
      <c r="AU10" s="94"/>
      <c r="AV10" s="98"/>
      <c r="AW10" s="67"/>
      <c r="AX10" s="97"/>
      <c r="AY10" s="94"/>
      <c r="AZ10" s="98"/>
      <c r="BA10" s="67"/>
      <c r="BB10" s="97"/>
      <c r="BC10" s="94"/>
      <c r="BD10" s="98"/>
      <c r="BE10" s="67"/>
      <c r="BF10" s="97"/>
      <c r="BG10" s="94"/>
      <c r="BH10" s="98"/>
      <c r="BI10" s="67"/>
      <c r="BJ10" s="97"/>
      <c r="BK10" s="94"/>
      <c r="BL10" s="98"/>
    </row>
    <row r="11" spans="1:64" x14ac:dyDescent="0.2">
      <c r="A11" s="81"/>
      <c r="B11" s="86"/>
      <c r="C11" s="86"/>
      <c r="D11" s="86"/>
      <c r="E11" s="99"/>
      <c r="F11" s="86" t="s">
        <v>254</v>
      </c>
      <c r="G11" s="83"/>
      <c r="H11" s="84"/>
      <c r="I11" s="85"/>
      <c r="J11" s="86"/>
      <c r="K11" s="87"/>
      <c r="L11" s="86"/>
      <c r="M11" s="87"/>
      <c r="N11" s="87"/>
      <c r="O11" s="84"/>
      <c r="P11" s="86"/>
      <c r="Q11" s="87"/>
      <c r="R11" s="87" t="s">
        <v>21</v>
      </c>
      <c r="S11" s="84"/>
      <c r="T11" s="86" t="s">
        <v>21</v>
      </c>
      <c r="U11" s="87"/>
      <c r="V11" s="87" t="s">
        <v>22</v>
      </c>
      <c r="W11" s="84"/>
      <c r="X11" s="86" t="s">
        <v>22</v>
      </c>
      <c r="Y11" s="87"/>
      <c r="Z11" s="87" t="s">
        <v>23</v>
      </c>
      <c r="AA11" s="84"/>
      <c r="AB11" s="100" t="s">
        <v>23</v>
      </c>
      <c r="AC11" s="81"/>
      <c r="AD11" s="87" t="s">
        <v>24</v>
      </c>
      <c r="AE11" s="84"/>
      <c r="AF11" s="100" t="s">
        <v>24</v>
      </c>
      <c r="AG11" s="81"/>
      <c r="AH11" s="87" t="s">
        <v>25</v>
      </c>
      <c r="AI11" s="84"/>
      <c r="AJ11" s="100" t="s">
        <v>25</v>
      </c>
      <c r="AK11" s="81"/>
      <c r="AL11" s="87" t="s">
        <v>27</v>
      </c>
      <c r="AM11" s="84"/>
      <c r="AN11" s="100" t="s">
        <v>27</v>
      </c>
      <c r="AO11" s="89"/>
      <c r="AP11" s="87" t="s">
        <v>28</v>
      </c>
      <c r="AQ11" s="84"/>
      <c r="AR11" s="100" t="s">
        <v>28</v>
      </c>
      <c r="AS11" s="81"/>
      <c r="AT11" s="87" t="s">
        <v>29</v>
      </c>
      <c r="AU11" s="84"/>
      <c r="AV11" s="100" t="s">
        <v>29</v>
      </c>
      <c r="AW11" s="81"/>
      <c r="AX11" s="87" t="s">
        <v>30</v>
      </c>
      <c r="AY11" s="84"/>
      <c r="AZ11" s="100" t="s">
        <v>30</v>
      </c>
      <c r="BA11" s="81"/>
      <c r="BB11" s="87" t="s">
        <v>31</v>
      </c>
      <c r="BC11" s="84"/>
      <c r="BD11" s="100" t="s">
        <v>31</v>
      </c>
      <c r="BE11" s="81"/>
      <c r="BF11" s="87" t="s">
        <v>32</v>
      </c>
      <c r="BG11" s="84"/>
      <c r="BH11" s="100" t="s">
        <v>32</v>
      </c>
      <c r="BI11" s="81"/>
      <c r="BJ11" s="87" t="s">
        <v>33</v>
      </c>
      <c r="BK11" s="84"/>
      <c r="BL11" s="100" t="s">
        <v>33</v>
      </c>
    </row>
    <row r="12" spans="1:64" ht="13.5" thickBot="1" x14ac:dyDescent="0.25">
      <c r="A12" s="101"/>
      <c r="B12" s="102"/>
      <c r="C12" s="103"/>
      <c r="D12" s="102" t="s">
        <v>255</v>
      </c>
      <c r="E12" s="104"/>
      <c r="F12" s="102" t="s">
        <v>256</v>
      </c>
      <c r="G12" s="105"/>
      <c r="H12" s="106"/>
      <c r="I12" s="107"/>
      <c r="J12" s="108"/>
      <c r="K12" s="109"/>
      <c r="L12" s="110"/>
      <c r="M12" s="111"/>
      <c r="N12" s="109"/>
      <c r="O12" s="106"/>
      <c r="P12" s="110"/>
      <c r="Q12" s="111"/>
      <c r="R12" s="109">
        <v>10070536</v>
      </c>
      <c r="S12" s="106"/>
      <c r="T12" s="110">
        <v>10070512</v>
      </c>
      <c r="U12" s="111"/>
      <c r="V12" s="109">
        <v>10070537</v>
      </c>
      <c r="W12" s="106"/>
      <c r="X12" s="110">
        <v>10074011</v>
      </c>
      <c r="Y12" s="111"/>
      <c r="Z12" s="109">
        <v>10070538</v>
      </c>
      <c r="AA12" s="106"/>
      <c r="AB12" s="112">
        <v>10070513</v>
      </c>
      <c r="AC12" s="101"/>
      <c r="AD12" s="109">
        <v>10070539</v>
      </c>
      <c r="AE12" s="106"/>
      <c r="AF12" s="112">
        <v>10070514</v>
      </c>
      <c r="AG12" s="101"/>
      <c r="AH12" s="109">
        <v>10070540</v>
      </c>
      <c r="AI12" s="106"/>
      <c r="AJ12" s="112">
        <v>10070515</v>
      </c>
      <c r="AK12" s="101"/>
      <c r="AL12" s="109">
        <v>10070542</v>
      </c>
      <c r="AM12" s="106"/>
      <c r="AN12" s="112">
        <v>10070517</v>
      </c>
      <c r="AO12" s="113"/>
      <c r="AP12" s="109">
        <v>10070543</v>
      </c>
      <c r="AQ12" s="106"/>
      <c r="AR12" s="112">
        <v>10070523</v>
      </c>
      <c r="AS12" s="101"/>
      <c r="AT12" s="109">
        <v>10070544</v>
      </c>
      <c r="AU12" s="106"/>
      <c r="AV12" s="112">
        <v>10070518</v>
      </c>
      <c r="AW12" s="101"/>
      <c r="AX12" s="109">
        <v>10070545</v>
      </c>
      <c r="AY12" s="106"/>
      <c r="AZ12" s="112">
        <v>10070519</v>
      </c>
      <c r="BA12" s="101"/>
      <c r="BB12" s="109">
        <v>10070546</v>
      </c>
      <c r="BC12" s="106"/>
      <c r="BD12" s="112">
        <v>10070520</v>
      </c>
      <c r="BE12" s="101"/>
      <c r="BF12" s="109">
        <v>10070547</v>
      </c>
      <c r="BG12" s="106"/>
      <c r="BH12" s="112">
        <v>10070521</v>
      </c>
      <c r="BI12" s="101"/>
      <c r="BJ12" s="109">
        <v>10070548</v>
      </c>
      <c r="BK12" s="106"/>
      <c r="BL12" s="112">
        <v>10070522</v>
      </c>
    </row>
    <row r="13" spans="1:64" ht="7.5" customHeight="1" x14ac:dyDescent="0.2">
      <c r="A13" s="67"/>
      <c r="B13" s="114"/>
      <c r="C13" s="77"/>
      <c r="D13" s="114"/>
      <c r="E13" s="115"/>
      <c r="F13" s="116"/>
      <c r="G13" s="117"/>
      <c r="H13" s="118"/>
      <c r="I13" s="119"/>
      <c r="J13" s="67"/>
      <c r="K13" s="120"/>
      <c r="L13" s="121"/>
      <c r="M13" s="67"/>
      <c r="N13" s="120"/>
      <c r="O13" s="118"/>
      <c r="P13" s="121"/>
      <c r="Q13" s="67"/>
      <c r="R13" s="120"/>
      <c r="S13" s="118"/>
      <c r="T13" s="121"/>
      <c r="U13" s="67"/>
      <c r="V13" s="120"/>
      <c r="W13" s="118"/>
      <c r="X13" s="121"/>
      <c r="Y13" s="67"/>
      <c r="Z13" s="120"/>
      <c r="AA13" s="118"/>
      <c r="AB13" s="121"/>
      <c r="AC13" s="67"/>
      <c r="AD13" s="120"/>
      <c r="AE13" s="118"/>
      <c r="AF13" s="121"/>
      <c r="AG13" s="67"/>
      <c r="AH13" s="120"/>
      <c r="AI13" s="118"/>
      <c r="AJ13" s="121"/>
      <c r="AK13" s="67"/>
      <c r="AL13" s="120"/>
      <c r="AM13" s="118"/>
      <c r="AN13" s="121"/>
      <c r="AO13" s="73"/>
      <c r="AP13" s="120"/>
      <c r="AQ13" s="118"/>
      <c r="AR13" s="121"/>
      <c r="AS13" s="67"/>
      <c r="AT13" s="120"/>
      <c r="AU13" s="118"/>
      <c r="AV13" s="121"/>
      <c r="AW13" s="67"/>
      <c r="AX13" s="120"/>
      <c r="AY13" s="118"/>
      <c r="AZ13" s="121"/>
      <c r="BA13" s="67"/>
      <c r="BB13" s="120"/>
      <c r="BC13" s="118"/>
      <c r="BD13" s="121"/>
      <c r="BE13" s="67"/>
      <c r="BF13" s="120"/>
      <c r="BG13" s="118"/>
      <c r="BH13" s="121"/>
      <c r="BI13" s="67"/>
      <c r="BJ13" s="120"/>
      <c r="BK13" s="118"/>
      <c r="BL13" s="121"/>
    </row>
    <row r="14" spans="1:64" x14ac:dyDescent="0.2">
      <c r="A14" s="96"/>
      <c r="B14" s="866" t="s">
        <v>47</v>
      </c>
      <c r="C14" s="866"/>
      <c r="D14" s="867"/>
      <c r="E14" s="122"/>
      <c r="F14" s="123"/>
      <c r="G14" s="124"/>
      <c r="H14" s="125"/>
      <c r="I14" s="126"/>
      <c r="J14" s="127"/>
      <c r="K14" s="128"/>
      <c r="L14" s="129"/>
      <c r="M14" s="127"/>
      <c r="N14" s="128"/>
      <c r="O14" s="125"/>
      <c r="P14" s="129"/>
      <c r="Q14" s="127"/>
      <c r="R14" s="128"/>
      <c r="S14" s="125"/>
      <c r="T14" s="129"/>
      <c r="U14" s="127"/>
      <c r="V14" s="128"/>
      <c r="W14" s="125"/>
      <c r="X14" s="129"/>
      <c r="Y14" s="127"/>
      <c r="Z14" s="128"/>
      <c r="AA14" s="125"/>
      <c r="AB14" s="129"/>
      <c r="AC14" s="127"/>
      <c r="AD14" s="128"/>
      <c r="AE14" s="125"/>
      <c r="AF14" s="129"/>
      <c r="AG14" s="127"/>
      <c r="AH14" s="128"/>
      <c r="AI14" s="125"/>
      <c r="AJ14" s="129"/>
      <c r="AK14" s="127"/>
      <c r="AL14" s="128"/>
      <c r="AM14" s="125"/>
      <c r="AN14" s="129"/>
      <c r="AO14" s="130"/>
      <c r="AP14" s="128"/>
      <c r="AQ14" s="125"/>
      <c r="AR14" s="129"/>
      <c r="AS14" s="127"/>
      <c r="AT14" s="128"/>
      <c r="AU14" s="125"/>
      <c r="AV14" s="129"/>
      <c r="AW14" s="127"/>
      <c r="AX14" s="128"/>
      <c r="AY14" s="125"/>
      <c r="AZ14" s="129"/>
      <c r="BA14" s="127"/>
      <c r="BB14" s="128"/>
      <c r="BC14" s="125"/>
      <c r="BD14" s="129"/>
      <c r="BE14" s="127"/>
      <c r="BF14" s="128"/>
      <c r="BG14" s="125"/>
      <c r="BH14" s="129"/>
      <c r="BI14" s="127"/>
      <c r="BJ14" s="128"/>
      <c r="BK14" s="125"/>
      <c r="BL14" s="129"/>
    </row>
    <row r="15" spans="1:64" x14ac:dyDescent="0.2">
      <c r="A15" s="67"/>
      <c r="B15" s="70" t="s">
        <v>257</v>
      </c>
      <c r="C15" s="69"/>
      <c r="D15" s="70"/>
      <c r="E15" s="71"/>
      <c r="F15" s="70"/>
      <c r="G15" s="131"/>
      <c r="H15" s="132"/>
      <c r="I15" s="119"/>
      <c r="J15" s="67"/>
      <c r="K15" s="133"/>
      <c r="L15" s="121"/>
      <c r="M15" s="67"/>
      <c r="N15" s="133"/>
      <c r="O15" s="132"/>
      <c r="P15" s="121"/>
      <c r="Q15" s="67"/>
      <c r="R15" s="133"/>
      <c r="S15" s="132"/>
      <c r="T15" s="121"/>
      <c r="U15" s="67"/>
      <c r="V15" s="133"/>
      <c r="W15" s="132"/>
      <c r="X15" s="121"/>
      <c r="Y15" s="67"/>
      <c r="Z15" s="133"/>
      <c r="AA15" s="132"/>
      <c r="AB15" s="121"/>
      <c r="AC15" s="67"/>
      <c r="AD15" s="133"/>
      <c r="AE15" s="132"/>
      <c r="AF15" s="121"/>
      <c r="AG15" s="67"/>
      <c r="AH15" s="133"/>
      <c r="AI15" s="132"/>
      <c r="AJ15" s="121"/>
      <c r="AK15" s="67"/>
      <c r="AL15" s="133"/>
      <c r="AM15" s="132"/>
      <c r="AN15" s="121"/>
      <c r="AO15" s="73"/>
      <c r="AP15" s="133"/>
      <c r="AQ15" s="132"/>
      <c r="AR15" s="121"/>
      <c r="AS15" s="67"/>
      <c r="AT15" s="133"/>
      <c r="AU15" s="132"/>
      <c r="AV15" s="121"/>
      <c r="AW15" s="67"/>
      <c r="AX15" s="133"/>
      <c r="AY15" s="132"/>
      <c r="AZ15" s="121"/>
      <c r="BA15" s="67"/>
      <c r="BB15" s="133"/>
      <c r="BC15" s="132"/>
      <c r="BD15" s="121"/>
      <c r="BE15" s="67"/>
      <c r="BF15" s="133"/>
      <c r="BG15" s="132"/>
      <c r="BH15" s="121"/>
      <c r="BI15" s="67"/>
      <c r="BJ15" s="133"/>
      <c r="BK15" s="132"/>
      <c r="BL15" s="121"/>
    </row>
    <row r="16" spans="1:64" x14ac:dyDescent="0.2">
      <c r="A16" s="67"/>
      <c r="B16" s="70" t="s">
        <v>257</v>
      </c>
      <c r="C16" s="69">
        <v>1</v>
      </c>
      <c r="D16" s="70" t="s">
        <v>258</v>
      </c>
      <c r="E16" s="71" t="s">
        <v>259</v>
      </c>
      <c r="F16" s="70"/>
      <c r="G16" s="134">
        <v>-420000</v>
      </c>
      <c r="H16" s="135"/>
      <c r="I16" s="136"/>
      <c r="J16" s="67"/>
      <c r="K16" s="137"/>
      <c r="L16" s="138"/>
      <c r="M16" s="67"/>
      <c r="N16" s="137">
        <v>-420000</v>
      </c>
      <c r="O16" s="135"/>
      <c r="P16" s="138"/>
      <c r="Q16" s="67"/>
      <c r="R16" s="137">
        <v>-420000</v>
      </c>
      <c r="S16" s="135"/>
      <c r="T16" s="138"/>
      <c r="U16" s="67"/>
      <c r="V16" s="137">
        <v>0</v>
      </c>
      <c r="W16" s="135"/>
      <c r="X16" s="138"/>
      <c r="Y16" s="67"/>
      <c r="Z16" s="137">
        <v>0</v>
      </c>
      <c r="AA16" s="135"/>
      <c r="AB16" s="138"/>
      <c r="AC16" s="67"/>
      <c r="AD16" s="137">
        <v>0</v>
      </c>
      <c r="AE16" s="135"/>
      <c r="AF16" s="138"/>
      <c r="AG16" s="67"/>
      <c r="AH16" s="137">
        <v>0</v>
      </c>
      <c r="AI16" s="135"/>
      <c r="AJ16" s="138"/>
      <c r="AK16" s="67"/>
      <c r="AL16" s="137">
        <v>0</v>
      </c>
      <c r="AM16" s="135"/>
      <c r="AN16" s="138"/>
      <c r="AO16" s="73"/>
      <c r="AP16" s="137">
        <v>0</v>
      </c>
      <c r="AQ16" s="135"/>
      <c r="AR16" s="138"/>
      <c r="AS16" s="67"/>
      <c r="AT16" s="137">
        <v>0</v>
      </c>
      <c r="AU16" s="135"/>
      <c r="AV16" s="138"/>
      <c r="AW16" s="67"/>
      <c r="AX16" s="137">
        <v>0</v>
      </c>
      <c r="AY16" s="135"/>
      <c r="AZ16" s="138"/>
      <c r="BA16" s="67"/>
      <c r="BB16" s="137">
        <v>0</v>
      </c>
      <c r="BC16" s="135"/>
      <c r="BD16" s="138"/>
      <c r="BE16" s="67"/>
      <c r="BF16" s="137">
        <v>0</v>
      </c>
      <c r="BG16" s="135"/>
      <c r="BH16" s="138"/>
      <c r="BI16" s="67"/>
      <c r="BJ16" s="137">
        <v>0</v>
      </c>
      <c r="BK16" s="135"/>
      <c r="BL16" s="138"/>
    </row>
    <row r="17" spans="1:64" x14ac:dyDescent="0.2">
      <c r="A17" s="67"/>
      <c r="B17" s="70" t="s">
        <v>257</v>
      </c>
      <c r="C17" s="69">
        <v>1</v>
      </c>
      <c r="D17" s="70" t="s">
        <v>260</v>
      </c>
      <c r="E17" s="71" t="s">
        <v>261</v>
      </c>
      <c r="F17" s="70"/>
      <c r="G17" s="134">
        <v>-83145.521760000003</v>
      </c>
      <c r="H17" s="135"/>
      <c r="I17" s="136"/>
      <c r="J17" s="67"/>
      <c r="K17" s="137"/>
      <c r="L17" s="138"/>
      <c r="M17" s="67"/>
      <c r="N17" s="137">
        <v>-83145.521760000003</v>
      </c>
      <c r="O17" s="135"/>
      <c r="P17" s="138"/>
      <c r="Q17" s="67"/>
      <c r="R17" s="137">
        <v>-83145.521760000003</v>
      </c>
      <c r="S17" s="135"/>
      <c r="T17" s="138"/>
      <c r="U17" s="67"/>
      <c r="V17" s="137">
        <v>0</v>
      </c>
      <c r="W17" s="135"/>
      <c r="X17" s="138"/>
      <c r="Y17" s="67"/>
      <c r="Z17" s="137">
        <v>0</v>
      </c>
      <c r="AA17" s="135"/>
      <c r="AB17" s="138"/>
      <c r="AC17" s="67"/>
      <c r="AD17" s="137">
        <v>0</v>
      </c>
      <c r="AE17" s="135"/>
      <c r="AF17" s="138"/>
      <c r="AG17" s="67"/>
      <c r="AH17" s="137">
        <v>0</v>
      </c>
      <c r="AI17" s="135"/>
      <c r="AJ17" s="138"/>
      <c r="AK17" s="67"/>
      <c r="AL17" s="137">
        <v>0</v>
      </c>
      <c r="AM17" s="135"/>
      <c r="AN17" s="138"/>
      <c r="AO17" s="73"/>
      <c r="AP17" s="137">
        <v>0</v>
      </c>
      <c r="AQ17" s="135"/>
      <c r="AR17" s="138"/>
      <c r="AS17" s="67"/>
      <c r="AT17" s="137">
        <v>0</v>
      </c>
      <c r="AU17" s="135"/>
      <c r="AV17" s="138"/>
      <c r="AW17" s="67"/>
      <c r="AX17" s="137">
        <v>0</v>
      </c>
      <c r="AY17" s="135"/>
      <c r="AZ17" s="138"/>
      <c r="BA17" s="67"/>
      <c r="BB17" s="137">
        <v>0</v>
      </c>
      <c r="BC17" s="135"/>
      <c r="BD17" s="138"/>
      <c r="BE17" s="67"/>
      <c r="BF17" s="137">
        <v>0</v>
      </c>
      <c r="BG17" s="135"/>
      <c r="BH17" s="138"/>
      <c r="BI17" s="67"/>
      <c r="BJ17" s="137">
        <v>0</v>
      </c>
      <c r="BK17" s="135"/>
      <c r="BL17" s="138"/>
    </row>
    <row r="18" spans="1:64" x14ac:dyDescent="0.2">
      <c r="A18" s="67"/>
      <c r="B18" s="70" t="s">
        <v>257</v>
      </c>
      <c r="C18" s="69">
        <v>1</v>
      </c>
      <c r="D18" s="70" t="s">
        <v>262</v>
      </c>
      <c r="E18" s="71" t="s">
        <v>263</v>
      </c>
      <c r="F18" s="70"/>
      <c r="G18" s="134">
        <v>29101</v>
      </c>
      <c r="H18" s="135"/>
      <c r="I18" s="136"/>
      <c r="J18" s="67"/>
      <c r="K18" s="137"/>
      <c r="L18" s="138"/>
      <c r="M18" s="67"/>
      <c r="N18" s="137">
        <v>29101</v>
      </c>
      <c r="O18" s="135"/>
      <c r="P18" s="138"/>
      <c r="Q18" s="67"/>
      <c r="R18" s="137">
        <v>29101</v>
      </c>
      <c r="S18" s="135"/>
      <c r="T18" s="138"/>
      <c r="U18" s="67"/>
      <c r="V18" s="137">
        <v>0</v>
      </c>
      <c r="W18" s="135"/>
      <c r="X18" s="138"/>
      <c r="Y18" s="67"/>
      <c r="Z18" s="137">
        <v>0</v>
      </c>
      <c r="AA18" s="135"/>
      <c r="AB18" s="138"/>
      <c r="AC18" s="67"/>
      <c r="AD18" s="137">
        <v>0</v>
      </c>
      <c r="AE18" s="135"/>
      <c r="AF18" s="138"/>
      <c r="AG18" s="67"/>
      <c r="AH18" s="137">
        <v>0</v>
      </c>
      <c r="AI18" s="135"/>
      <c r="AJ18" s="138"/>
      <c r="AK18" s="67"/>
      <c r="AL18" s="137">
        <v>0</v>
      </c>
      <c r="AM18" s="135"/>
      <c r="AN18" s="138"/>
      <c r="AO18" s="73"/>
      <c r="AP18" s="137">
        <v>0</v>
      </c>
      <c r="AQ18" s="135"/>
      <c r="AR18" s="138"/>
      <c r="AS18" s="67"/>
      <c r="AT18" s="137">
        <v>0</v>
      </c>
      <c r="AU18" s="135"/>
      <c r="AV18" s="138"/>
      <c r="AW18" s="67"/>
      <c r="AX18" s="137">
        <v>0</v>
      </c>
      <c r="AY18" s="135"/>
      <c r="AZ18" s="138"/>
      <c r="BA18" s="67"/>
      <c r="BB18" s="137">
        <v>0</v>
      </c>
      <c r="BC18" s="135"/>
      <c r="BD18" s="138"/>
      <c r="BE18" s="67"/>
      <c r="BF18" s="137">
        <v>0</v>
      </c>
      <c r="BG18" s="135"/>
      <c r="BH18" s="138"/>
      <c r="BI18" s="67"/>
      <c r="BJ18" s="137">
        <v>0</v>
      </c>
      <c r="BK18" s="135"/>
      <c r="BL18" s="138"/>
    </row>
    <row r="19" spans="1:64" x14ac:dyDescent="0.2">
      <c r="A19" s="67"/>
      <c r="B19" s="70"/>
      <c r="C19" s="69"/>
      <c r="D19" s="70"/>
      <c r="E19" s="71"/>
      <c r="F19" s="70"/>
      <c r="G19" s="134"/>
      <c r="H19" s="135"/>
      <c r="I19" s="136"/>
      <c r="J19" s="67"/>
      <c r="K19" s="137"/>
      <c r="L19" s="138"/>
      <c r="M19" s="67"/>
      <c r="N19" s="137"/>
      <c r="O19" s="135"/>
      <c r="P19" s="138"/>
      <c r="Q19" s="67"/>
      <c r="R19" s="137"/>
      <c r="S19" s="135"/>
      <c r="T19" s="138"/>
      <c r="U19" s="67"/>
      <c r="V19" s="137"/>
      <c r="W19" s="135"/>
      <c r="X19" s="138"/>
      <c r="Y19" s="67"/>
      <c r="Z19" s="137"/>
      <c r="AA19" s="135"/>
      <c r="AB19" s="138"/>
      <c r="AC19" s="67"/>
      <c r="AD19" s="137"/>
      <c r="AE19" s="135"/>
      <c r="AF19" s="138"/>
      <c r="AG19" s="67"/>
      <c r="AH19" s="137"/>
      <c r="AI19" s="135"/>
      <c r="AJ19" s="138"/>
      <c r="AK19" s="67"/>
      <c r="AL19" s="137"/>
      <c r="AM19" s="135"/>
      <c r="AN19" s="138"/>
      <c r="AO19" s="73"/>
      <c r="AP19" s="137"/>
      <c r="AQ19" s="135"/>
      <c r="AR19" s="138"/>
      <c r="AS19" s="67"/>
      <c r="AT19" s="137"/>
      <c r="AU19" s="135"/>
      <c r="AV19" s="138"/>
      <c r="AW19" s="67"/>
      <c r="AX19" s="137"/>
      <c r="AY19" s="135"/>
      <c r="AZ19" s="138"/>
      <c r="BA19" s="67"/>
      <c r="BB19" s="137"/>
      <c r="BC19" s="135"/>
      <c r="BD19" s="138"/>
      <c r="BE19" s="67"/>
      <c r="BF19" s="137"/>
      <c r="BG19" s="135"/>
      <c r="BH19" s="138"/>
      <c r="BI19" s="67"/>
      <c r="BJ19" s="137"/>
      <c r="BK19" s="135"/>
      <c r="BL19" s="138"/>
    </row>
    <row r="20" spans="1:64" x14ac:dyDescent="0.2">
      <c r="A20" s="67"/>
      <c r="B20" s="70"/>
      <c r="C20" s="69"/>
      <c r="D20" s="70"/>
      <c r="E20" s="71" t="s">
        <v>264</v>
      </c>
      <c r="F20" s="70"/>
      <c r="G20" s="93"/>
      <c r="H20" s="132"/>
      <c r="I20" s="139"/>
      <c r="J20" s="67"/>
      <c r="K20" s="97"/>
      <c r="L20" s="140"/>
      <c r="M20" s="67"/>
      <c r="N20" s="97"/>
      <c r="O20" s="132"/>
      <c r="P20" s="140"/>
      <c r="Q20" s="67"/>
      <c r="R20" s="97"/>
      <c r="S20" s="132"/>
      <c r="T20" s="140"/>
      <c r="U20" s="67"/>
      <c r="V20" s="97"/>
      <c r="W20" s="132"/>
      <c r="X20" s="140"/>
      <c r="Y20" s="67"/>
      <c r="Z20" s="97"/>
      <c r="AA20" s="132"/>
      <c r="AB20" s="140"/>
      <c r="AC20" s="67"/>
      <c r="AD20" s="97"/>
      <c r="AE20" s="132"/>
      <c r="AF20" s="140"/>
      <c r="AG20" s="67"/>
      <c r="AH20" s="97"/>
      <c r="AI20" s="132"/>
      <c r="AJ20" s="140"/>
      <c r="AK20" s="67"/>
      <c r="AL20" s="97"/>
      <c r="AM20" s="132"/>
      <c r="AN20" s="140"/>
      <c r="AO20" s="73"/>
      <c r="AP20" s="97"/>
      <c r="AQ20" s="132"/>
      <c r="AR20" s="140"/>
      <c r="AS20" s="67"/>
      <c r="AT20" s="97"/>
      <c r="AU20" s="132"/>
      <c r="AV20" s="140"/>
      <c r="AW20" s="67"/>
      <c r="AX20" s="97"/>
      <c r="AY20" s="132"/>
      <c r="AZ20" s="140"/>
      <c r="BA20" s="67"/>
      <c r="BB20" s="97"/>
      <c r="BC20" s="132"/>
      <c r="BD20" s="140"/>
      <c r="BE20" s="67"/>
      <c r="BF20" s="97"/>
      <c r="BG20" s="132"/>
      <c r="BH20" s="140"/>
      <c r="BI20" s="67"/>
      <c r="BJ20" s="97"/>
      <c r="BK20" s="132"/>
      <c r="BL20" s="140"/>
    </row>
    <row r="21" spans="1:64" x14ac:dyDescent="0.2">
      <c r="A21" s="67"/>
      <c r="B21" s="867" t="s">
        <v>265</v>
      </c>
      <c r="C21" s="867"/>
      <c r="D21" s="867"/>
      <c r="E21" s="141" t="s">
        <v>264</v>
      </c>
      <c r="F21" s="142"/>
      <c r="G21" s="143"/>
      <c r="H21" s="143"/>
      <c r="I21" s="126"/>
      <c r="J21" s="142"/>
      <c r="K21" s="144"/>
      <c r="L21" s="129"/>
      <c r="M21" s="142"/>
      <c r="N21" s="144"/>
      <c r="O21" s="143"/>
      <c r="P21" s="129"/>
      <c r="Q21" s="142"/>
      <c r="R21" s="144"/>
      <c r="S21" s="143"/>
      <c r="T21" s="129"/>
      <c r="U21" s="142"/>
      <c r="V21" s="144"/>
      <c r="W21" s="143"/>
      <c r="X21" s="129"/>
      <c r="Y21" s="142"/>
      <c r="Z21" s="144"/>
      <c r="AA21" s="143"/>
      <c r="AB21" s="129"/>
      <c r="AC21" s="142"/>
      <c r="AD21" s="144"/>
      <c r="AE21" s="143"/>
      <c r="AF21" s="129"/>
      <c r="AG21" s="142"/>
      <c r="AH21" s="144"/>
      <c r="AI21" s="143"/>
      <c r="AJ21" s="129"/>
      <c r="AK21" s="142"/>
      <c r="AL21" s="144"/>
      <c r="AM21" s="143"/>
      <c r="AN21" s="129"/>
      <c r="AO21" s="145"/>
      <c r="AP21" s="144"/>
      <c r="AQ21" s="143"/>
      <c r="AR21" s="129"/>
      <c r="AS21" s="142"/>
      <c r="AT21" s="144"/>
      <c r="AU21" s="143"/>
      <c r="AV21" s="129"/>
      <c r="AW21" s="142"/>
      <c r="AX21" s="144"/>
      <c r="AY21" s="143"/>
      <c r="AZ21" s="129"/>
      <c r="BA21" s="142"/>
      <c r="BB21" s="144"/>
      <c r="BC21" s="143"/>
      <c r="BD21" s="129"/>
      <c r="BE21" s="142"/>
      <c r="BF21" s="144"/>
      <c r="BG21" s="143"/>
      <c r="BH21" s="129"/>
      <c r="BI21" s="142"/>
      <c r="BJ21" s="144"/>
      <c r="BK21" s="143"/>
      <c r="BL21" s="129"/>
    </row>
    <row r="22" spans="1:64" x14ac:dyDescent="0.2">
      <c r="A22" s="67"/>
      <c r="B22" s="146" t="s">
        <v>266</v>
      </c>
      <c r="C22" s="77"/>
      <c r="D22" s="70"/>
      <c r="E22" s="71" t="s">
        <v>264</v>
      </c>
      <c r="F22" s="70"/>
      <c r="G22" s="93"/>
      <c r="H22" s="132"/>
      <c r="I22" s="119"/>
      <c r="J22" s="67"/>
      <c r="K22" s="97"/>
      <c r="L22" s="121"/>
      <c r="M22" s="67"/>
      <c r="N22" s="97"/>
      <c r="O22" s="132"/>
      <c r="P22" s="121"/>
      <c r="Q22" s="67"/>
      <c r="R22" s="97"/>
      <c r="S22" s="132"/>
      <c r="T22" s="121"/>
      <c r="U22" s="67"/>
      <c r="V22" s="97"/>
      <c r="W22" s="132"/>
      <c r="X22" s="121"/>
      <c r="Y22" s="67"/>
      <c r="Z22" s="97"/>
      <c r="AA22" s="132"/>
      <c r="AB22" s="121"/>
      <c r="AC22" s="67"/>
      <c r="AD22" s="97"/>
      <c r="AE22" s="132"/>
      <c r="AF22" s="121"/>
      <c r="AG22" s="67"/>
      <c r="AH22" s="97"/>
      <c r="AI22" s="132"/>
      <c r="AJ22" s="121"/>
      <c r="AK22" s="67"/>
      <c r="AL22" s="97"/>
      <c r="AM22" s="132"/>
      <c r="AN22" s="121"/>
      <c r="AO22" s="73"/>
      <c r="AP22" s="97"/>
      <c r="AQ22" s="132"/>
      <c r="AR22" s="121"/>
      <c r="AS22" s="67"/>
      <c r="AT22" s="97"/>
      <c r="AU22" s="132"/>
      <c r="AV22" s="121"/>
      <c r="AW22" s="67"/>
      <c r="AX22" s="97"/>
      <c r="AY22" s="132"/>
      <c r="AZ22" s="121"/>
      <c r="BA22" s="67"/>
      <c r="BB22" s="97"/>
      <c r="BC22" s="132"/>
      <c r="BD22" s="121"/>
      <c r="BE22" s="67"/>
      <c r="BF22" s="97"/>
      <c r="BG22" s="132"/>
      <c r="BH22" s="121"/>
      <c r="BI22" s="67"/>
      <c r="BJ22" s="97"/>
      <c r="BK22" s="132"/>
      <c r="BL22" s="121"/>
    </row>
    <row r="23" spans="1:64" x14ac:dyDescent="0.2">
      <c r="A23" s="67"/>
      <c r="B23" s="76"/>
      <c r="C23" s="77">
        <v>2</v>
      </c>
      <c r="D23" s="70" t="s">
        <v>258</v>
      </c>
      <c r="E23" s="71" t="s">
        <v>267</v>
      </c>
      <c r="F23" s="70"/>
      <c r="G23" s="134">
        <v>0</v>
      </c>
      <c r="H23" s="135"/>
      <c r="I23" s="136"/>
      <c r="J23" s="67"/>
      <c r="K23" s="137"/>
      <c r="L23" s="138"/>
      <c r="M23" s="67"/>
      <c r="N23" s="137">
        <v>0</v>
      </c>
      <c r="O23" s="135"/>
      <c r="P23" s="138"/>
      <c r="Q23" s="67"/>
      <c r="R23" s="137">
        <v>0</v>
      </c>
      <c r="S23" s="135"/>
      <c r="T23" s="138"/>
      <c r="U23" s="67"/>
      <c r="V23" s="137">
        <v>0</v>
      </c>
      <c r="W23" s="135"/>
      <c r="X23" s="138"/>
      <c r="Y23" s="67"/>
      <c r="Z23" s="137">
        <v>0</v>
      </c>
      <c r="AA23" s="135"/>
      <c r="AB23" s="138"/>
      <c r="AC23" s="67"/>
      <c r="AD23" s="137">
        <v>0</v>
      </c>
      <c r="AE23" s="135"/>
      <c r="AF23" s="138"/>
      <c r="AG23" s="67"/>
      <c r="AH23" s="137">
        <v>0</v>
      </c>
      <c r="AI23" s="135"/>
      <c r="AJ23" s="138"/>
      <c r="AK23" s="67"/>
      <c r="AL23" s="137">
        <v>0</v>
      </c>
      <c r="AM23" s="135"/>
      <c r="AN23" s="138"/>
      <c r="AO23" s="73"/>
      <c r="AP23" s="137">
        <v>0</v>
      </c>
      <c r="AQ23" s="135"/>
      <c r="AR23" s="138"/>
      <c r="AS23" s="67"/>
      <c r="AT23" s="137">
        <v>0</v>
      </c>
      <c r="AU23" s="135"/>
      <c r="AV23" s="138"/>
      <c r="AW23" s="67"/>
      <c r="AX23" s="137">
        <v>0</v>
      </c>
      <c r="AY23" s="135"/>
      <c r="AZ23" s="138"/>
      <c r="BA23" s="67"/>
      <c r="BB23" s="137">
        <v>0</v>
      </c>
      <c r="BC23" s="135"/>
      <c r="BD23" s="138"/>
      <c r="BE23" s="67"/>
      <c r="BF23" s="137">
        <v>0</v>
      </c>
      <c r="BG23" s="135"/>
      <c r="BH23" s="138"/>
      <c r="BI23" s="67"/>
      <c r="BJ23" s="137">
        <v>0</v>
      </c>
      <c r="BK23" s="135"/>
      <c r="BL23" s="138"/>
    </row>
    <row r="24" spans="1:64" x14ac:dyDescent="0.2">
      <c r="A24" s="67"/>
      <c r="B24" s="76"/>
      <c r="C24" s="77">
        <v>2</v>
      </c>
      <c r="D24" s="70" t="s">
        <v>260</v>
      </c>
      <c r="E24" s="71" t="s">
        <v>268</v>
      </c>
      <c r="F24" s="70"/>
      <c r="G24" s="134">
        <v>0</v>
      </c>
      <c r="H24" s="135"/>
      <c r="I24" s="136"/>
      <c r="J24" s="67"/>
      <c r="K24" s="137"/>
      <c r="L24" s="138"/>
      <c r="M24" s="67"/>
      <c r="N24" s="137">
        <v>0</v>
      </c>
      <c r="O24" s="135"/>
      <c r="P24" s="138"/>
      <c r="Q24" s="67"/>
      <c r="R24" s="137">
        <v>0</v>
      </c>
      <c r="S24" s="135"/>
      <c r="T24" s="138"/>
      <c r="U24" s="67"/>
      <c r="V24" s="137">
        <v>0</v>
      </c>
      <c r="W24" s="135"/>
      <c r="X24" s="138"/>
      <c r="Y24" s="67"/>
      <c r="Z24" s="137">
        <v>0</v>
      </c>
      <c r="AA24" s="135"/>
      <c r="AB24" s="138"/>
      <c r="AC24" s="67"/>
      <c r="AD24" s="137">
        <v>0</v>
      </c>
      <c r="AE24" s="135"/>
      <c r="AF24" s="138"/>
      <c r="AG24" s="67"/>
      <c r="AH24" s="137">
        <v>0</v>
      </c>
      <c r="AI24" s="135"/>
      <c r="AJ24" s="138"/>
      <c r="AK24" s="67"/>
      <c r="AL24" s="137">
        <v>0</v>
      </c>
      <c r="AM24" s="135"/>
      <c r="AN24" s="138"/>
      <c r="AO24" s="73"/>
      <c r="AP24" s="137">
        <v>0</v>
      </c>
      <c r="AQ24" s="135"/>
      <c r="AR24" s="138"/>
      <c r="AS24" s="67"/>
      <c r="AT24" s="137">
        <v>0</v>
      </c>
      <c r="AU24" s="135"/>
      <c r="AV24" s="138"/>
      <c r="AW24" s="67"/>
      <c r="AX24" s="137">
        <v>0</v>
      </c>
      <c r="AY24" s="135"/>
      <c r="AZ24" s="138"/>
      <c r="BA24" s="67"/>
      <c r="BB24" s="137">
        <v>0</v>
      </c>
      <c r="BC24" s="135"/>
      <c r="BD24" s="138"/>
      <c r="BE24" s="67"/>
      <c r="BF24" s="137">
        <v>0</v>
      </c>
      <c r="BG24" s="135"/>
      <c r="BH24" s="138"/>
      <c r="BI24" s="67"/>
      <c r="BJ24" s="137">
        <v>0</v>
      </c>
      <c r="BK24" s="135"/>
      <c r="BL24" s="138"/>
    </row>
    <row r="25" spans="1:64" x14ac:dyDescent="0.2">
      <c r="A25" s="67"/>
      <c r="B25" s="76"/>
      <c r="C25" s="77">
        <v>2</v>
      </c>
      <c r="D25" s="70" t="s">
        <v>262</v>
      </c>
      <c r="E25" s="71" t="s">
        <v>269</v>
      </c>
      <c r="F25" s="70"/>
      <c r="G25" s="134">
        <v>0</v>
      </c>
      <c r="H25" s="135"/>
      <c r="I25" s="136"/>
      <c r="J25" s="67"/>
      <c r="K25" s="137"/>
      <c r="L25" s="138"/>
      <c r="M25" s="67"/>
      <c r="N25" s="137">
        <v>0</v>
      </c>
      <c r="O25" s="135"/>
      <c r="P25" s="138"/>
      <c r="Q25" s="67"/>
      <c r="R25" s="137">
        <v>0</v>
      </c>
      <c r="S25" s="135"/>
      <c r="T25" s="138"/>
      <c r="U25" s="67"/>
      <c r="V25" s="137">
        <v>0</v>
      </c>
      <c r="W25" s="135"/>
      <c r="X25" s="138"/>
      <c r="Y25" s="67"/>
      <c r="Z25" s="137">
        <v>0</v>
      </c>
      <c r="AA25" s="135"/>
      <c r="AB25" s="138"/>
      <c r="AC25" s="67"/>
      <c r="AD25" s="137">
        <v>0</v>
      </c>
      <c r="AE25" s="135"/>
      <c r="AF25" s="138"/>
      <c r="AG25" s="67"/>
      <c r="AH25" s="137">
        <v>0</v>
      </c>
      <c r="AI25" s="135"/>
      <c r="AJ25" s="138"/>
      <c r="AK25" s="67"/>
      <c r="AL25" s="137">
        <v>0</v>
      </c>
      <c r="AM25" s="135"/>
      <c r="AN25" s="138"/>
      <c r="AO25" s="73"/>
      <c r="AP25" s="137">
        <v>0</v>
      </c>
      <c r="AQ25" s="135"/>
      <c r="AR25" s="138"/>
      <c r="AS25" s="67"/>
      <c r="AT25" s="137">
        <v>0</v>
      </c>
      <c r="AU25" s="135"/>
      <c r="AV25" s="138"/>
      <c r="AW25" s="67"/>
      <c r="AX25" s="137">
        <v>0</v>
      </c>
      <c r="AY25" s="135"/>
      <c r="AZ25" s="138"/>
      <c r="BA25" s="67"/>
      <c r="BB25" s="137">
        <v>0</v>
      </c>
      <c r="BC25" s="135"/>
      <c r="BD25" s="138"/>
      <c r="BE25" s="67"/>
      <c r="BF25" s="137">
        <v>0</v>
      </c>
      <c r="BG25" s="135"/>
      <c r="BH25" s="138"/>
      <c r="BI25" s="67"/>
      <c r="BJ25" s="137">
        <v>0</v>
      </c>
      <c r="BK25" s="135"/>
      <c r="BL25" s="138"/>
    </row>
    <row r="26" spans="1:64" x14ac:dyDescent="0.2">
      <c r="A26" s="67"/>
      <c r="B26" s="70"/>
      <c r="C26" s="69"/>
      <c r="D26" s="70"/>
      <c r="E26" s="71" t="s">
        <v>264</v>
      </c>
      <c r="F26" s="70"/>
      <c r="G26" s="93"/>
      <c r="H26" s="132"/>
      <c r="I26" s="119"/>
      <c r="J26" s="67"/>
      <c r="K26" s="97"/>
      <c r="L26" s="121"/>
      <c r="M26" s="67"/>
      <c r="N26" s="97"/>
      <c r="O26" s="132"/>
      <c r="P26" s="121"/>
      <c r="Q26" s="67"/>
      <c r="R26" s="97"/>
      <c r="S26" s="132"/>
      <c r="T26" s="121"/>
      <c r="U26" s="67"/>
      <c r="V26" s="97"/>
      <c r="W26" s="132"/>
      <c r="X26" s="121"/>
      <c r="Y26" s="67"/>
      <c r="Z26" s="97"/>
      <c r="AA26" s="132"/>
      <c r="AB26" s="121"/>
      <c r="AC26" s="67"/>
      <c r="AD26" s="97"/>
      <c r="AE26" s="132"/>
      <c r="AF26" s="121"/>
      <c r="AG26" s="67"/>
      <c r="AH26" s="97"/>
      <c r="AI26" s="132"/>
      <c r="AJ26" s="121"/>
      <c r="AK26" s="67"/>
      <c r="AL26" s="97"/>
      <c r="AM26" s="132"/>
      <c r="AN26" s="121"/>
      <c r="AO26" s="73"/>
      <c r="AP26" s="97"/>
      <c r="AQ26" s="132"/>
      <c r="AR26" s="121"/>
      <c r="AS26" s="67"/>
      <c r="AT26" s="97"/>
      <c r="AU26" s="132"/>
      <c r="AV26" s="121"/>
      <c r="AW26" s="67"/>
      <c r="AX26" s="97"/>
      <c r="AY26" s="132"/>
      <c r="AZ26" s="121"/>
      <c r="BA26" s="67"/>
      <c r="BB26" s="97"/>
      <c r="BC26" s="132"/>
      <c r="BD26" s="121"/>
      <c r="BE26" s="67"/>
      <c r="BF26" s="97"/>
      <c r="BG26" s="132"/>
      <c r="BH26" s="121"/>
      <c r="BI26" s="67"/>
      <c r="BJ26" s="97"/>
      <c r="BK26" s="132"/>
      <c r="BL26" s="121"/>
    </row>
    <row r="27" spans="1:64" x14ac:dyDescent="0.2">
      <c r="A27" s="67"/>
      <c r="B27" s="146" t="s">
        <v>270</v>
      </c>
      <c r="C27" s="77"/>
      <c r="D27" s="70"/>
      <c r="E27" s="71" t="s">
        <v>264</v>
      </c>
      <c r="F27" s="70"/>
      <c r="G27" s="93"/>
      <c r="H27" s="132"/>
      <c r="I27" s="119"/>
      <c r="J27" s="67"/>
      <c r="K27" s="97"/>
      <c r="L27" s="121"/>
      <c r="M27" s="67"/>
      <c r="N27" s="97"/>
      <c r="O27" s="132"/>
      <c r="P27" s="121"/>
      <c r="Q27" s="67"/>
      <c r="R27" s="97"/>
      <c r="S27" s="132"/>
      <c r="T27" s="121"/>
      <c r="U27" s="67"/>
      <c r="V27" s="97"/>
      <c r="W27" s="132"/>
      <c r="X27" s="121"/>
      <c r="Y27" s="67"/>
      <c r="Z27" s="97"/>
      <c r="AA27" s="132"/>
      <c r="AB27" s="121"/>
      <c r="AC27" s="67"/>
      <c r="AD27" s="97"/>
      <c r="AE27" s="132"/>
      <c r="AF27" s="121"/>
      <c r="AG27" s="67"/>
      <c r="AH27" s="97"/>
      <c r="AI27" s="132"/>
      <c r="AJ27" s="121"/>
      <c r="AK27" s="67"/>
      <c r="AL27" s="97"/>
      <c r="AM27" s="132"/>
      <c r="AN27" s="121"/>
      <c r="AO27" s="73"/>
      <c r="AP27" s="97"/>
      <c r="AQ27" s="132"/>
      <c r="AR27" s="121"/>
      <c r="AS27" s="67"/>
      <c r="AT27" s="97"/>
      <c r="AU27" s="132"/>
      <c r="AV27" s="121"/>
      <c r="AW27" s="67"/>
      <c r="AX27" s="97"/>
      <c r="AY27" s="132"/>
      <c r="AZ27" s="121"/>
      <c r="BA27" s="67"/>
      <c r="BB27" s="97"/>
      <c r="BC27" s="132"/>
      <c r="BD27" s="121"/>
      <c r="BE27" s="67"/>
      <c r="BF27" s="97"/>
      <c r="BG27" s="132"/>
      <c r="BH27" s="121"/>
      <c r="BI27" s="67"/>
      <c r="BJ27" s="97"/>
      <c r="BK27" s="132"/>
      <c r="BL27" s="121"/>
    </row>
    <row r="28" spans="1:64" x14ac:dyDescent="0.2">
      <c r="A28" s="67"/>
      <c r="B28" s="76"/>
      <c r="C28" s="77">
        <v>2</v>
      </c>
      <c r="D28" s="70" t="s">
        <v>258</v>
      </c>
      <c r="E28" s="71" t="s">
        <v>267</v>
      </c>
      <c r="F28" s="70"/>
      <c r="G28" s="134">
        <v>24116807.75</v>
      </c>
      <c r="H28" s="135"/>
      <c r="I28" s="136"/>
      <c r="J28" s="67"/>
      <c r="K28" s="137"/>
      <c r="L28" s="138"/>
      <c r="M28" s="67"/>
      <c r="N28" s="137">
        <v>24116807.75</v>
      </c>
      <c r="O28" s="135"/>
      <c r="P28" s="138"/>
      <c r="Q28" s="67"/>
      <c r="R28" s="137">
        <v>22838176.899999999</v>
      </c>
      <c r="S28" s="135"/>
      <c r="T28" s="138"/>
      <c r="U28" s="67"/>
      <c r="V28" s="137">
        <v>0</v>
      </c>
      <c r="W28" s="135"/>
      <c r="X28" s="138"/>
      <c r="Y28" s="67"/>
      <c r="Z28" s="137">
        <v>-7835.45</v>
      </c>
      <c r="AA28" s="135"/>
      <c r="AB28" s="138"/>
      <c r="AC28" s="67"/>
      <c r="AD28" s="137">
        <v>0</v>
      </c>
      <c r="AE28" s="135"/>
      <c r="AF28" s="138"/>
      <c r="AG28" s="67"/>
      <c r="AH28" s="137">
        <v>427355.6</v>
      </c>
      <c r="AI28" s="135"/>
      <c r="AJ28" s="138"/>
      <c r="AK28" s="67"/>
      <c r="AL28" s="137">
        <v>0</v>
      </c>
      <c r="AM28" s="135"/>
      <c r="AN28" s="138"/>
      <c r="AO28" s="73"/>
      <c r="AP28" s="137">
        <v>0</v>
      </c>
      <c r="AQ28" s="135"/>
      <c r="AR28" s="138"/>
      <c r="AS28" s="67"/>
      <c r="AT28" s="137">
        <v>0</v>
      </c>
      <c r="AU28" s="135"/>
      <c r="AV28" s="138"/>
      <c r="AW28" s="67"/>
      <c r="AX28" s="137">
        <v>890355.55</v>
      </c>
      <c r="AY28" s="135"/>
      <c r="AZ28" s="138"/>
      <c r="BA28" s="67"/>
      <c r="BB28" s="137">
        <v>0</v>
      </c>
      <c r="BC28" s="135"/>
      <c r="BD28" s="138"/>
      <c r="BE28" s="67"/>
      <c r="BF28" s="137">
        <v>902.65</v>
      </c>
      <c r="BG28" s="135"/>
      <c r="BH28" s="138"/>
      <c r="BI28" s="67"/>
      <c r="BJ28" s="137">
        <v>-32147.5</v>
      </c>
      <c r="BK28" s="135"/>
      <c r="BL28" s="138"/>
    </row>
    <row r="29" spans="1:64" x14ac:dyDescent="0.2">
      <c r="A29" s="67"/>
      <c r="B29" s="76"/>
      <c r="C29" s="77">
        <v>2</v>
      </c>
      <c r="D29" s="70" t="s">
        <v>260</v>
      </c>
      <c r="E29" s="71" t="s">
        <v>268</v>
      </c>
      <c r="F29" s="70"/>
      <c r="G29" s="134">
        <v>5401814.0553528089</v>
      </c>
      <c r="H29" s="135"/>
      <c r="I29" s="136"/>
      <c r="J29" s="67"/>
      <c r="K29" s="137"/>
      <c r="L29" s="138"/>
      <c r="M29" s="67"/>
      <c r="N29" s="137">
        <v>5401814.0553528089</v>
      </c>
      <c r="O29" s="135"/>
      <c r="P29" s="138"/>
      <c r="Q29" s="67"/>
      <c r="R29" s="137">
        <v>4730140.4183742199</v>
      </c>
      <c r="S29" s="135"/>
      <c r="T29" s="138"/>
      <c r="U29" s="67"/>
      <c r="V29" s="137">
        <v>0</v>
      </c>
      <c r="W29" s="135"/>
      <c r="X29" s="138"/>
      <c r="Y29" s="67"/>
      <c r="Z29" s="137">
        <v>-862.14977271639998</v>
      </c>
      <c r="AA29" s="135"/>
      <c r="AB29" s="138"/>
      <c r="AC29" s="67"/>
      <c r="AD29" s="137">
        <v>0</v>
      </c>
      <c r="AE29" s="135"/>
      <c r="AF29" s="138"/>
      <c r="AG29" s="67"/>
      <c r="AH29" s="137">
        <v>86719.324149049193</v>
      </c>
      <c r="AI29" s="135"/>
      <c r="AJ29" s="138"/>
      <c r="AK29" s="67"/>
      <c r="AL29" s="137">
        <v>0</v>
      </c>
      <c r="AM29" s="135"/>
      <c r="AN29" s="138"/>
      <c r="AO29" s="73"/>
      <c r="AP29" s="137">
        <v>0</v>
      </c>
      <c r="AQ29" s="135"/>
      <c r="AR29" s="138"/>
      <c r="AS29" s="67"/>
      <c r="AT29" s="137">
        <v>0</v>
      </c>
      <c r="AU29" s="135"/>
      <c r="AV29" s="138"/>
      <c r="AW29" s="67"/>
      <c r="AX29" s="137">
        <v>591044.65301052597</v>
      </c>
      <c r="AY29" s="135"/>
      <c r="AZ29" s="138"/>
      <c r="BA29" s="67"/>
      <c r="BB29" s="137">
        <v>0</v>
      </c>
      <c r="BC29" s="135"/>
      <c r="BD29" s="138"/>
      <c r="BE29" s="67"/>
      <c r="BF29" s="137">
        <v>1135.9064031112</v>
      </c>
      <c r="BG29" s="135"/>
      <c r="BH29" s="138"/>
      <c r="BI29" s="67"/>
      <c r="BJ29" s="137">
        <v>-6364.09681138</v>
      </c>
      <c r="BK29" s="135"/>
      <c r="BL29" s="138"/>
    </row>
    <row r="30" spans="1:64" x14ac:dyDescent="0.2">
      <c r="A30" s="67"/>
      <c r="B30" s="76"/>
      <c r="C30" s="77">
        <v>2</v>
      </c>
      <c r="D30" s="70" t="s">
        <v>262</v>
      </c>
      <c r="E30" s="71" t="s">
        <v>269</v>
      </c>
      <c r="F30" s="70"/>
      <c r="G30" s="134">
        <v>-1890636</v>
      </c>
      <c r="H30" s="135"/>
      <c r="I30" s="136"/>
      <c r="J30" s="67"/>
      <c r="K30" s="137"/>
      <c r="L30" s="138"/>
      <c r="M30" s="67"/>
      <c r="N30" s="137">
        <v>-1890636</v>
      </c>
      <c r="O30" s="135"/>
      <c r="P30" s="138"/>
      <c r="Q30" s="67"/>
      <c r="R30" s="137">
        <v>-1655549</v>
      </c>
      <c r="S30" s="135"/>
      <c r="T30" s="138"/>
      <c r="U30" s="67"/>
      <c r="V30" s="137">
        <v>0</v>
      </c>
      <c r="W30" s="135"/>
      <c r="X30" s="138"/>
      <c r="Y30" s="67"/>
      <c r="Z30" s="137">
        <v>302</v>
      </c>
      <c r="AA30" s="135"/>
      <c r="AB30" s="138"/>
      <c r="AC30" s="67"/>
      <c r="AD30" s="137">
        <v>0</v>
      </c>
      <c r="AE30" s="135"/>
      <c r="AF30" s="138"/>
      <c r="AG30" s="67"/>
      <c r="AH30" s="137">
        <v>-30352</v>
      </c>
      <c r="AI30" s="135"/>
      <c r="AJ30" s="138"/>
      <c r="AK30" s="67"/>
      <c r="AL30" s="137">
        <v>0</v>
      </c>
      <c r="AM30" s="135"/>
      <c r="AN30" s="138"/>
      <c r="AO30" s="73"/>
      <c r="AP30" s="137">
        <v>0</v>
      </c>
      <c r="AQ30" s="135"/>
      <c r="AR30" s="138"/>
      <c r="AS30" s="67"/>
      <c r="AT30" s="137">
        <v>0</v>
      </c>
      <c r="AU30" s="135"/>
      <c r="AV30" s="138"/>
      <c r="AW30" s="67"/>
      <c r="AX30" s="137">
        <v>-206866</v>
      </c>
      <c r="AY30" s="135"/>
      <c r="AZ30" s="138"/>
      <c r="BA30" s="67"/>
      <c r="BB30" s="137">
        <v>0</v>
      </c>
      <c r="BC30" s="135"/>
      <c r="BD30" s="138"/>
      <c r="BE30" s="67"/>
      <c r="BF30" s="137">
        <v>-398</v>
      </c>
      <c r="BG30" s="135"/>
      <c r="BH30" s="138"/>
      <c r="BI30" s="67"/>
      <c r="BJ30" s="137">
        <v>2227</v>
      </c>
      <c r="BK30" s="135"/>
      <c r="BL30" s="138"/>
    </row>
    <row r="31" spans="1:64" x14ac:dyDescent="0.2">
      <c r="A31" s="67"/>
      <c r="B31" s="70"/>
      <c r="C31" s="69"/>
      <c r="D31" s="70"/>
      <c r="E31" s="71" t="s">
        <v>264</v>
      </c>
      <c r="F31" s="70"/>
      <c r="G31" s="93"/>
      <c r="H31" s="132"/>
      <c r="I31" s="119"/>
      <c r="J31" s="67"/>
      <c r="K31" s="97"/>
      <c r="L31" s="121"/>
      <c r="M31" s="67"/>
      <c r="N31" s="97"/>
      <c r="O31" s="132"/>
      <c r="P31" s="121"/>
      <c r="Q31" s="67"/>
      <c r="R31" s="97"/>
      <c r="S31" s="132"/>
      <c r="T31" s="121"/>
      <c r="U31" s="67"/>
      <c r="V31" s="97"/>
      <c r="W31" s="132"/>
      <c r="X31" s="121"/>
      <c r="Y31" s="67"/>
      <c r="Z31" s="97"/>
      <c r="AA31" s="132"/>
      <c r="AB31" s="121"/>
      <c r="AC31" s="67"/>
      <c r="AD31" s="97"/>
      <c r="AE31" s="132"/>
      <c r="AF31" s="121"/>
      <c r="AG31" s="67"/>
      <c r="AH31" s="97"/>
      <c r="AI31" s="132"/>
      <c r="AJ31" s="121"/>
      <c r="AK31" s="67"/>
      <c r="AL31" s="97"/>
      <c r="AM31" s="132"/>
      <c r="AN31" s="121"/>
      <c r="AO31" s="73"/>
      <c r="AP31" s="97"/>
      <c r="AQ31" s="132"/>
      <c r="AR31" s="121"/>
      <c r="AS31" s="67"/>
      <c r="AT31" s="97"/>
      <c r="AU31" s="132"/>
      <c r="AV31" s="121"/>
      <c r="AW31" s="67"/>
      <c r="AX31" s="97"/>
      <c r="AY31" s="132"/>
      <c r="AZ31" s="121"/>
      <c r="BA31" s="67"/>
      <c r="BB31" s="97"/>
      <c r="BC31" s="132"/>
      <c r="BD31" s="121"/>
      <c r="BE31" s="67"/>
      <c r="BF31" s="97"/>
      <c r="BG31" s="132"/>
      <c r="BH31" s="121"/>
      <c r="BI31" s="67"/>
      <c r="BJ31" s="97"/>
      <c r="BK31" s="132"/>
      <c r="BL31" s="121"/>
    </row>
    <row r="32" spans="1:64" x14ac:dyDescent="0.2">
      <c r="A32" s="67"/>
      <c r="B32" s="146" t="s">
        <v>271</v>
      </c>
      <c r="C32" s="77"/>
      <c r="D32" s="70"/>
      <c r="E32" s="71" t="s">
        <v>264</v>
      </c>
      <c r="F32" s="70"/>
      <c r="G32" s="93"/>
      <c r="H32" s="132"/>
      <c r="I32" s="119"/>
      <c r="J32" s="67"/>
      <c r="K32" s="97"/>
      <c r="L32" s="121"/>
      <c r="M32" s="67"/>
      <c r="N32" s="97"/>
      <c r="O32" s="132"/>
      <c r="P32" s="121"/>
      <c r="Q32" s="67"/>
      <c r="R32" s="97"/>
      <c r="S32" s="132"/>
      <c r="T32" s="121"/>
      <c r="U32" s="67"/>
      <c r="V32" s="97"/>
      <c r="W32" s="132"/>
      <c r="X32" s="121"/>
      <c r="Y32" s="67"/>
      <c r="Z32" s="97"/>
      <c r="AA32" s="132"/>
      <c r="AB32" s="121"/>
      <c r="AC32" s="67"/>
      <c r="AD32" s="97"/>
      <c r="AE32" s="132"/>
      <c r="AF32" s="121"/>
      <c r="AG32" s="67"/>
      <c r="AH32" s="97"/>
      <c r="AI32" s="132"/>
      <c r="AJ32" s="121"/>
      <c r="AK32" s="67"/>
      <c r="AL32" s="97"/>
      <c r="AM32" s="132"/>
      <c r="AN32" s="121"/>
      <c r="AO32" s="73"/>
      <c r="AP32" s="97"/>
      <c r="AQ32" s="132"/>
      <c r="AR32" s="121"/>
      <c r="AS32" s="67"/>
      <c r="AT32" s="97"/>
      <c r="AU32" s="132"/>
      <c r="AV32" s="121"/>
      <c r="AW32" s="67"/>
      <c r="AX32" s="97"/>
      <c r="AY32" s="132"/>
      <c r="AZ32" s="121"/>
      <c r="BA32" s="67"/>
      <c r="BB32" s="97"/>
      <c r="BC32" s="132"/>
      <c r="BD32" s="121"/>
      <c r="BE32" s="67"/>
      <c r="BF32" s="97"/>
      <c r="BG32" s="132"/>
      <c r="BH32" s="121"/>
      <c r="BI32" s="67"/>
      <c r="BJ32" s="97"/>
      <c r="BK32" s="132"/>
      <c r="BL32" s="121"/>
    </row>
    <row r="33" spans="1:64" x14ac:dyDescent="0.2">
      <c r="A33" s="67"/>
      <c r="B33" s="76"/>
      <c r="C33" s="77">
        <v>2</v>
      </c>
      <c r="D33" s="70" t="s">
        <v>258</v>
      </c>
      <c r="E33" s="71" t="s">
        <v>267</v>
      </c>
      <c r="F33" s="70"/>
      <c r="G33" s="134">
        <v>0</v>
      </c>
      <c r="H33" s="135"/>
      <c r="I33" s="136"/>
      <c r="J33" s="67"/>
      <c r="K33" s="137"/>
      <c r="L33" s="138"/>
      <c r="M33" s="67"/>
      <c r="N33" s="137">
        <v>0</v>
      </c>
      <c r="O33" s="135"/>
      <c r="P33" s="138"/>
      <c r="Q33" s="67"/>
      <c r="R33" s="137">
        <v>0</v>
      </c>
      <c r="S33" s="135"/>
      <c r="T33" s="138"/>
      <c r="U33" s="67"/>
      <c r="V33" s="137">
        <v>0</v>
      </c>
      <c r="W33" s="135"/>
      <c r="X33" s="138"/>
      <c r="Y33" s="67"/>
      <c r="Z33" s="137">
        <v>0</v>
      </c>
      <c r="AA33" s="135"/>
      <c r="AB33" s="138"/>
      <c r="AC33" s="67"/>
      <c r="AD33" s="137">
        <v>0</v>
      </c>
      <c r="AE33" s="135"/>
      <c r="AF33" s="138"/>
      <c r="AG33" s="67"/>
      <c r="AH33" s="137">
        <v>0</v>
      </c>
      <c r="AI33" s="135"/>
      <c r="AJ33" s="138"/>
      <c r="AK33" s="67"/>
      <c r="AL33" s="137">
        <v>0</v>
      </c>
      <c r="AM33" s="135"/>
      <c r="AN33" s="138"/>
      <c r="AO33" s="73"/>
      <c r="AP33" s="137">
        <v>0</v>
      </c>
      <c r="AQ33" s="135"/>
      <c r="AR33" s="138"/>
      <c r="AS33" s="67"/>
      <c r="AT33" s="137">
        <v>0</v>
      </c>
      <c r="AU33" s="135"/>
      <c r="AV33" s="138"/>
      <c r="AW33" s="67"/>
      <c r="AX33" s="137">
        <v>0</v>
      </c>
      <c r="AY33" s="135"/>
      <c r="AZ33" s="138"/>
      <c r="BA33" s="67"/>
      <c r="BB33" s="137">
        <v>0</v>
      </c>
      <c r="BC33" s="135"/>
      <c r="BD33" s="138"/>
      <c r="BE33" s="67"/>
      <c r="BF33" s="137">
        <v>0</v>
      </c>
      <c r="BG33" s="135"/>
      <c r="BH33" s="138"/>
      <c r="BI33" s="67"/>
      <c r="BJ33" s="137">
        <v>0</v>
      </c>
      <c r="BK33" s="135"/>
      <c r="BL33" s="138"/>
    </row>
    <row r="34" spans="1:64" x14ac:dyDescent="0.2">
      <c r="A34" s="67"/>
      <c r="B34" s="76"/>
      <c r="C34" s="77">
        <v>2</v>
      </c>
      <c r="D34" s="70" t="s">
        <v>260</v>
      </c>
      <c r="E34" s="71" t="s">
        <v>268</v>
      </c>
      <c r="F34" s="70"/>
      <c r="G34" s="134">
        <v>0</v>
      </c>
      <c r="H34" s="135"/>
      <c r="I34" s="136"/>
      <c r="J34" s="67"/>
      <c r="K34" s="137"/>
      <c r="L34" s="138"/>
      <c r="M34" s="67"/>
      <c r="N34" s="137">
        <v>0</v>
      </c>
      <c r="O34" s="135"/>
      <c r="P34" s="138"/>
      <c r="Q34" s="67"/>
      <c r="R34" s="137">
        <v>0</v>
      </c>
      <c r="S34" s="135"/>
      <c r="T34" s="138"/>
      <c r="U34" s="67"/>
      <c r="V34" s="137">
        <v>0</v>
      </c>
      <c r="W34" s="135"/>
      <c r="X34" s="138"/>
      <c r="Y34" s="67"/>
      <c r="Z34" s="137">
        <v>0</v>
      </c>
      <c r="AA34" s="135"/>
      <c r="AB34" s="138"/>
      <c r="AC34" s="67"/>
      <c r="AD34" s="137">
        <v>0</v>
      </c>
      <c r="AE34" s="135"/>
      <c r="AF34" s="138"/>
      <c r="AG34" s="67"/>
      <c r="AH34" s="137">
        <v>0</v>
      </c>
      <c r="AI34" s="135"/>
      <c r="AJ34" s="138"/>
      <c r="AK34" s="67"/>
      <c r="AL34" s="137">
        <v>0</v>
      </c>
      <c r="AM34" s="135"/>
      <c r="AN34" s="138"/>
      <c r="AO34" s="73"/>
      <c r="AP34" s="137">
        <v>0</v>
      </c>
      <c r="AQ34" s="135"/>
      <c r="AR34" s="138"/>
      <c r="AS34" s="67"/>
      <c r="AT34" s="137">
        <v>0</v>
      </c>
      <c r="AU34" s="135"/>
      <c r="AV34" s="138"/>
      <c r="AW34" s="67"/>
      <c r="AX34" s="137">
        <v>0</v>
      </c>
      <c r="AY34" s="135"/>
      <c r="AZ34" s="138"/>
      <c r="BA34" s="67"/>
      <c r="BB34" s="137">
        <v>0</v>
      </c>
      <c r="BC34" s="135"/>
      <c r="BD34" s="138"/>
      <c r="BE34" s="67"/>
      <c r="BF34" s="137">
        <v>0</v>
      </c>
      <c r="BG34" s="135"/>
      <c r="BH34" s="138"/>
      <c r="BI34" s="67"/>
      <c r="BJ34" s="137">
        <v>0</v>
      </c>
      <c r="BK34" s="135"/>
      <c r="BL34" s="138"/>
    </row>
    <row r="35" spans="1:64" x14ac:dyDescent="0.2">
      <c r="A35" s="67"/>
      <c r="B35" s="76"/>
      <c r="C35" s="77">
        <v>2</v>
      </c>
      <c r="D35" s="70" t="s">
        <v>262</v>
      </c>
      <c r="E35" s="71" t="s">
        <v>269</v>
      </c>
      <c r="F35" s="70"/>
      <c r="G35" s="134">
        <v>0</v>
      </c>
      <c r="H35" s="135"/>
      <c r="I35" s="136"/>
      <c r="J35" s="67"/>
      <c r="K35" s="137"/>
      <c r="L35" s="138"/>
      <c r="M35" s="67"/>
      <c r="N35" s="137">
        <v>0</v>
      </c>
      <c r="O35" s="135"/>
      <c r="P35" s="138"/>
      <c r="Q35" s="67"/>
      <c r="R35" s="137">
        <v>0</v>
      </c>
      <c r="S35" s="135"/>
      <c r="T35" s="138"/>
      <c r="U35" s="67"/>
      <c r="V35" s="137">
        <v>0</v>
      </c>
      <c r="W35" s="135"/>
      <c r="X35" s="138"/>
      <c r="Y35" s="67"/>
      <c r="Z35" s="137">
        <v>0</v>
      </c>
      <c r="AA35" s="135"/>
      <c r="AB35" s="138"/>
      <c r="AC35" s="67"/>
      <c r="AD35" s="137">
        <v>0</v>
      </c>
      <c r="AE35" s="135"/>
      <c r="AF35" s="138"/>
      <c r="AG35" s="67"/>
      <c r="AH35" s="137">
        <v>0</v>
      </c>
      <c r="AI35" s="135"/>
      <c r="AJ35" s="138"/>
      <c r="AK35" s="67"/>
      <c r="AL35" s="137">
        <v>0</v>
      </c>
      <c r="AM35" s="135"/>
      <c r="AN35" s="138"/>
      <c r="AO35" s="73"/>
      <c r="AP35" s="137">
        <v>0</v>
      </c>
      <c r="AQ35" s="135"/>
      <c r="AR35" s="138"/>
      <c r="AS35" s="67"/>
      <c r="AT35" s="137">
        <v>0</v>
      </c>
      <c r="AU35" s="135"/>
      <c r="AV35" s="138"/>
      <c r="AW35" s="67"/>
      <c r="AX35" s="137">
        <v>0</v>
      </c>
      <c r="AY35" s="135"/>
      <c r="AZ35" s="138"/>
      <c r="BA35" s="67"/>
      <c r="BB35" s="137">
        <v>0</v>
      </c>
      <c r="BC35" s="135"/>
      <c r="BD35" s="138"/>
      <c r="BE35" s="67"/>
      <c r="BF35" s="137">
        <v>0</v>
      </c>
      <c r="BG35" s="135"/>
      <c r="BH35" s="138"/>
      <c r="BI35" s="67"/>
      <c r="BJ35" s="137">
        <v>0</v>
      </c>
      <c r="BK35" s="135"/>
      <c r="BL35" s="138"/>
    </row>
    <row r="36" spans="1:64" x14ac:dyDescent="0.2">
      <c r="A36" s="67"/>
      <c r="B36" s="70"/>
      <c r="C36" s="69"/>
      <c r="D36" s="70"/>
      <c r="E36" s="71" t="s">
        <v>264</v>
      </c>
      <c r="F36" s="70"/>
      <c r="G36" s="93"/>
      <c r="H36" s="132"/>
      <c r="I36" s="119"/>
      <c r="J36" s="67"/>
      <c r="K36" s="97"/>
      <c r="L36" s="121"/>
      <c r="M36" s="67"/>
      <c r="N36" s="97"/>
      <c r="O36" s="132"/>
      <c r="P36" s="121"/>
      <c r="Q36" s="67"/>
      <c r="R36" s="97"/>
      <c r="S36" s="132"/>
      <c r="T36" s="121"/>
      <c r="U36" s="67"/>
      <c r="V36" s="97"/>
      <c r="W36" s="132"/>
      <c r="X36" s="121"/>
      <c r="Y36" s="67"/>
      <c r="Z36" s="97"/>
      <c r="AA36" s="132"/>
      <c r="AB36" s="121"/>
      <c r="AC36" s="67"/>
      <c r="AD36" s="97"/>
      <c r="AE36" s="132"/>
      <c r="AF36" s="121"/>
      <c r="AG36" s="67"/>
      <c r="AH36" s="97"/>
      <c r="AI36" s="132"/>
      <c r="AJ36" s="121"/>
      <c r="AK36" s="67"/>
      <c r="AL36" s="97"/>
      <c r="AM36" s="132"/>
      <c r="AN36" s="121"/>
      <c r="AO36" s="73"/>
      <c r="AP36" s="97"/>
      <c r="AQ36" s="132"/>
      <c r="AR36" s="121"/>
      <c r="AS36" s="67"/>
      <c r="AT36" s="97"/>
      <c r="AU36" s="132"/>
      <c r="AV36" s="121"/>
      <c r="AW36" s="67"/>
      <c r="AX36" s="97"/>
      <c r="AY36" s="132"/>
      <c r="AZ36" s="121"/>
      <c r="BA36" s="67"/>
      <c r="BB36" s="97"/>
      <c r="BC36" s="132"/>
      <c r="BD36" s="121"/>
      <c r="BE36" s="67"/>
      <c r="BF36" s="97"/>
      <c r="BG36" s="132"/>
      <c r="BH36" s="121"/>
      <c r="BI36" s="67"/>
      <c r="BJ36" s="97"/>
      <c r="BK36" s="132"/>
      <c r="BL36" s="121"/>
    </row>
    <row r="37" spans="1:64" x14ac:dyDescent="0.2">
      <c r="A37" s="67"/>
      <c r="B37" s="146" t="s">
        <v>272</v>
      </c>
      <c r="C37" s="77"/>
      <c r="D37" s="70"/>
      <c r="E37" s="71" t="s">
        <v>264</v>
      </c>
      <c r="F37" s="70"/>
      <c r="G37" s="93"/>
      <c r="H37" s="132"/>
      <c r="I37" s="119"/>
      <c r="J37" s="67"/>
      <c r="K37" s="97"/>
      <c r="L37" s="121"/>
      <c r="M37" s="67"/>
      <c r="N37" s="97"/>
      <c r="O37" s="132"/>
      <c r="P37" s="121"/>
      <c r="Q37" s="67"/>
      <c r="R37" s="97"/>
      <c r="S37" s="132"/>
      <c r="T37" s="121"/>
      <c r="U37" s="67"/>
      <c r="V37" s="97"/>
      <c r="W37" s="132"/>
      <c r="X37" s="121"/>
      <c r="Y37" s="67"/>
      <c r="Z37" s="97"/>
      <c r="AA37" s="132"/>
      <c r="AB37" s="121"/>
      <c r="AC37" s="67"/>
      <c r="AD37" s="97"/>
      <c r="AE37" s="132"/>
      <c r="AF37" s="121"/>
      <c r="AG37" s="67"/>
      <c r="AH37" s="97"/>
      <c r="AI37" s="132"/>
      <c r="AJ37" s="121"/>
      <c r="AK37" s="67"/>
      <c r="AL37" s="97"/>
      <c r="AM37" s="132"/>
      <c r="AN37" s="121"/>
      <c r="AO37" s="73"/>
      <c r="AP37" s="97"/>
      <c r="AQ37" s="132"/>
      <c r="AR37" s="121"/>
      <c r="AS37" s="67"/>
      <c r="AT37" s="97"/>
      <c r="AU37" s="132"/>
      <c r="AV37" s="121"/>
      <c r="AW37" s="67"/>
      <c r="AX37" s="97"/>
      <c r="AY37" s="132"/>
      <c r="AZ37" s="121"/>
      <c r="BA37" s="67"/>
      <c r="BB37" s="97"/>
      <c r="BC37" s="132"/>
      <c r="BD37" s="121"/>
      <c r="BE37" s="67"/>
      <c r="BF37" s="97"/>
      <c r="BG37" s="132"/>
      <c r="BH37" s="121"/>
      <c r="BI37" s="67"/>
      <c r="BJ37" s="97"/>
      <c r="BK37" s="132"/>
      <c r="BL37" s="121"/>
    </row>
    <row r="38" spans="1:64" x14ac:dyDescent="0.2">
      <c r="A38" s="67"/>
      <c r="B38" s="76"/>
      <c r="C38" s="77">
        <v>2</v>
      </c>
      <c r="D38" s="70" t="s">
        <v>258</v>
      </c>
      <c r="E38" s="71" t="s">
        <v>267</v>
      </c>
      <c r="F38" s="70"/>
      <c r="G38" s="134">
        <v>0</v>
      </c>
      <c r="H38" s="135"/>
      <c r="I38" s="136"/>
      <c r="J38" s="67"/>
      <c r="K38" s="137"/>
      <c r="L38" s="138"/>
      <c r="M38" s="67"/>
      <c r="N38" s="137">
        <v>0</v>
      </c>
      <c r="O38" s="135"/>
      <c r="P38" s="138"/>
      <c r="Q38" s="67"/>
      <c r="R38" s="137">
        <v>0</v>
      </c>
      <c r="S38" s="135"/>
      <c r="T38" s="138"/>
      <c r="U38" s="67"/>
      <c r="V38" s="137">
        <v>0</v>
      </c>
      <c r="W38" s="135"/>
      <c r="X38" s="138"/>
      <c r="Y38" s="67"/>
      <c r="Z38" s="137">
        <v>0</v>
      </c>
      <c r="AA38" s="135"/>
      <c r="AB38" s="138"/>
      <c r="AC38" s="67"/>
      <c r="AD38" s="137">
        <v>0</v>
      </c>
      <c r="AE38" s="135"/>
      <c r="AF38" s="138"/>
      <c r="AG38" s="67"/>
      <c r="AH38" s="137">
        <v>0</v>
      </c>
      <c r="AI38" s="135"/>
      <c r="AJ38" s="138"/>
      <c r="AK38" s="67"/>
      <c r="AL38" s="137">
        <v>0</v>
      </c>
      <c r="AM38" s="135"/>
      <c r="AN38" s="138"/>
      <c r="AO38" s="73"/>
      <c r="AP38" s="137">
        <v>0</v>
      </c>
      <c r="AQ38" s="135"/>
      <c r="AR38" s="138"/>
      <c r="AS38" s="67"/>
      <c r="AT38" s="137">
        <v>0</v>
      </c>
      <c r="AU38" s="135"/>
      <c r="AV38" s="138"/>
      <c r="AW38" s="67"/>
      <c r="AX38" s="137">
        <v>0</v>
      </c>
      <c r="AY38" s="135"/>
      <c r="AZ38" s="138"/>
      <c r="BA38" s="67"/>
      <c r="BB38" s="137">
        <v>0</v>
      </c>
      <c r="BC38" s="135"/>
      <c r="BD38" s="138"/>
      <c r="BE38" s="67"/>
      <c r="BF38" s="137">
        <v>0</v>
      </c>
      <c r="BG38" s="135"/>
      <c r="BH38" s="138"/>
      <c r="BI38" s="67"/>
      <c r="BJ38" s="137">
        <v>0</v>
      </c>
      <c r="BK38" s="135"/>
      <c r="BL38" s="138"/>
    </row>
    <row r="39" spans="1:64" x14ac:dyDescent="0.2">
      <c r="A39" s="67"/>
      <c r="B39" s="76"/>
      <c r="C39" s="77">
        <v>2</v>
      </c>
      <c r="D39" s="70" t="s">
        <v>260</v>
      </c>
      <c r="E39" s="71" t="s">
        <v>268</v>
      </c>
      <c r="F39" s="70"/>
      <c r="G39" s="134">
        <v>0</v>
      </c>
      <c r="H39" s="135"/>
      <c r="I39" s="136"/>
      <c r="J39" s="67"/>
      <c r="K39" s="137"/>
      <c r="L39" s="138"/>
      <c r="M39" s="67"/>
      <c r="N39" s="137">
        <v>0</v>
      </c>
      <c r="O39" s="135"/>
      <c r="P39" s="138"/>
      <c r="Q39" s="67"/>
      <c r="R39" s="137">
        <v>0</v>
      </c>
      <c r="S39" s="135"/>
      <c r="T39" s="138"/>
      <c r="U39" s="67"/>
      <c r="V39" s="137">
        <v>0</v>
      </c>
      <c r="W39" s="135"/>
      <c r="X39" s="138"/>
      <c r="Y39" s="67"/>
      <c r="Z39" s="137">
        <v>0</v>
      </c>
      <c r="AA39" s="135"/>
      <c r="AB39" s="138"/>
      <c r="AC39" s="67"/>
      <c r="AD39" s="137">
        <v>0</v>
      </c>
      <c r="AE39" s="135"/>
      <c r="AF39" s="138"/>
      <c r="AG39" s="67"/>
      <c r="AH39" s="137">
        <v>0</v>
      </c>
      <c r="AI39" s="135"/>
      <c r="AJ39" s="138"/>
      <c r="AK39" s="67"/>
      <c r="AL39" s="137">
        <v>0</v>
      </c>
      <c r="AM39" s="135"/>
      <c r="AN39" s="138"/>
      <c r="AO39" s="73"/>
      <c r="AP39" s="137">
        <v>0</v>
      </c>
      <c r="AQ39" s="135"/>
      <c r="AR39" s="138"/>
      <c r="AS39" s="67"/>
      <c r="AT39" s="137">
        <v>0</v>
      </c>
      <c r="AU39" s="135"/>
      <c r="AV39" s="138"/>
      <c r="AW39" s="67"/>
      <c r="AX39" s="137">
        <v>0</v>
      </c>
      <c r="AY39" s="135"/>
      <c r="AZ39" s="138"/>
      <c r="BA39" s="67"/>
      <c r="BB39" s="137">
        <v>0</v>
      </c>
      <c r="BC39" s="135"/>
      <c r="BD39" s="138"/>
      <c r="BE39" s="67"/>
      <c r="BF39" s="137">
        <v>0</v>
      </c>
      <c r="BG39" s="135"/>
      <c r="BH39" s="138"/>
      <c r="BI39" s="67"/>
      <c r="BJ39" s="137">
        <v>0</v>
      </c>
      <c r="BK39" s="135"/>
      <c r="BL39" s="138"/>
    </row>
    <row r="40" spans="1:64" x14ac:dyDescent="0.2">
      <c r="A40" s="67"/>
      <c r="B40" s="76"/>
      <c r="C40" s="77">
        <v>2</v>
      </c>
      <c r="D40" s="70" t="s">
        <v>262</v>
      </c>
      <c r="E40" s="71" t="s">
        <v>269</v>
      </c>
      <c r="F40" s="70"/>
      <c r="G40" s="134">
        <v>0</v>
      </c>
      <c r="H40" s="135"/>
      <c r="I40" s="136"/>
      <c r="J40" s="67"/>
      <c r="K40" s="137"/>
      <c r="L40" s="138"/>
      <c r="M40" s="67"/>
      <c r="N40" s="137">
        <v>0</v>
      </c>
      <c r="O40" s="135"/>
      <c r="P40" s="138"/>
      <c r="Q40" s="67"/>
      <c r="R40" s="137">
        <v>0</v>
      </c>
      <c r="S40" s="135"/>
      <c r="T40" s="138"/>
      <c r="U40" s="67"/>
      <c r="V40" s="137">
        <v>0</v>
      </c>
      <c r="W40" s="135"/>
      <c r="X40" s="138"/>
      <c r="Y40" s="67"/>
      <c r="Z40" s="137">
        <v>0</v>
      </c>
      <c r="AA40" s="135"/>
      <c r="AB40" s="138"/>
      <c r="AC40" s="67"/>
      <c r="AD40" s="137">
        <v>0</v>
      </c>
      <c r="AE40" s="135"/>
      <c r="AF40" s="138"/>
      <c r="AG40" s="67"/>
      <c r="AH40" s="137">
        <v>0</v>
      </c>
      <c r="AI40" s="135"/>
      <c r="AJ40" s="138"/>
      <c r="AK40" s="67"/>
      <c r="AL40" s="137">
        <v>0</v>
      </c>
      <c r="AM40" s="135"/>
      <c r="AN40" s="138"/>
      <c r="AO40" s="73"/>
      <c r="AP40" s="137">
        <v>0</v>
      </c>
      <c r="AQ40" s="135"/>
      <c r="AR40" s="138"/>
      <c r="AS40" s="67"/>
      <c r="AT40" s="137">
        <v>0</v>
      </c>
      <c r="AU40" s="135"/>
      <c r="AV40" s="138"/>
      <c r="AW40" s="67"/>
      <c r="AX40" s="137">
        <v>0</v>
      </c>
      <c r="AY40" s="135"/>
      <c r="AZ40" s="138"/>
      <c r="BA40" s="67"/>
      <c r="BB40" s="137">
        <v>0</v>
      </c>
      <c r="BC40" s="135"/>
      <c r="BD40" s="138"/>
      <c r="BE40" s="67"/>
      <c r="BF40" s="137">
        <v>0</v>
      </c>
      <c r="BG40" s="135"/>
      <c r="BH40" s="138"/>
      <c r="BI40" s="67"/>
      <c r="BJ40" s="137">
        <v>0</v>
      </c>
      <c r="BK40" s="135"/>
      <c r="BL40" s="138"/>
    </row>
    <row r="41" spans="1:64" x14ac:dyDescent="0.2">
      <c r="A41" s="67"/>
      <c r="B41" s="70"/>
      <c r="C41" s="69"/>
      <c r="D41" s="70"/>
      <c r="E41" s="71" t="s">
        <v>264</v>
      </c>
      <c r="F41" s="70"/>
      <c r="G41" s="93"/>
      <c r="H41" s="132"/>
      <c r="I41" s="119"/>
      <c r="J41" s="67"/>
      <c r="K41" s="97"/>
      <c r="L41" s="121"/>
      <c r="M41" s="67"/>
      <c r="N41" s="97"/>
      <c r="O41" s="132"/>
      <c r="P41" s="121"/>
      <c r="Q41" s="67"/>
      <c r="R41" s="97"/>
      <c r="S41" s="132"/>
      <c r="T41" s="121"/>
      <c r="U41" s="67"/>
      <c r="V41" s="97"/>
      <c r="W41" s="132"/>
      <c r="X41" s="121"/>
      <c r="Y41" s="67"/>
      <c r="Z41" s="97"/>
      <c r="AA41" s="132"/>
      <c r="AB41" s="121"/>
      <c r="AC41" s="67"/>
      <c r="AD41" s="97"/>
      <c r="AE41" s="132"/>
      <c r="AF41" s="121"/>
      <c r="AG41" s="67"/>
      <c r="AH41" s="97"/>
      <c r="AI41" s="132"/>
      <c r="AJ41" s="121"/>
      <c r="AK41" s="67"/>
      <c r="AL41" s="97"/>
      <c r="AM41" s="132"/>
      <c r="AN41" s="121"/>
      <c r="AO41" s="73"/>
      <c r="AP41" s="97"/>
      <c r="AQ41" s="132"/>
      <c r="AR41" s="121"/>
      <c r="AS41" s="67"/>
      <c r="AT41" s="97"/>
      <c r="AU41" s="132"/>
      <c r="AV41" s="121"/>
      <c r="AW41" s="67"/>
      <c r="AX41" s="97"/>
      <c r="AY41" s="132"/>
      <c r="AZ41" s="121"/>
      <c r="BA41" s="67"/>
      <c r="BB41" s="97"/>
      <c r="BC41" s="132"/>
      <c r="BD41" s="121"/>
      <c r="BE41" s="67"/>
      <c r="BF41" s="97"/>
      <c r="BG41" s="132"/>
      <c r="BH41" s="121"/>
      <c r="BI41" s="67"/>
      <c r="BJ41" s="97"/>
      <c r="BK41" s="132"/>
      <c r="BL41" s="121"/>
    </row>
    <row r="42" spans="1:64" x14ac:dyDescent="0.2">
      <c r="A42" s="67"/>
      <c r="B42" s="146" t="s">
        <v>273</v>
      </c>
      <c r="C42" s="77"/>
      <c r="D42" s="70"/>
      <c r="E42" s="71" t="s">
        <v>264</v>
      </c>
      <c r="F42" s="70"/>
      <c r="G42" s="93"/>
      <c r="H42" s="132"/>
      <c r="I42" s="119"/>
      <c r="J42" s="67"/>
      <c r="K42" s="97"/>
      <c r="L42" s="121"/>
      <c r="M42" s="67"/>
      <c r="N42" s="97"/>
      <c r="O42" s="132"/>
      <c r="P42" s="121"/>
      <c r="Q42" s="67"/>
      <c r="R42" s="97"/>
      <c r="S42" s="132"/>
      <c r="T42" s="121"/>
      <c r="U42" s="67"/>
      <c r="V42" s="97"/>
      <c r="W42" s="132"/>
      <c r="X42" s="121"/>
      <c r="Y42" s="67"/>
      <c r="Z42" s="97"/>
      <c r="AA42" s="132"/>
      <c r="AB42" s="121"/>
      <c r="AC42" s="67"/>
      <c r="AD42" s="97"/>
      <c r="AE42" s="132"/>
      <c r="AF42" s="121"/>
      <c r="AG42" s="67"/>
      <c r="AH42" s="97"/>
      <c r="AI42" s="132"/>
      <c r="AJ42" s="121"/>
      <c r="AK42" s="67"/>
      <c r="AL42" s="97"/>
      <c r="AM42" s="132"/>
      <c r="AN42" s="121"/>
      <c r="AO42" s="73"/>
      <c r="AP42" s="97"/>
      <c r="AQ42" s="132"/>
      <c r="AR42" s="121"/>
      <c r="AS42" s="67"/>
      <c r="AT42" s="97"/>
      <c r="AU42" s="132"/>
      <c r="AV42" s="121"/>
      <c r="AW42" s="67"/>
      <c r="AX42" s="97"/>
      <c r="AY42" s="132"/>
      <c r="AZ42" s="121"/>
      <c r="BA42" s="67"/>
      <c r="BB42" s="97"/>
      <c r="BC42" s="132"/>
      <c r="BD42" s="121"/>
      <c r="BE42" s="67"/>
      <c r="BF42" s="97"/>
      <c r="BG42" s="132"/>
      <c r="BH42" s="121"/>
      <c r="BI42" s="67"/>
      <c r="BJ42" s="97"/>
      <c r="BK42" s="132"/>
      <c r="BL42" s="121"/>
    </row>
    <row r="43" spans="1:64" x14ac:dyDescent="0.2">
      <c r="A43" s="67"/>
      <c r="B43" s="76"/>
      <c r="C43" s="77">
        <v>2</v>
      </c>
      <c r="D43" s="70" t="s">
        <v>258</v>
      </c>
      <c r="E43" s="71" t="s">
        <v>267</v>
      </c>
      <c r="F43" s="70"/>
      <c r="G43" s="134">
        <v>0</v>
      </c>
      <c r="H43" s="135"/>
      <c r="I43" s="136"/>
      <c r="J43" s="67"/>
      <c r="K43" s="137"/>
      <c r="L43" s="138"/>
      <c r="M43" s="67"/>
      <c r="N43" s="137">
        <v>0</v>
      </c>
      <c r="O43" s="135"/>
      <c r="P43" s="138"/>
      <c r="Q43" s="67"/>
      <c r="R43" s="137">
        <v>0</v>
      </c>
      <c r="S43" s="135"/>
      <c r="T43" s="138"/>
      <c r="U43" s="67"/>
      <c r="V43" s="137">
        <v>0</v>
      </c>
      <c r="W43" s="135"/>
      <c r="X43" s="138"/>
      <c r="Y43" s="67"/>
      <c r="Z43" s="137">
        <v>0</v>
      </c>
      <c r="AA43" s="135"/>
      <c r="AB43" s="138"/>
      <c r="AC43" s="67"/>
      <c r="AD43" s="137">
        <v>0</v>
      </c>
      <c r="AE43" s="135"/>
      <c r="AF43" s="138"/>
      <c r="AG43" s="67"/>
      <c r="AH43" s="137">
        <v>0</v>
      </c>
      <c r="AI43" s="135"/>
      <c r="AJ43" s="138"/>
      <c r="AK43" s="67"/>
      <c r="AL43" s="137">
        <v>0</v>
      </c>
      <c r="AM43" s="135"/>
      <c r="AN43" s="138"/>
      <c r="AO43" s="73"/>
      <c r="AP43" s="137">
        <v>0</v>
      </c>
      <c r="AQ43" s="135"/>
      <c r="AR43" s="138"/>
      <c r="AS43" s="67"/>
      <c r="AT43" s="137">
        <v>0</v>
      </c>
      <c r="AU43" s="135"/>
      <c r="AV43" s="138"/>
      <c r="AW43" s="67"/>
      <c r="AX43" s="137">
        <v>0</v>
      </c>
      <c r="AY43" s="135"/>
      <c r="AZ43" s="138"/>
      <c r="BA43" s="67"/>
      <c r="BB43" s="137">
        <v>0</v>
      </c>
      <c r="BC43" s="135"/>
      <c r="BD43" s="138"/>
      <c r="BE43" s="67"/>
      <c r="BF43" s="137">
        <v>0</v>
      </c>
      <c r="BG43" s="135"/>
      <c r="BH43" s="138"/>
      <c r="BI43" s="67"/>
      <c r="BJ43" s="137">
        <v>0</v>
      </c>
      <c r="BK43" s="135"/>
      <c r="BL43" s="138"/>
    </row>
    <row r="44" spans="1:64" x14ac:dyDescent="0.2">
      <c r="A44" s="67"/>
      <c r="B44" s="76"/>
      <c r="C44" s="77">
        <v>2</v>
      </c>
      <c r="D44" s="70" t="s">
        <v>260</v>
      </c>
      <c r="E44" s="71" t="s">
        <v>268</v>
      </c>
      <c r="F44" s="70"/>
      <c r="G44" s="134">
        <v>0</v>
      </c>
      <c r="H44" s="135"/>
      <c r="I44" s="136"/>
      <c r="J44" s="67"/>
      <c r="K44" s="137"/>
      <c r="L44" s="138"/>
      <c r="M44" s="67"/>
      <c r="N44" s="137">
        <v>0</v>
      </c>
      <c r="O44" s="135"/>
      <c r="P44" s="138"/>
      <c r="Q44" s="67"/>
      <c r="R44" s="137">
        <v>0</v>
      </c>
      <c r="S44" s="135"/>
      <c r="T44" s="138"/>
      <c r="U44" s="67"/>
      <c r="V44" s="137">
        <v>0</v>
      </c>
      <c r="W44" s="135"/>
      <c r="X44" s="138"/>
      <c r="Y44" s="67"/>
      <c r="Z44" s="137">
        <v>0</v>
      </c>
      <c r="AA44" s="135"/>
      <c r="AB44" s="138"/>
      <c r="AC44" s="67"/>
      <c r="AD44" s="137">
        <v>0</v>
      </c>
      <c r="AE44" s="135"/>
      <c r="AF44" s="138"/>
      <c r="AG44" s="67"/>
      <c r="AH44" s="137">
        <v>0</v>
      </c>
      <c r="AI44" s="135"/>
      <c r="AJ44" s="138"/>
      <c r="AK44" s="67"/>
      <c r="AL44" s="137">
        <v>0</v>
      </c>
      <c r="AM44" s="135"/>
      <c r="AN44" s="138"/>
      <c r="AO44" s="73"/>
      <c r="AP44" s="137">
        <v>0</v>
      </c>
      <c r="AQ44" s="135"/>
      <c r="AR44" s="138"/>
      <c r="AS44" s="67"/>
      <c r="AT44" s="137">
        <v>0</v>
      </c>
      <c r="AU44" s="135"/>
      <c r="AV44" s="138"/>
      <c r="AW44" s="67"/>
      <c r="AX44" s="137">
        <v>0</v>
      </c>
      <c r="AY44" s="135"/>
      <c r="AZ44" s="138"/>
      <c r="BA44" s="67"/>
      <c r="BB44" s="137">
        <v>0</v>
      </c>
      <c r="BC44" s="135"/>
      <c r="BD44" s="138"/>
      <c r="BE44" s="67"/>
      <c r="BF44" s="137">
        <v>0</v>
      </c>
      <c r="BG44" s="135"/>
      <c r="BH44" s="138"/>
      <c r="BI44" s="67"/>
      <c r="BJ44" s="137">
        <v>0</v>
      </c>
      <c r="BK44" s="135"/>
      <c r="BL44" s="138"/>
    </row>
    <row r="45" spans="1:64" x14ac:dyDescent="0.2">
      <c r="A45" s="67"/>
      <c r="B45" s="76"/>
      <c r="C45" s="77">
        <v>2</v>
      </c>
      <c r="D45" s="70" t="s">
        <v>262</v>
      </c>
      <c r="E45" s="71" t="s">
        <v>269</v>
      </c>
      <c r="F45" s="70"/>
      <c r="G45" s="134">
        <v>0</v>
      </c>
      <c r="H45" s="135"/>
      <c r="I45" s="136"/>
      <c r="J45" s="67"/>
      <c r="K45" s="137"/>
      <c r="L45" s="138"/>
      <c r="M45" s="67"/>
      <c r="N45" s="137">
        <v>0</v>
      </c>
      <c r="O45" s="135"/>
      <c r="P45" s="138"/>
      <c r="Q45" s="67"/>
      <c r="R45" s="137">
        <v>0</v>
      </c>
      <c r="S45" s="135"/>
      <c r="T45" s="138"/>
      <c r="U45" s="67"/>
      <c r="V45" s="137">
        <v>0</v>
      </c>
      <c r="W45" s="135"/>
      <c r="X45" s="138"/>
      <c r="Y45" s="67"/>
      <c r="Z45" s="137">
        <v>0</v>
      </c>
      <c r="AA45" s="135"/>
      <c r="AB45" s="138"/>
      <c r="AC45" s="67"/>
      <c r="AD45" s="137">
        <v>0</v>
      </c>
      <c r="AE45" s="135"/>
      <c r="AF45" s="138"/>
      <c r="AG45" s="67"/>
      <c r="AH45" s="137">
        <v>0</v>
      </c>
      <c r="AI45" s="135"/>
      <c r="AJ45" s="138"/>
      <c r="AK45" s="67"/>
      <c r="AL45" s="137">
        <v>0</v>
      </c>
      <c r="AM45" s="135"/>
      <c r="AN45" s="138"/>
      <c r="AO45" s="73"/>
      <c r="AP45" s="137">
        <v>0</v>
      </c>
      <c r="AQ45" s="135"/>
      <c r="AR45" s="138"/>
      <c r="AS45" s="67"/>
      <c r="AT45" s="137">
        <v>0</v>
      </c>
      <c r="AU45" s="135"/>
      <c r="AV45" s="138"/>
      <c r="AW45" s="67"/>
      <c r="AX45" s="137">
        <v>0</v>
      </c>
      <c r="AY45" s="135"/>
      <c r="AZ45" s="138"/>
      <c r="BA45" s="67"/>
      <c r="BB45" s="137">
        <v>0</v>
      </c>
      <c r="BC45" s="135"/>
      <c r="BD45" s="138"/>
      <c r="BE45" s="67"/>
      <c r="BF45" s="137">
        <v>0</v>
      </c>
      <c r="BG45" s="135"/>
      <c r="BH45" s="138"/>
      <c r="BI45" s="67"/>
      <c r="BJ45" s="137">
        <v>0</v>
      </c>
      <c r="BK45" s="135"/>
      <c r="BL45" s="138"/>
    </row>
    <row r="46" spans="1:64" x14ac:dyDescent="0.2">
      <c r="A46" s="67"/>
      <c r="B46" s="70"/>
      <c r="C46" s="69"/>
      <c r="D46" s="70"/>
      <c r="E46" s="71" t="s">
        <v>264</v>
      </c>
      <c r="F46" s="70"/>
      <c r="G46" s="93"/>
      <c r="H46" s="132"/>
      <c r="I46" s="119"/>
      <c r="J46" s="67"/>
      <c r="K46" s="97"/>
      <c r="L46" s="121"/>
      <c r="M46" s="67"/>
      <c r="N46" s="97"/>
      <c r="O46" s="132"/>
      <c r="P46" s="121"/>
      <c r="Q46" s="67"/>
      <c r="R46" s="97"/>
      <c r="S46" s="132"/>
      <c r="T46" s="121"/>
      <c r="U46" s="67"/>
      <c r="V46" s="97"/>
      <c r="W46" s="132"/>
      <c r="X46" s="121"/>
      <c r="Y46" s="67"/>
      <c r="Z46" s="97"/>
      <c r="AA46" s="132"/>
      <c r="AB46" s="121"/>
      <c r="AC46" s="67"/>
      <c r="AD46" s="97"/>
      <c r="AE46" s="132"/>
      <c r="AF46" s="121"/>
      <c r="AG46" s="67"/>
      <c r="AH46" s="97"/>
      <c r="AI46" s="132"/>
      <c r="AJ46" s="121"/>
      <c r="AK46" s="67"/>
      <c r="AL46" s="97"/>
      <c r="AM46" s="132"/>
      <c r="AN46" s="121"/>
      <c r="AO46" s="73"/>
      <c r="AP46" s="97"/>
      <c r="AQ46" s="132"/>
      <c r="AR46" s="121"/>
      <c r="AS46" s="67"/>
      <c r="AT46" s="97"/>
      <c r="AU46" s="132"/>
      <c r="AV46" s="121"/>
      <c r="AW46" s="67"/>
      <c r="AX46" s="97"/>
      <c r="AY46" s="132"/>
      <c r="AZ46" s="121"/>
      <c r="BA46" s="67"/>
      <c r="BB46" s="97"/>
      <c r="BC46" s="132"/>
      <c r="BD46" s="121"/>
      <c r="BE46" s="67"/>
      <c r="BF46" s="97"/>
      <c r="BG46" s="132"/>
      <c r="BH46" s="121"/>
      <c r="BI46" s="67"/>
      <c r="BJ46" s="97"/>
      <c r="BK46" s="132"/>
      <c r="BL46" s="121"/>
    </row>
    <row r="47" spans="1:64" x14ac:dyDescent="0.2">
      <c r="A47" s="67"/>
      <c r="B47" s="146" t="s">
        <v>274</v>
      </c>
      <c r="C47" s="77"/>
      <c r="D47" s="70"/>
      <c r="E47" s="71" t="s">
        <v>264</v>
      </c>
      <c r="F47" s="70"/>
      <c r="G47" s="93"/>
      <c r="H47" s="132"/>
      <c r="I47" s="119"/>
      <c r="J47" s="67"/>
      <c r="K47" s="97"/>
      <c r="L47" s="121"/>
      <c r="M47" s="67"/>
      <c r="N47" s="97"/>
      <c r="O47" s="132"/>
      <c r="P47" s="121"/>
      <c r="Q47" s="67"/>
      <c r="R47" s="97"/>
      <c r="S47" s="132"/>
      <c r="T47" s="121"/>
      <c r="U47" s="67"/>
      <c r="V47" s="97"/>
      <c r="W47" s="132"/>
      <c r="X47" s="121"/>
      <c r="Y47" s="67"/>
      <c r="Z47" s="97"/>
      <c r="AA47" s="132"/>
      <c r="AB47" s="121"/>
      <c r="AC47" s="67"/>
      <c r="AD47" s="97"/>
      <c r="AE47" s="132"/>
      <c r="AF47" s="121"/>
      <c r="AG47" s="67"/>
      <c r="AH47" s="97"/>
      <c r="AI47" s="132"/>
      <c r="AJ47" s="121"/>
      <c r="AK47" s="67"/>
      <c r="AL47" s="97"/>
      <c r="AM47" s="132"/>
      <c r="AN47" s="121"/>
      <c r="AO47" s="73"/>
      <c r="AP47" s="97"/>
      <c r="AQ47" s="132"/>
      <c r="AR47" s="121"/>
      <c r="AS47" s="67"/>
      <c r="AT47" s="97"/>
      <c r="AU47" s="132"/>
      <c r="AV47" s="121"/>
      <c r="AW47" s="67"/>
      <c r="AX47" s="97"/>
      <c r="AY47" s="132"/>
      <c r="AZ47" s="121"/>
      <c r="BA47" s="67"/>
      <c r="BB47" s="97"/>
      <c r="BC47" s="132"/>
      <c r="BD47" s="121"/>
      <c r="BE47" s="67"/>
      <c r="BF47" s="97"/>
      <c r="BG47" s="132"/>
      <c r="BH47" s="121"/>
      <c r="BI47" s="67"/>
      <c r="BJ47" s="97"/>
      <c r="BK47" s="132"/>
      <c r="BL47" s="121"/>
    </row>
    <row r="48" spans="1:64" x14ac:dyDescent="0.2">
      <c r="A48" s="67"/>
      <c r="B48" s="76"/>
      <c r="C48" s="77">
        <v>2</v>
      </c>
      <c r="D48" s="70" t="s">
        <v>258</v>
      </c>
      <c r="E48" s="71" t="s">
        <v>267</v>
      </c>
      <c r="F48" s="70"/>
      <c r="G48" s="134">
        <v>0</v>
      </c>
      <c r="H48" s="135"/>
      <c r="I48" s="136"/>
      <c r="J48" s="67"/>
      <c r="K48" s="137"/>
      <c r="L48" s="138"/>
      <c r="M48" s="67"/>
      <c r="N48" s="137">
        <v>0</v>
      </c>
      <c r="O48" s="135"/>
      <c r="P48" s="138"/>
      <c r="Q48" s="67"/>
      <c r="R48" s="137">
        <v>0</v>
      </c>
      <c r="S48" s="135"/>
      <c r="T48" s="138"/>
      <c r="U48" s="67"/>
      <c r="V48" s="137">
        <v>0</v>
      </c>
      <c r="W48" s="135"/>
      <c r="X48" s="138"/>
      <c r="Y48" s="67"/>
      <c r="Z48" s="137">
        <v>0</v>
      </c>
      <c r="AA48" s="135"/>
      <c r="AB48" s="138"/>
      <c r="AC48" s="67"/>
      <c r="AD48" s="137">
        <v>0</v>
      </c>
      <c r="AE48" s="135"/>
      <c r="AF48" s="138"/>
      <c r="AG48" s="67"/>
      <c r="AH48" s="137">
        <v>0</v>
      </c>
      <c r="AI48" s="135"/>
      <c r="AJ48" s="138"/>
      <c r="AK48" s="67"/>
      <c r="AL48" s="137">
        <v>0</v>
      </c>
      <c r="AM48" s="135"/>
      <c r="AN48" s="138"/>
      <c r="AO48" s="73"/>
      <c r="AP48" s="137">
        <v>0</v>
      </c>
      <c r="AQ48" s="135"/>
      <c r="AR48" s="138"/>
      <c r="AS48" s="67"/>
      <c r="AT48" s="137">
        <v>0</v>
      </c>
      <c r="AU48" s="135"/>
      <c r="AV48" s="138"/>
      <c r="AW48" s="67"/>
      <c r="AX48" s="137">
        <v>0</v>
      </c>
      <c r="AY48" s="135"/>
      <c r="AZ48" s="138"/>
      <c r="BA48" s="67"/>
      <c r="BB48" s="137">
        <v>0</v>
      </c>
      <c r="BC48" s="135"/>
      <c r="BD48" s="138"/>
      <c r="BE48" s="67"/>
      <c r="BF48" s="137">
        <v>0</v>
      </c>
      <c r="BG48" s="135"/>
      <c r="BH48" s="138"/>
      <c r="BI48" s="67"/>
      <c r="BJ48" s="137">
        <v>0</v>
      </c>
      <c r="BK48" s="135"/>
      <c r="BL48" s="138"/>
    </row>
    <row r="49" spans="1:64" x14ac:dyDescent="0.2">
      <c r="A49" s="67"/>
      <c r="B49" s="76"/>
      <c r="C49" s="77">
        <v>2</v>
      </c>
      <c r="D49" s="70" t="s">
        <v>260</v>
      </c>
      <c r="E49" s="71" t="s">
        <v>268</v>
      </c>
      <c r="F49" s="70"/>
      <c r="G49" s="134">
        <v>0</v>
      </c>
      <c r="H49" s="135"/>
      <c r="I49" s="136"/>
      <c r="J49" s="67"/>
      <c r="K49" s="137"/>
      <c r="L49" s="138"/>
      <c r="M49" s="67"/>
      <c r="N49" s="137">
        <v>0</v>
      </c>
      <c r="O49" s="135"/>
      <c r="P49" s="138"/>
      <c r="Q49" s="67"/>
      <c r="R49" s="137">
        <v>0</v>
      </c>
      <c r="S49" s="135"/>
      <c r="T49" s="138"/>
      <c r="U49" s="67"/>
      <c r="V49" s="137">
        <v>0</v>
      </c>
      <c r="W49" s="135"/>
      <c r="X49" s="138"/>
      <c r="Y49" s="67"/>
      <c r="Z49" s="137">
        <v>0</v>
      </c>
      <c r="AA49" s="135"/>
      <c r="AB49" s="138"/>
      <c r="AC49" s="67"/>
      <c r="AD49" s="137">
        <v>0</v>
      </c>
      <c r="AE49" s="135"/>
      <c r="AF49" s="138"/>
      <c r="AG49" s="67"/>
      <c r="AH49" s="137">
        <v>0</v>
      </c>
      <c r="AI49" s="135"/>
      <c r="AJ49" s="138"/>
      <c r="AK49" s="67"/>
      <c r="AL49" s="137">
        <v>0</v>
      </c>
      <c r="AM49" s="135"/>
      <c r="AN49" s="138"/>
      <c r="AO49" s="73"/>
      <c r="AP49" s="137">
        <v>0</v>
      </c>
      <c r="AQ49" s="135"/>
      <c r="AR49" s="138"/>
      <c r="AS49" s="67"/>
      <c r="AT49" s="137">
        <v>0</v>
      </c>
      <c r="AU49" s="135"/>
      <c r="AV49" s="138"/>
      <c r="AW49" s="67"/>
      <c r="AX49" s="137">
        <v>0</v>
      </c>
      <c r="AY49" s="135"/>
      <c r="AZ49" s="138"/>
      <c r="BA49" s="67"/>
      <c r="BB49" s="137">
        <v>0</v>
      </c>
      <c r="BC49" s="135"/>
      <c r="BD49" s="138"/>
      <c r="BE49" s="67"/>
      <c r="BF49" s="137">
        <v>0</v>
      </c>
      <c r="BG49" s="135"/>
      <c r="BH49" s="138"/>
      <c r="BI49" s="67"/>
      <c r="BJ49" s="137">
        <v>0</v>
      </c>
      <c r="BK49" s="135"/>
      <c r="BL49" s="138"/>
    </row>
    <row r="50" spans="1:64" x14ac:dyDescent="0.2">
      <c r="A50" s="67"/>
      <c r="B50" s="76"/>
      <c r="C50" s="77">
        <v>2</v>
      </c>
      <c r="D50" s="70" t="s">
        <v>262</v>
      </c>
      <c r="E50" s="71" t="s">
        <v>269</v>
      </c>
      <c r="F50" s="70"/>
      <c r="G50" s="134">
        <v>0</v>
      </c>
      <c r="H50" s="135"/>
      <c r="I50" s="136"/>
      <c r="J50" s="67"/>
      <c r="K50" s="137"/>
      <c r="L50" s="138"/>
      <c r="M50" s="67"/>
      <c r="N50" s="137">
        <v>0</v>
      </c>
      <c r="O50" s="135"/>
      <c r="P50" s="138"/>
      <c r="Q50" s="67"/>
      <c r="R50" s="137">
        <v>0</v>
      </c>
      <c r="S50" s="135"/>
      <c r="T50" s="138"/>
      <c r="U50" s="67"/>
      <c r="V50" s="137">
        <v>0</v>
      </c>
      <c r="W50" s="135"/>
      <c r="X50" s="138"/>
      <c r="Y50" s="67"/>
      <c r="Z50" s="137">
        <v>0</v>
      </c>
      <c r="AA50" s="135"/>
      <c r="AB50" s="138"/>
      <c r="AC50" s="67"/>
      <c r="AD50" s="137">
        <v>0</v>
      </c>
      <c r="AE50" s="135"/>
      <c r="AF50" s="138"/>
      <c r="AG50" s="67"/>
      <c r="AH50" s="137">
        <v>0</v>
      </c>
      <c r="AI50" s="135"/>
      <c r="AJ50" s="138"/>
      <c r="AK50" s="67"/>
      <c r="AL50" s="137">
        <v>0</v>
      </c>
      <c r="AM50" s="135"/>
      <c r="AN50" s="138"/>
      <c r="AO50" s="73"/>
      <c r="AP50" s="137">
        <v>0</v>
      </c>
      <c r="AQ50" s="135"/>
      <c r="AR50" s="138"/>
      <c r="AS50" s="67"/>
      <c r="AT50" s="137">
        <v>0</v>
      </c>
      <c r="AU50" s="135"/>
      <c r="AV50" s="138"/>
      <c r="AW50" s="67"/>
      <c r="AX50" s="137">
        <v>0</v>
      </c>
      <c r="AY50" s="135"/>
      <c r="AZ50" s="138"/>
      <c r="BA50" s="67"/>
      <c r="BB50" s="137">
        <v>0</v>
      </c>
      <c r="BC50" s="135"/>
      <c r="BD50" s="138"/>
      <c r="BE50" s="67"/>
      <c r="BF50" s="137">
        <v>0</v>
      </c>
      <c r="BG50" s="135"/>
      <c r="BH50" s="138"/>
      <c r="BI50" s="67"/>
      <c r="BJ50" s="137">
        <v>0</v>
      </c>
      <c r="BK50" s="135"/>
      <c r="BL50" s="138"/>
    </row>
    <row r="51" spans="1:64" x14ac:dyDescent="0.2">
      <c r="A51" s="67"/>
      <c r="B51" s="70"/>
      <c r="C51" s="69"/>
      <c r="D51" s="70"/>
      <c r="E51" s="71" t="s">
        <v>264</v>
      </c>
      <c r="F51" s="70"/>
      <c r="G51" s="93"/>
      <c r="H51" s="132"/>
      <c r="I51" s="119"/>
      <c r="J51" s="67"/>
      <c r="K51" s="97"/>
      <c r="L51" s="121"/>
      <c r="M51" s="67"/>
      <c r="N51" s="97"/>
      <c r="O51" s="132"/>
      <c r="P51" s="121"/>
      <c r="Q51" s="67"/>
      <c r="R51" s="97"/>
      <c r="S51" s="132"/>
      <c r="T51" s="121"/>
      <c r="U51" s="67"/>
      <c r="V51" s="97"/>
      <c r="W51" s="132"/>
      <c r="X51" s="121"/>
      <c r="Y51" s="67"/>
      <c r="Z51" s="97"/>
      <c r="AA51" s="132"/>
      <c r="AB51" s="121"/>
      <c r="AC51" s="67"/>
      <c r="AD51" s="97"/>
      <c r="AE51" s="132"/>
      <c r="AF51" s="121"/>
      <c r="AG51" s="67"/>
      <c r="AH51" s="97"/>
      <c r="AI51" s="132"/>
      <c r="AJ51" s="121"/>
      <c r="AK51" s="67"/>
      <c r="AL51" s="97"/>
      <c r="AM51" s="132"/>
      <c r="AN51" s="121"/>
      <c r="AO51" s="73"/>
      <c r="AP51" s="97"/>
      <c r="AQ51" s="132"/>
      <c r="AR51" s="121"/>
      <c r="AS51" s="67"/>
      <c r="AT51" s="97"/>
      <c r="AU51" s="132"/>
      <c r="AV51" s="121"/>
      <c r="AW51" s="67"/>
      <c r="AX51" s="97"/>
      <c r="AY51" s="132"/>
      <c r="AZ51" s="121"/>
      <c r="BA51" s="67"/>
      <c r="BB51" s="97"/>
      <c r="BC51" s="132"/>
      <c r="BD51" s="121"/>
      <c r="BE51" s="67"/>
      <c r="BF51" s="97"/>
      <c r="BG51" s="132"/>
      <c r="BH51" s="121"/>
      <c r="BI51" s="67"/>
      <c r="BJ51" s="97"/>
      <c r="BK51" s="132"/>
      <c r="BL51" s="121"/>
    </row>
    <row r="52" spans="1:64" x14ac:dyDescent="0.2">
      <c r="A52" s="67"/>
      <c r="B52" s="146" t="s">
        <v>275</v>
      </c>
      <c r="C52" s="77"/>
      <c r="D52" s="70"/>
      <c r="E52" s="71" t="s">
        <v>264</v>
      </c>
      <c r="F52" s="70"/>
      <c r="G52" s="93"/>
      <c r="H52" s="132"/>
      <c r="I52" s="119"/>
      <c r="J52" s="67"/>
      <c r="K52" s="97"/>
      <c r="L52" s="121"/>
      <c r="M52" s="67"/>
      <c r="N52" s="97"/>
      <c r="O52" s="132"/>
      <c r="P52" s="121"/>
      <c r="Q52" s="67"/>
      <c r="R52" s="97"/>
      <c r="S52" s="132"/>
      <c r="T52" s="121"/>
      <c r="U52" s="67"/>
      <c r="V52" s="97"/>
      <c r="W52" s="132"/>
      <c r="X52" s="121"/>
      <c r="Y52" s="67"/>
      <c r="Z52" s="97"/>
      <c r="AA52" s="132"/>
      <c r="AB52" s="121"/>
      <c r="AC52" s="67"/>
      <c r="AD52" s="97"/>
      <c r="AE52" s="132"/>
      <c r="AF52" s="121"/>
      <c r="AG52" s="67"/>
      <c r="AH52" s="97"/>
      <c r="AI52" s="132"/>
      <c r="AJ52" s="121"/>
      <c r="AK52" s="67"/>
      <c r="AL52" s="97"/>
      <c r="AM52" s="132"/>
      <c r="AN52" s="121"/>
      <c r="AO52" s="73"/>
      <c r="AP52" s="97"/>
      <c r="AQ52" s="132"/>
      <c r="AR52" s="121"/>
      <c r="AS52" s="67"/>
      <c r="AT52" s="97"/>
      <c r="AU52" s="132"/>
      <c r="AV52" s="121"/>
      <c r="AW52" s="67"/>
      <c r="AX52" s="97"/>
      <c r="AY52" s="132"/>
      <c r="AZ52" s="121"/>
      <c r="BA52" s="67"/>
      <c r="BB52" s="97"/>
      <c r="BC52" s="132"/>
      <c r="BD52" s="121"/>
      <c r="BE52" s="67"/>
      <c r="BF52" s="97"/>
      <c r="BG52" s="132"/>
      <c r="BH52" s="121"/>
      <c r="BI52" s="67"/>
      <c r="BJ52" s="97"/>
      <c r="BK52" s="132"/>
      <c r="BL52" s="121"/>
    </row>
    <row r="53" spans="1:64" x14ac:dyDescent="0.2">
      <c r="A53" s="67"/>
      <c r="B53" s="76"/>
      <c r="C53" s="77">
        <v>2</v>
      </c>
      <c r="D53" s="70" t="s">
        <v>258</v>
      </c>
      <c r="E53" s="71" t="s">
        <v>267</v>
      </c>
      <c r="F53" s="70"/>
      <c r="G53" s="134">
        <v>0</v>
      </c>
      <c r="H53" s="135"/>
      <c r="I53" s="136"/>
      <c r="J53" s="67"/>
      <c r="K53" s="137"/>
      <c r="L53" s="138"/>
      <c r="M53" s="67"/>
      <c r="N53" s="137">
        <v>0</v>
      </c>
      <c r="O53" s="135"/>
      <c r="P53" s="138"/>
      <c r="Q53" s="67"/>
      <c r="R53" s="137">
        <v>0</v>
      </c>
      <c r="S53" s="135"/>
      <c r="T53" s="138"/>
      <c r="U53" s="67"/>
      <c r="V53" s="137">
        <v>0</v>
      </c>
      <c r="W53" s="135"/>
      <c r="X53" s="138"/>
      <c r="Y53" s="67"/>
      <c r="Z53" s="137">
        <v>0</v>
      </c>
      <c r="AA53" s="135"/>
      <c r="AB53" s="138"/>
      <c r="AC53" s="67"/>
      <c r="AD53" s="137">
        <v>0</v>
      </c>
      <c r="AE53" s="135"/>
      <c r="AF53" s="138"/>
      <c r="AG53" s="67"/>
      <c r="AH53" s="137">
        <v>0</v>
      </c>
      <c r="AI53" s="135"/>
      <c r="AJ53" s="138"/>
      <c r="AK53" s="67"/>
      <c r="AL53" s="137">
        <v>0</v>
      </c>
      <c r="AM53" s="135"/>
      <c r="AN53" s="138"/>
      <c r="AO53" s="73"/>
      <c r="AP53" s="137">
        <v>0</v>
      </c>
      <c r="AQ53" s="135"/>
      <c r="AR53" s="138"/>
      <c r="AS53" s="67"/>
      <c r="AT53" s="137">
        <v>0</v>
      </c>
      <c r="AU53" s="135"/>
      <c r="AV53" s="138"/>
      <c r="AW53" s="67"/>
      <c r="AX53" s="137">
        <v>0</v>
      </c>
      <c r="AY53" s="135"/>
      <c r="AZ53" s="138"/>
      <c r="BA53" s="67"/>
      <c r="BB53" s="137">
        <v>0</v>
      </c>
      <c r="BC53" s="135"/>
      <c r="BD53" s="138"/>
      <c r="BE53" s="67"/>
      <c r="BF53" s="137">
        <v>0</v>
      </c>
      <c r="BG53" s="135"/>
      <c r="BH53" s="138"/>
      <c r="BI53" s="67"/>
      <c r="BJ53" s="137">
        <v>0</v>
      </c>
      <c r="BK53" s="135"/>
      <c r="BL53" s="138"/>
    </row>
    <row r="54" spans="1:64" x14ac:dyDescent="0.2">
      <c r="A54" s="67"/>
      <c r="B54" s="76"/>
      <c r="C54" s="77">
        <v>2</v>
      </c>
      <c r="D54" s="70" t="s">
        <v>260</v>
      </c>
      <c r="E54" s="71" t="s">
        <v>268</v>
      </c>
      <c r="F54" s="70"/>
      <c r="G54" s="134">
        <v>0</v>
      </c>
      <c r="H54" s="135"/>
      <c r="I54" s="136"/>
      <c r="J54" s="67"/>
      <c r="K54" s="137"/>
      <c r="L54" s="138"/>
      <c r="M54" s="67"/>
      <c r="N54" s="137">
        <v>0</v>
      </c>
      <c r="O54" s="135"/>
      <c r="P54" s="138"/>
      <c r="Q54" s="67"/>
      <c r="R54" s="137">
        <v>0</v>
      </c>
      <c r="S54" s="135"/>
      <c r="T54" s="138"/>
      <c r="U54" s="67"/>
      <c r="V54" s="137">
        <v>0</v>
      </c>
      <c r="W54" s="135"/>
      <c r="X54" s="138"/>
      <c r="Y54" s="67"/>
      <c r="Z54" s="137">
        <v>0</v>
      </c>
      <c r="AA54" s="135"/>
      <c r="AB54" s="138"/>
      <c r="AC54" s="67"/>
      <c r="AD54" s="137">
        <v>0</v>
      </c>
      <c r="AE54" s="135"/>
      <c r="AF54" s="138"/>
      <c r="AG54" s="67"/>
      <c r="AH54" s="137">
        <v>0</v>
      </c>
      <c r="AI54" s="135"/>
      <c r="AJ54" s="138"/>
      <c r="AK54" s="67"/>
      <c r="AL54" s="137">
        <v>0</v>
      </c>
      <c r="AM54" s="135"/>
      <c r="AN54" s="138"/>
      <c r="AO54" s="73"/>
      <c r="AP54" s="137">
        <v>0</v>
      </c>
      <c r="AQ54" s="135"/>
      <c r="AR54" s="138"/>
      <c r="AS54" s="67"/>
      <c r="AT54" s="137">
        <v>0</v>
      </c>
      <c r="AU54" s="135"/>
      <c r="AV54" s="138"/>
      <c r="AW54" s="67"/>
      <c r="AX54" s="137">
        <v>0</v>
      </c>
      <c r="AY54" s="135"/>
      <c r="AZ54" s="138"/>
      <c r="BA54" s="67"/>
      <c r="BB54" s="137">
        <v>0</v>
      </c>
      <c r="BC54" s="135"/>
      <c r="BD54" s="138"/>
      <c r="BE54" s="67"/>
      <c r="BF54" s="137">
        <v>0</v>
      </c>
      <c r="BG54" s="135"/>
      <c r="BH54" s="138"/>
      <c r="BI54" s="67"/>
      <c r="BJ54" s="137">
        <v>0</v>
      </c>
      <c r="BK54" s="135"/>
      <c r="BL54" s="138"/>
    </row>
    <row r="55" spans="1:64" x14ac:dyDescent="0.2">
      <c r="A55" s="67"/>
      <c r="B55" s="76"/>
      <c r="C55" s="77">
        <v>2</v>
      </c>
      <c r="D55" s="70" t="s">
        <v>262</v>
      </c>
      <c r="E55" s="71" t="s">
        <v>269</v>
      </c>
      <c r="F55" s="70"/>
      <c r="G55" s="134">
        <v>0</v>
      </c>
      <c r="H55" s="135"/>
      <c r="I55" s="136"/>
      <c r="J55" s="67"/>
      <c r="K55" s="137"/>
      <c r="L55" s="138"/>
      <c r="M55" s="67"/>
      <c r="N55" s="137">
        <v>0</v>
      </c>
      <c r="O55" s="135"/>
      <c r="P55" s="138"/>
      <c r="Q55" s="67"/>
      <c r="R55" s="137">
        <v>0</v>
      </c>
      <c r="S55" s="135"/>
      <c r="T55" s="138"/>
      <c r="U55" s="67"/>
      <c r="V55" s="137">
        <v>0</v>
      </c>
      <c r="W55" s="135"/>
      <c r="X55" s="138"/>
      <c r="Y55" s="67"/>
      <c r="Z55" s="137">
        <v>0</v>
      </c>
      <c r="AA55" s="135"/>
      <c r="AB55" s="138"/>
      <c r="AC55" s="67"/>
      <c r="AD55" s="137">
        <v>0</v>
      </c>
      <c r="AE55" s="135"/>
      <c r="AF55" s="138"/>
      <c r="AG55" s="67"/>
      <c r="AH55" s="137">
        <v>0</v>
      </c>
      <c r="AI55" s="135"/>
      <c r="AJ55" s="138"/>
      <c r="AK55" s="67"/>
      <c r="AL55" s="137">
        <v>0</v>
      </c>
      <c r="AM55" s="135"/>
      <c r="AN55" s="138"/>
      <c r="AO55" s="73"/>
      <c r="AP55" s="137">
        <v>0</v>
      </c>
      <c r="AQ55" s="135"/>
      <c r="AR55" s="138"/>
      <c r="AS55" s="67"/>
      <c r="AT55" s="137">
        <v>0</v>
      </c>
      <c r="AU55" s="135"/>
      <c r="AV55" s="138"/>
      <c r="AW55" s="67"/>
      <c r="AX55" s="137">
        <v>0</v>
      </c>
      <c r="AY55" s="135"/>
      <c r="AZ55" s="138"/>
      <c r="BA55" s="67"/>
      <c r="BB55" s="137">
        <v>0</v>
      </c>
      <c r="BC55" s="135"/>
      <c r="BD55" s="138"/>
      <c r="BE55" s="67"/>
      <c r="BF55" s="137">
        <v>0</v>
      </c>
      <c r="BG55" s="135"/>
      <c r="BH55" s="138"/>
      <c r="BI55" s="67"/>
      <c r="BJ55" s="137">
        <v>0</v>
      </c>
      <c r="BK55" s="135"/>
      <c r="BL55" s="138"/>
    </row>
    <row r="56" spans="1:64" x14ac:dyDescent="0.2">
      <c r="A56" s="67"/>
      <c r="B56" s="70"/>
      <c r="C56" s="69"/>
      <c r="D56" s="70"/>
      <c r="E56" s="71" t="s">
        <v>264</v>
      </c>
      <c r="F56" s="70"/>
      <c r="G56" s="93"/>
      <c r="H56" s="132"/>
      <c r="I56" s="119"/>
      <c r="J56" s="67"/>
      <c r="K56" s="97"/>
      <c r="L56" s="121"/>
      <c r="M56" s="67"/>
      <c r="N56" s="97"/>
      <c r="O56" s="132"/>
      <c r="P56" s="121"/>
      <c r="Q56" s="67"/>
      <c r="R56" s="97"/>
      <c r="S56" s="132"/>
      <c r="T56" s="121"/>
      <c r="U56" s="67"/>
      <c r="V56" s="97"/>
      <c r="W56" s="132"/>
      <c r="X56" s="121"/>
      <c r="Y56" s="67"/>
      <c r="Z56" s="97"/>
      <c r="AA56" s="132"/>
      <c r="AB56" s="121"/>
      <c r="AC56" s="67"/>
      <c r="AD56" s="97"/>
      <c r="AE56" s="132"/>
      <c r="AF56" s="121"/>
      <c r="AG56" s="67"/>
      <c r="AH56" s="97"/>
      <c r="AI56" s="132"/>
      <c r="AJ56" s="121"/>
      <c r="AK56" s="67"/>
      <c r="AL56" s="97"/>
      <c r="AM56" s="132"/>
      <c r="AN56" s="121"/>
      <c r="AO56" s="73"/>
      <c r="AP56" s="97"/>
      <c r="AQ56" s="132"/>
      <c r="AR56" s="121"/>
      <c r="AS56" s="67"/>
      <c r="AT56" s="97"/>
      <c r="AU56" s="132"/>
      <c r="AV56" s="121"/>
      <c r="AW56" s="67"/>
      <c r="AX56" s="97"/>
      <c r="AY56" s="132"/>
      <c r="AZ56" s="121"/>
      <c r="BA56" s="67"/>
      <c r="BB56" s="97"/>
      <c r="BC56" s="132"/>
      <c r="BD56" s="121"/>
      <c r="BE56" s="67"/>
      <c r="BF56" s="97"/>
      <c r="BG56" s="132"/>
      <c r="BH56" s="121"/>
      <c r="BI56" s="67"/>
      <c r="BJ56" s="97"/>
      <c r="BK56" s="132"/>
      <c r="BL56" s="121"/>
    </row>
    <row r="57" spans="1:64" x14ac:dyDescent="0.2">
      <c r="A57" s="67"/>
      <c r="B57" s="146" t="s">
        <v>276</v>
      </c>
      <c r="C57" s="77"/>
      <c r="D57" s="70"/>
      <c r="E57" s="71" t="s">
        <v>264</v>
      </c>
      <c r="F57" s="70"/>
      <c r="G57" s="93"/>
      <c r="H57" s="132"/>
      <c r="I57" s="119"/>
      <c r="J57" s="67"/>
      <c r="K57" s="97"/>
      <c r="L57" s="121"/>
      <c r="M57" s="67"/>
      <c r="N57" s="97"/>
      <c r="O57" s="132"/>
      <c r="P57" s="121"/>
      <c r="Q57" s="67"/>
      <c r="R57" s="97"/>
      <c r="S57" s="132"/>
      <c r="T57" s="121"/>
      <c r="U57" s="67"/>
      <c r="V57" s="97"/>
      <c r="W57" s="132"/>
      <c r="X57" s="121"/>
      <c r="Y57" s="67"/>
      <c r="Z57" s="97"/>
      <c r="AA57" s="132"/>
      <c r="AB57" s="121"/>
      <c r="AC57" s="67"/>
      <c r="AD57" s="97"/>
      <c r="AE57" s="132"/>
      <c r="AF57" s="121"/>
      <c r="AG57" s="67"/>
      <c r="AH57" s="97"/>
      <c r="AI57" s="132"/>
      <c r="AJ57" s="121"/>
      <c r="AK57" s="67"/>
      <c r="AL57" s="97"/>
      <c r="AM57" s="132"/>
      <c r="AN57" s="121"/>
      <c r="AO57" s="73"/>
      <c r="AP57" s="97"/>
      <c r="AQ57" s="132"/>
      <c r="AR57" s="121"/>
      <c r="AS57" s="67"/>
      <c r="AT57" s="97"/>
      <c r="AU57" s="132"/>
      <c r="AV57" s="121"/>
      <c r="AW57" s="67"/>
      <c r="AX57" s="97"/>
      <c r="AY57" s="132"/>
      <c r="AZ57" s="121"/>
      <c r="BA57" s="67"/>
      <c r="BB57" s="97"/>
      <c r="BC57" s="132"/>
      <c r="BD57" s="121"/>
      <c r="BE57" s="67"/>
      <c r="BF57" s="97"/>
      <c r="BG57" s="132"/>
      <c r="BH57" s="121"/>
      <c r="BI57" s="67"/>
      <c r="BJ57" s="97"/>
      <c r="BK57" s="132"/>
      <c r="BL57" s="121"/>
    </row>
    <row r="58" spans="1:64" x14ac:dyDescent="0.2">
      <c r="A58" s="67"/>
      <c r="B58" s="76"/>
      <c r="C58" s="77">
        <v>2</v>
      </c>
      <c r="D58" s="70" t="s">
        <v>258</v>
      </c>
      <c r="E58" s="71" t="s">
        <v>267</v>
      </c>
      <c r="F58" s="70"/>
      <c r="G58" s="134">
        <v>0</v>
      </c>
      <c r="H58" s="135"/>
      <c r="I58" s="136"/>
      <c r="J58" s="67"/>
      <c r="K58" s="137"/>
      <c r="L58" s="138"/>
      <c r="M58" s="67"/>
      <c r="N58" s="137">
        <v>0</v>
      </c>
      <c r="O58" s="135"/>
      <c r="P58" s="138"/>
      <c r="Q58" s="67"/>
      <c r="R58" s="137">
        <v>0</v>
      </c>
      <c r="S58" s="135"/>
      <c r="T58" s="138"/>
      <c r="U58" s="67"/>
      <c r="V58" s="137">
        <v>0</v>
      </c>
      <c r="W58" s="135"/>
      <c r="X58" s="138"/>
      <c r="Y58" s="67"/>
      <c r="Z58" s="137">
        <v>0</v>
      </c>
      <c r="AA58" s="135"/>
      <c r="AB58" s="138"/>
      <c r="AC58" s="67"/>
      <c r="AD58" s="137">
        <v>0</v>
      </c>
      <c r="AE58" s="135"/>
      <c r="AF58" s="138"/>
      <c r="AG58" s="67"/>
      <c r="AH58" s="137">
        <v>0</v>
      </c>
      <c r="AI58" s="135"/>
      <c r="AJ58" s="138"/>
      <c r="AK58" s="67"/>
      <c r="AL58" s="137">
        <v>0</v>
      </c>
      <c r="AM58" s="135"/>
      <c r="AN58" s="138"/>
      <c r="AO58" s="73"/>
      <c r="AP58" s="137">
        <v>0</v>
      </c>
      <c r="AQ58" s="135"/>
      <c r="AR58" s="138"/>
      <c r="AS58" s="67"/>
      <c r="AT58" s="137">
        <v>0</v>
      </c>
      <c r="AU58" s="135"/>
      <c r="AV58" s="138"/>
      <c r="AW58" s="67"/>
      <c r="AX58" s="137">
        <v>0</v>
      </c>
      <c r="AY58" s="135"/>
      <c r="AZ58" s="138"/>
      <c r="BA58" s="67"/>
      <c r="BB58" s="137">
        <v>0</v>
      </c>
      <c r="BC58" s="135"/>
      <c r="BD58" s="138"/>
      <c r="BE58" s="67"/>
      <c r="BF58" s="137">
        <v>0</v>
      </c>
      <c r="BG58" s="135"/>
      <c r="BH58" s="138"/>
      <c r="BI58" s="67"/>
      <c r="BJ58" s="137">
        <v>0</v>
      </c>
      <c r="BK58" s="135"/>
      <c r="BL58" s="138"/>
    </row>
    <row r="59" spans="1:64" x14ac:dyDescent="0.2">
      <c r="A59" s="67"/>
      <c r="B59" s="76"/>
      <c r="C59" s="77">
        <v>2</v>
      </c>
      <c r="D59" s="70" t="s">
        <v>260</v>
      </c>
      <c r="E59" s="71" t="s">
        <v>268</v>
      </c>
      <c r="F59" s="70"/>
      <c r="G59" s="134">
        <v>0</v>
      </c>
      <c r="H59" s="135"/>
      <c r="I59" s="136"/>
      <c r="J59" s="67"/>
      <c r="K59" s="137"/>
      <c r="L59" s="138"/>
      <c r="M59" s="67"/>
      <c r="N59" s="137">
        <v>0</v>
      </c>
      <c r="O59" s="135"/>
      <c r="P59" s="138"/>
      <c r="Q59" s="67"/>
      <c r="R59" s="137">
        <v>0</v>
      </c>
      <c r="S59" s="135"/>
      <c r="T59" s="138"/>
      <c r="U59" s="67"/>
      <c r="V59" s="137">
        <v>0</v>
      </c>
      <c r="W59" s="135"/>
      <c r="X59" s="138"/>
      <c r="Y59" s="67"/>
      <c r="Z59" s="137">
        <v>0</v>
      </c>
      <c r="AA59" s="135"/>
      <c r="AB59" s="138"/>
      <c r="AC59" s="67"/>
      <c r="AD59" s="137">
        <v>0</v>
      </c>
      <c r="AE59" s="135"/>
      <c r="AF59" s="138"/>
      <c r="AG59" s="67"/>
      <c r="AH59" s="137">
        <v>0</v>
      </c>
      <c r="AI59" s="135"/>
      <c r="AJ59" s="138"/>
      <c r="AK59" s="67"/>
      <c r="AL59" s="137">
        <v>0</v>
      </c>
      <c r="AM59" s="135"/>
      <c r="AN59" s="138"/>
      <c r="AO59" s="73"/>
      <c r="AP59" s="137">
        <v>0</v>
      </c>
      <c r="AQ59" s="135"/>
      <c r="AR59" s="138"/>
      <c r="AS59" s="67"/>
      <c r="AT59" s="137">
        <v>0</v>
      </c>
      <c r="AU59" s="135"/>
      <c r="AV59" s="138"/>
      <c r="AW59" s="67"/>
      <c r="AX59" s="137">
        <v>0</v>
      </c>
      <c r="AY59" s="135"/>
      <c r="AZ59" s="138"/>
      <c r="BA59" s="67"/>
      <c r="BB59" s="137">
        <v>0</v>
      </c>
      <c r="BC59" s="135"/>
      <c r="BD59" s="138"/>
      <c r="BE59" s="67"/>
      <c r="BF59" s="137">
        <v>0</v>
      </c>
      <c r="BG59" s="135"/>
      <c r="BH59" s="138"/>
      <c r="BI59" s="67"/>
      <c r="BJ59" s="137">
        <v>0</v>
      </c>
      <c r="BK59" s="135"/>
      <c r="BL59" s="138"/>
    </row>
    <row r="60" spans="1:64" x14ac:dyDescent="0.2">
      <c r="A60" s="67"/>
      <c r="B60" s="76"/>
      <c r="C60" s="77">
        <v>2</v>
      </c>
      <c r="D60" s="70" t="s">
        <v>262</v>
      </c>
      <c r="E60" s="71" t="s">
        <v>269</v>
      </c>
      <c r="F60" s="70"/>
      <c r="G60" s="134">
        <v>0</v>
      </c>
      <c r="H60" s="135"/>
      <c r="I60" s="136"/>
      <c r="J60" s="67"/>
      <c r="K60" s="137"/>
      <c r="L60" s="138"/>
      <c r="M60" s="67"/>
      <c r="N60" s="137">
        <v>0</v>
      </c>
      <c r="O60" s="135"/>
      <c r="P60" s="138"/>
      <c r="Q60" s="67"/>
      <c r="R60" s="137">
        <v>0</v>
      </c>
      <c r="S60" s="135"/>
      <c r="T60" s="138"/>
      <c r="U60" s="67"/>
      <c r="V60" s="137">
        <v>0</v>
      </c>
      <c r="W60" s="135"/>
      <c r="X60" s="138"/>
      <c r="Y60" s="67"/>
      <c r="Z60" s="137">
        <v>0</v>
      </c>
      <c r="AA60" s="135"/>
      <c r="AB60" s="138"/>
      <c r="AC60" s="67"/>
      <c r="AD60" s="137">
        <v>0</v>
      </c>
      <c r="AE60" s="135"/>
      <c r="AF60" s="138"/>
      <c r="AG60" s="67"/>
      <c r="AH60" s="137">
        <v>0</v>
      </c>
      <c r="AI60" s="135"/>
      <c r="AJ60" s="138"/>
      <c r="AK60" s="67"/>
      <c r="AL60" s="137">
        <v>0</v>
      </c>
      <c r="AM60" s="135"/>
      <c r="AN60" s="138"/>
      <c r="AO60" s="73"/>
      <c r="AP60" s="137">
        <v>0</v>
      </c>
      <c r="AQ60" s="135"/>
      <c r="AR60" s="138"/>
      <c r="AS60" s="67"/>
      <c r="AT60" s="137">
        <v>0</v>
      </c>
      <c r="AU60" s="135"/>
      <c r="AV60" s="138"/>
      <c r="AW60" s="67"/>
      <c r="AX60" s="137">
        <v>0</v>
      </c>
      <c r="AY60" s="135"/>
      <c r="AZ60" s="138"/>
      <c r="BA60" s="67"/>
      <c r="BB60" s="137">
        <v>0</v>
      </c>
      <c r="BC60" s="135"/>
      <c r="BD60" s="138"/>
      <c r="BE60" s="67"/>
      <c r="BF60" s="137">
        <v>0</v>
      </c>
      <c r="BG60" s="135"/>
      <c r="BH60" s="138"/>
      <c r="BI60" s="67"/>
      <c r="BJ60" s="137">
        <v>0</v>
      </c>
      <c r="BK60" s="135"/>
      <c r="BL60" s="138"/>
    </row>
    <row r="61" spans="1:64" x14ac:dyDescent="0.2">
      <c r="A61" s="67"/>
      <c r="B61" s="70"/>
      <c r="C61" s="69"/>
      <c r="D61" s="70"/>
      <c r="E61" s="71" t="s">
        <v>264</v>
      </c>
      <c r="F61" s="70"/>
      <c r="G61" s="93"/>
      <c r="H61" s="132"/>
      <c r="I61" s="119"/>
      <c r="J61" s="67"/>
      <c r="K61" s="97"/>
      <c r="L61" s="121"/>
      <c r="M61" s="67"/>
      <c r="N61" s="97"/>
      <c r="O61" s="132"/>
      <c r="P61" s="121"/>
      <c r="Q61" s="67"/>
      <c r="R61" s="97"/>
      <c r="S61" s="132"/>
      <c r="T61" s="121"/>
      <c r="U61" s="67"/>
      <c r="V61" s="97"/>
      <c r="W61" s="132"/>
      <c r="X61" s="121"/>
      <c r="Y61" s="67"/>
      <c r="Z61" s="97"/>
      <c r="AA61" s="132"/>
      <c r="AB61" s="121"/>
      <c r="AC61" s="67"/>
      <c r="AD61" s="97"/>
      <c r="AE61" s="132"/>
      <c r="AF61" s="121"/>
      <c r="AG61" s="67"/>
      <c r="AH61" s="97"/>
      <c r="AI61" s="132"/>
      <c r="AJ61" s="121"/>
      <c r="AK61" s="67"/>
      <c r="AL61" s="97"/>
      <c r="AM61" s="132"/>
      <c r="AN61" s="121"/>
      <c r="AO61" s="73"/>
      <c r="AP61" s="97"/>
      <c r="AQ61" s="132"/>
      <c r="AR61" s="121"/>
      <c r="AS61" s="67"/>
      <c r="AT61" s="97"/>
      <c r="AU61" s="132"/>
      <c r="AV61" s="121"/>
      <c r="AW61" s="67"/>
      <c r="AX61" s="97"/>
      <c r="AY61" s="132"/>
      <c r="AZ61" s="121"/>
      <c r="BA61" s="67"/>
      <c r="BB61" s="97"/>
      <c r="BC61" s="132"/>
      <c r="BD61" s="121"/>
      <c r="BE61" s="67"/>
      <c r="BF61" s="97"/>
      <c r="BG61" s="132"/>
      <c r="BH61" s="121"/>
      <c r="BI61" s="67"/>
      <c r="BJ61" s="97"/>
      <c r="BK61" s="132"/>
      <c r="BL61" s="121"/>
    </row>
    <row r="62" spans="1:64" x14ac:dyDescent="0.2">
      <c r="A62" s="67"/>
      <c r="B62" s="146" t="s">
        <v>277</v>
      </c>
      <c r="C62" s="77"/>
      <c r="D62" s="70"/>
      <c r="E62" s="71" t="s">
        <v>264</v>
      </c>
      <c r="F62" s="70"/>
      <c r="G62" s="93"/>
      <c r="H62" s="132"/>
      <c r="I62" s="119"/>
      <c r="J62" s="67"/>
      <c r="K62" s="97"/>
      <c r="L62" s="121"/>
      <c r="M62" s="67"/>
      <c r="N62" s="97"/>
      <c r="O62" s="132"/>
      <c r="P62" s="121"/>
      <c r="Q62" s="67"/>
      <c r="R62" s="97"/>
      <c r="S62" s="132"/>
      <c r="T62" s="121"/>
      <c r="U62" s="67"/>
      <c r="V62" s="97"/>
      <c r="W62" s="132"/>
      <c r="X62" s="121"/>
      <c r="Y62" s="67"/>
      <c r="Z62" s="97"/>
      <c r="AA62" s="132"/>
      <c r="AB62" s="121"/>
      <c r="AC62" s="67"/>
      <c r="AD62" s="97"/>
      <c r="AE62" s="132"/>
      <c r="AF62" s="121"/>
      <c r="AG62" s="67"/>
      <c r="AH62" s="97"/>
      <c r="AI62" s="132"/>
      <c r="AJ62" s="121"/>
      <c r="AK62" s="67"/>
      <c r="AL62" s="97"/>
      <c r="AM62" s="132"/>
      <c r="AN62" s="121"/>
      <c r="AO62" s="73"/>
      <c r="AP62" s="97"/>
      <c r="AQ62" s="132"/>
      <c r="AR62" s="121"/>
      <c r="AS62" s="67"/>
      <c r="AT62" s="97"/>
      <c r="AU62" s="132"/>
      <c r="AV62" s="121"/>
      <c r="AW62" s="67"/>
      <c r="AX62" s="97"/>
      <c r="AY62" s="132"/>
      <c r="AZ62" s="121"/>
      <c r="BA62" s="67"/>
      <c r="BB62" s="97"/>
      <c r="BC62" s="132"/>
      <c r="BD62" s="121"/>
      <c r="BE62" s="67"/>
      <c r="BF62" s="97"/>
      <c r="BG62" s="132"/>
      <c r="BH62" s="121"/>
      <c r="BI62" s="67"/>
      <c r="BJ62" s="97"/>
      <c r="BK62" s="132"/>
      <c r="BL62" s="121"/>
    </row>
    <row r="63" spans="1:64" x14ac:dyDescent="0.2">
      <c r="A63" s="67"/>
      <c r="B63" s="76"/>
      <c r="C63" s="77">
        <v>2</v>
      </c>
      <c r="D63" s="70" t="s">
        <v>258</v>
      </c>
      <c r="E63" s="71" t="s">
        <v>267</v>
      </c>
      <c r="F63" s="70"/>
      <c r="G63" s="134">
        <v>0</v>
      </c>
      <c r="H63" s="135"/>
      <c r="I63" s="136"/>
      <c r="J63" s="67"/>
      <c r="K63" s="137"/>
      <c r="L63" s="138"/>
      <c r="M63" s="67"/>
      <c r="N63" s="137">
        <v>0</v>
      </c>
      <c r="O63" s="135"/>
      <c r="P63" s="138"/>
      <c r="Q63" s="67"/>
      <c r="R63" s="137">
        <v>0</v>
      </c>
      <c r="S63" s="135"/>
      <c r="T63" s="138"/>
      <c r="U63" s="67"/>
      <c r="V63" s="137">
        <v>0</v>
      </c>
      <c r="W63" s="135"/>
      <c r="X63" s="138"/>
      <c r="Y63" s="67"/>
      <c r="Z63" s="137">
        <v>0</v>
      </c>
      <c r="AA63" s="135"/>
      <c r="AB63" s="138"/>
      <c r="AC63" s="67"/>
      <c r="AD63" s="137">
        <v>0</v>
      </c>
      <c r="AE63" s="135"/>
      <c r="AF63" s="138"/>
      <c r="AG63" s="67"/>
      <c r="AH63" s="137">
        <v>0</v>
      </c>
      <c r="AI63" s="135"/>
      <c r="AJ63" s="138"/>
      <c r="AK63" s="67"/>
      <c r="AL63" s="137">
        <v>0</v>
      </c>
      <c r="AM63" s="135"/>
      <c r="AN63" s="138"/>
      <c r="AO63" s="73"/>
      <c r="AP63" s="137">
        <v>0</v>
      </c>
      <c r="AQ63" s="135"/>
      <c r="AR63" s="138"/>
      <c r="AS63" s="67"/>
      <c r="AT63" s="137">
        <v>0</v>
      </c>
      <c r="AU63" s="135"/>
      <c r="AV63" s="138"/>
      <c r="AW63" s="67"/>
      <c r="AX63" s="137">
        <v>0</v>
      </c>
      <c r="AY63" s="135"/>
      <c r="AZ63" s="138"/>
      <c r="BA63" s="67"/>
      <c r="BB63" s="137">
        <v>0</v>
      </c>
      <c r="BC63" s="135"/>
      <c r="BD63" s="138"/>
      <c r="BE63" s="67"/>
      <c r="BF63" s="137">
        <v>0</v>
      </c>
      <c r="BG63" s="135"/>
      <c r="BH63" s="138"/>
      <c r="BI63" s="67"/>
      <c r="BJ63" s="137">
        <v>0</v>
      </c>
      <c r="BK63" s="135"/>
      <c r="BL63" s="138"/>
    </row>
    <row r="64" spans="1:64" x14ac:dyDescent="0.2">
      <c r="A64" s="67"/>
      <c r="B64" s="76"/>
      <c r="C64" s="77">
        <v>2</v>
      </c>
      <c r="D64" s="70" t="s">
        <v>260</v>
      </c>
      <c r="E64" s="71" t="s">
        <v>268</v>
      </c>
      <c r="F64" s="70"/>
      <c r="G64" s="134">
        <v>0</v>
      </c>
      <c r="H64" s="135"/>
      <c r="I64" s="136"/>
      <c r="J64" s="67"/>
      <c r="K64" s="137"/>
      <c r="L64" s="138"/>
      <c r="M64" s="67"/>
      <c r="N64" s="137">
        <v>0</v>
      </c>
      <c r="O64" s="135"/>
      <c r="P64" s="138"/>
      <c r="Q64" s="67"/>
      <c r="R64" s="137">
        <v>0</v>
      </c>
      <c r="S64" s="135"/>
      <c r="T64" s="138"/>
      <c r="U64" s="67"/>
      <c r="V64" s="137">
        <v>0</v>
      </c>
      <c r="W64" s="135"/>
      <c r="X64" s="138"/>
      <c r="Y64" s="67"/>
      <c r="Z64" s="137">
        <v>0</v>
      </c>
      <c r="AA64" s="135"/>
      <c r="AB64" s="138"/>
      <c r="AC64" s="67"/>
      <c r="AD64" s="137">
        <v>0</v>
      </c>
      <c r="AE64" s="135"/>
      <c r="AF64" s="138"/>
      <c r="AG64" s="67"/>
      <c r="AH64" s="137">
        <v>0</v>
      </c>
      <c r="AI64" s="135"/>
      <c r="AJ64" s="138"/>
      <c r="AK64" s="67"/>
      <c r="AL64" s="137">
        <v>0</v>
      </c>
      <c r="AM64" s="135"/>
      <c r="AN64" s="138"/>
      <c r="AO64" s="73"/>
      <c r="AP64" s="137">
        <v>0</v>
      </c>
      <c r="AQ64" s="135"/>
      <c r="AR64" s="138"/>
      <c r="AS64" s="67"/>
      <c r="AT64" s="137">
        <v>0</v>
      </c>
      <c r="AU64" s="135"/>
      <c r="AV64" s="138"/>
      <c r="AW64" s="67"/>
      <c r="AX64" s="137">
        <v>0</v>
      </c>
      <c r="AY64" s="135"/>
      <c r="AZ64" s="138"/>
      <c r="BA64" s="67"/>
      <c r="BB64" s="137">
        <v>0</v>
      </c>
      <c r="BC64" s="135"/>
      <c r="BD64" s="138"/>
      <c r="BE64" s="67"/>
      <c r="BF64" s="137">
        <v>0</v>
      </c>
      <c r="BG64" s="135"/>
      <c r="BH64" s="138"/>
      <c r="BI64" s="67"/>
      <c r="BJ64" s="137">
        <v>0</v>
      </c>
      <c r="BK64" s="135"/>
      <c r="BL64" s="138"/>
    </row>
    <row r="65" spans="1:64" x14ac:dyDescent="0.2">
      <c r="A65" s="67"/>
      <c r="B65" s="76"/>
      <c r="C65" s="77">
        <v>2</v>
      </c>
      <c r="D65" s="70" t="s">
        <v>262</v>
      </c>
      <c r="E65" s="71" t="s">
        <v>269</v>
      </c>
      <c r="F65" s="70"/>
      <c r="G65" s="134">
        <v>0</v>
      </c>
      <c r="H65" s="135"/>
      <c r="I65" s="136"/>
      <c r="J65" s="67"/>
      <c r="K65" s="137"/>
      <c r="L65" s="138"/>
      <c r="M65" s="67"/>
      <c r="N65" s="137">
        <v>0</v>
      </c>
      <c r="O65" s="135"/>
      <c r="P65" s="138"/>
      <c r="Q65" s="67"/>
      <c r="R65" s="137">
        <v>0</v>
      </c>
      <c r="S65" s="135"/>
      <c r="T65" s="138"/>
      <c r="U65" s="67"/>
      <c r="V65" s="137">
        <v>0</v>
      </c>
      <c r="W65" s="135"/>
      <c r="X65" s="138"/>
      <c r="Y65" s="67"/>
      <c r="Z65" s="137">
        <v>0</v>
      </c>
      <c r="AA65" s="135"/>
      <c r="AB65" s="138"/>
      <c r="AC65" s="67"/>
      <c r="AD65" s="137">
        <v>0</v>
      </c>
      <c r="AE65" s="135"/>
      <c r="AF65" s="138"/>
      <c r="AG65" s="67"/>
      <c r="AH65" s="137">
        <v>0</v>
      </c>
      <c r="AI65" s="135"/>
      <c r="AJ65" s="138"/>
      <c r="AK65" s="67"/>
      <c r="AL65" s="137">
        <v>0</v>
      </c>
      <c r="AM65" s="135"/>
      <c r="AN65" s="138"/>
      <c r="AO65" s="73"/>
      <c r="AP65" s="137">
        <v>0</v>
      </c>
      <c r="AQ65" s="135"/>
      <c r="AR65" s="138"/>
      <c r="AS65" s="67"/>
      <c r="AT65" s="137">
        <v>0</v>
      </c>
      <c r="AU65" s="135"/>
      <c r="AV65" s="138"/>
      <c r="AW65" s="67"/>
      <c r="AX65" s="137">
        <v>0</v>
      </c>
      <c r="AY65" s="135"/>
      <c r="AZ65" s="138"/>
      <c r="BA65" s="67"/>
      <c r="BB65" s="137">
        <v>0</v>
      </c>
      <c r="BC65" s="135"/>
      <c r="BD65" s="138"/>
      <c r="BE65" s="67"/>
      <c r="BF65" s="137">
        <v>0</v>
      </c>
      <c r="BG65" s="135"/>
      <c r="BH65" s="138"/>
      <c r="BI65" s="67"/>
      <c r="BJ65" s="137">
        <v>0</v>
      </c>
      <c r="BK65" s="135"/>
      <c r="BL65" s="138"/>
    </row>
    <row r="66" spans="1:64" x14ac:dyDescent="0.2">
      <c r="A66" s="67"/>
      <c r="B66" s="70"/>
      <c r="C66" s="69"/>
      <c r="D66" s="70"/>
      <c r="E66" s="71" t="s">
        <v>264</v>
      </c>
      <c r="F66" s="70"/>
      <c r="G66" s="93"/>
      <c r="H66" s="132"/>
      <c r="I66" s="119"/>
      <c r="J66" s="67"/>
      <c r="K66" s="97"/>
      <c r="L66" s="121"/>
      <c r="M66" s="67"/>
      <c r="N66" s="97"/>
      <c r="O66" s="132"/>
      <c r="P66" s="121"/>
      <c r="Q66" s="67"/>
      <c r="R66" s="97"/>
      <c r="S66" s="132"/>
      <c r="T66" s="121"/>
      <c r="U66" s="67"/>
      <c r="V66" s="97"/>
      <c r="W66" s="132"/>
      <c r="X66" s="121"/>
      <c r="Y66" s="67"/>
      <c r="Z66" s="97"/>
      <c r="AA66" s="132"/>
      <c r="AB66" s="121"/>
      <c r="AC66" s="67"/>
      <c r="AD66" s="97"/>
      <c r="AE66" s="132"/>
      <c r="AF66" s="121"/>
      <c r="AG66" s="67"/>
      <c r="AH66" s="97"/>
      <c r="AI66" s="132"/>
      <c r="AJ66" s="121"/>
      <c r="AK66" s="67"/>
      <c r="AL66" s="97"/>
      <c r="AM66" s="132"/>
      <c r="AN66" s="121"/>
      <c r="AO66" s="73"/>
      <c r="AP66" s="97"/>
      <c r="AQ66" s="132"/>
      <c r="AR66" s="121"/>
      <c r="AS66" s="67"/>
      <c r="AT66" s="97"/>
      <c r="AU66" s="132"/>
      <c r="AV66" s="121"/>
      <c r="AW66" s="67"/>
      <c r="AX66" s="97"/>
      <c r="AY66" s="132"/>
      <c r="AZ66" s="121"/>
      <c r="BA66" s="67"/>
      <c r="BB66" s="97"/>
      <c r="BC66" s="132"/>
      <c r="BD66" s="121"/>
      <c r="BE66" s="67"/>
      <c r="BF66" s="97"/>
      <c r="BG66" s="132"/>
      <c r="BH66" s="121"/>
      <c r="BI66" s="67"/>
      <c r="BJ66" s="97"/>
      <c r="BK66" s="132"/>
      <c r="BL66" s="121"/>
    </row>
    <row r="67" spans="1:64" x14ac:dyDescent="0.2">
      <c r="A67" s="67"/>
      <c r="B67" s="146" t="s">
        <v>278</v>
      </c>
      <c r="C67" s="77"/>
      <c r="D67" s="70"/>
      <c r="E67" s="71" t="s">
        <v>264</v>
      </c>
      <c r="F67" s="70"/>
      <c r="G67" s="93"/>
      <c r="H67" s="132"/>
      <c r="I67" s="119"/>
      <c r="J67" s="67"/>
      <c r="K67" s="97"/>
      <c r="L67" s="121"/>
      <c r="M67" s="67"/>
      <c r="N67" s="97"/>
      <c r="O67" s="132"/>
      <c r="P67" s="121"/>
      <c r="Q67" s="67"/>
      <c r="R67" s="97"/>
      <c r="S67" s="132"/>
      <c r="T67" s="121"/>
      <c r="U67" s="67"/>
      <c r="V67" s="97"/>
      <c r="W67" s="132"/>
      <c r="X67" s="121"/>
      <c r="Y67" s="67"/>
      <c r="Z67" s="97"/>
      <c r="AA67" s="132"/>
      <c r="AB67" s="121"/>
      <c r="AC67" s="67"/>
      <c r="AD67" s="97"/>
      <c r="AE67" s="132"/>
      <c r="AF67" s="121"/>
      <c r="AG67" s="67"/>
      <c r="AH67" s="97"/>
      <c r="AI67" s="132"/>
      <c r="AJ67" s="121"/>
      <c r="AK67" s="67"/>
      <c r="AL67" s="97"/>
      <c r="AM67" s="132"/>
      <c r="AN67" s="121"/>
      <c r="AO67" s="73"/>
      <c r="AP67" s="97"/>
      <c r="AQ67" s="132"/>
      <c r="AR67" s="121"/>
      <c r="AS67" s="67"/>
      <c r="AT67" s="97"/>
      <c r="AU67" s="132"/>
      <c r="AV67" s="121"/>
      <c r="AW67" s="67"/>
      <c r="AX67" s="97"/>
      <c r="AY67" s="132"/>
      <c r="AZ67" s="121"/>
      <c r="BA67" s="67"/>
      <c r="BB67" s="97"/>
      <c r="BC67" s="132"/>
      <c r="BD67" s="121"/>
      <c r="BE67" s="67"/>
      <c r="BF67" s="97"/>
      <c r="BG67" s="132"/>
      <c r="BH67" s="121"/>
      <c r="BI67" s="67"/>
      <c r="BJ67" s="97"/>
      <c r="BK67" s="132"/>
      <c r="BL67" s="121"/>
    </row>
    <row r="68" spans="1:64" x14ac:dyDescent="0.2">
      <c r="A68" s="67"/>
      <c r="B68" s="76"/>
      <c r="C68" s="77">
        <v>2</v>
      </c>
      <c r="D68" s="70" t="s">
        <v>258</v>
      </c>
      <c r="E68" s="71" t="s">
        <v>267</v>
      </c>
      <c r="F68" s="70"/>
      <c r="G68" s="134">
        <v>0</v>
      </c>
      <c r="H68" s="135"/>
      <c r="I68" s="136"/>
      <c r="J68" s="67"/>
      <c r="K68" s="137"/>
      <c r="L68" s="138"/>
      <c r="M68" s="67"/>
      <c r="N68" s="137">
        <v>0</v>
      </c>
      <c r="O68" s="135"/>
      <c r="P68" s="138"/>
      <c r="Q68" s="67"/>
      <c r="R68" s="137">
        <v>0</v>
      </c>
      <c r="S68" s="135"/>
      <c r="T68" s="138"/>
      <c r="U68" s="67"/>
      <c r="V68" s="137">
        <v>0</v>
      </c>
      <c r="W68" s="135"/>
      <c r="X68" s="138"/>
      <c r="Y68" s="67"/>
      <c r="Z68" s="137">
        <v>0</v>
      </c>
      <c r="AA68" s="135"/>
      <c r="AB68" s="138"/>
      <c r="AC68" s="67"/>
      <c r="AD68" s="137">
        <v>0</v>
      </c>
      <c r="AE68" s="135"/>
      <c r="AF68" s="138"/>
      <c r="AG68" s="67"/>
      <c r="AH68" s="137">
        <v>0</v>
      </c>
      <c r="AI68" s="135"/>
      <c r="AJ68" s="138"/>
      <c r="AK68" s="67"/>
      <c r="AL68" s="137">
        <v>0</v>
      </c>
      <c r="AM68" s="135"/>
      <c r="AN68" s="138"/>
      <c r="AO68" s="73"/>
      <c r="AP68" s="137">
        <v>0</v>
      </c>
      <c r="AQ68" s="135"/>
      <c r="AR68" s="138"/>
      <c r="AS68" s="67"/>
      <c r="AT68" s="137">
        <v>0</v>
      </c>
      <c r="AU68" s="135"/>
      <c r="AV68" s="138"/>
      <c r="AW68" s="67"/>
      <c r="AX68" s="137">
        <v>0</v>
      </c>
      <c r="AY68" s="135"/>
      <c r="AZ68" s="138"/>
      <c r="BA68" s="67"/>
      <c r="BB68" s="137">
        <v>0</v>
      </c>
      <c r="BC68" s="135"/>
      <c r="BD68" s="138"/>
      <c r="BE68" s="67"/>
      <c r="BF68" s="137">
        <v>0</v>
      </c>
      <c r="BG68" s="135"/>
      <c r="BH68" s="138"/>
      <c r="BI68" s="67"/>
      <c r="BJ68" s="137">
        <v>0</v>
      </c>
      <c r="BK68" s="135"/>
      <c r="BL68" s="138"/>
    </row>
    <row r="69" spans="1:64" x14ac:dyDescent="0.2">
      <c r="A69" s="67"/>
      <c r="B69" s="76"/>
      <c r="C69" s="77">
        <v>2</v>
      </c>
      <c r="D69" s="70" t="s">
        <v>260</v>
      </c>
      <c r="E69" s="71" t="s">
        <v>268</v>
      </c>
      <c r="F69" s="70"/>
      <c r="G69" s="134">
        <v>0</v>
      </c>
      <c r="H69" s="135"/>
      <c r="I69" s="136"/>
      <c r="J69" s="67"/>
      <c r="K69" s="137"/>
      <c r="L69" s="138"/>
      <c r="M69" s="67"/>
      <c r="N69" s="137">
        <v>0</v>
      </c>
      <c r="O69" s="135"/>
      <c r="P69" s="138"/>
      <c r="Q69" s="67"/>
      <c r="R69" s="137">
        <v>0</v>
      </c>
      <c r="S69" s="135"/>
      <c r="T69" s="138"/>
      <c r="U69" s="67"/>
      <c r="V69" s="137">
        <v>0</v>
      </c>
      <c r="W69" s="135"/>
      <c r="X69" s="138"/>
      <c r="Y69" s="67"/>
      <c r="Z69" s="137">
        <v>0</v>
      </c>
      <c r="AA69" s="135"/>
      <c r="AB69" s="138"/>
      <c r="AC69" s="67"/>
      <c r="AD69" s="137">
        <v>0</v>
      </c>
      <c r="AE69" s="135"/>
      <c r="AF69" s="138"/>
      <c r="AG69" s="67"/>
      <c r="AH69" s="137">
        <v>0</v>
      </c>
      <c r="AI69" s="135"/>
      <c r="AJ69" s="138"/>
      <c r="AK69" s="67"/>
      <c r="AL69" s="137">
        <v>0</v>
      </c>
      <c r="AM69" s="135"/>
      <c r="AN69" s="138"/>
      <c r="AO69" s="73"/>
      <c r="AP69" s="137">
        <v>0</v>
      </c>
      <c r="AQ69" s="135"/>
      <c r="AR69" s="138"/>
      <c r="AS69" s="67"/>
      <c r="AT69" s="137">
        <v>0</v>
      </c>
      <c r="AU69" s="135"/>
      <c r="AV69" s="138"/>
      <c r="AW69" s="67"/>
      <c r="AX69" s="137">
        <v>0</v>
      </c>
      <c r="AY69" s="135"/>
      <c r="AZ69" s="138"/>
      <c r="BA69" s="67"/>
      <c r="BB69" s="137">
        <v>0</v>
      </c>
      <c r="BC69" s="135"/>
      <c r="BD69" s="138"/>
      <c r="BE69" s="67"/>
      <c r="BF69" s="137">
        <v>0</v>
      </c>
      <c r="BG69" s="135"/>
      <c r="BH69" s="138"/>
      <c r="BI69" s="67"/>
      <c r="BJ69" s="137">
        <v>0</v>
      </c>
      <c r="BK69" s="135"/>
      <c r="BL69" s="138"/>
    </row>
    <row r="70" spans="1:64" x14ac:dyDescent="0.2">
      <c r="A70" s="67"/>
      <c r="B70" s="76"/>
      <c r="C70" s="77">
        <v>2</v>
      </c>
      <c r="D70" s="70" t="s">
        <v>262</v>
      </c>
      <c r="E70" s="71" t="s">
        <v>269</v>
      </c>
      <c r="F70" s="70"/>
      <c r="G70" s="134">
        <v>0</v>
      </c>
      <c r="H70" s="135"/>
      <c r="I70" s="136"/>
      <c r="J70" s="67"/>
      <c r="K70" s="137"/>
      <c r="L70" s="138"/>
      <c r="M70" s="67"/>
      <c r="N70" s="137">
        <v>0</v>
      </c>
      <c r="O70" s="135"/>
      <c r="P70" s="138"/>
      <c r="Q70" s="67"/>
      <c r="R70" s="137">
        <v>0</v>
      </c>
      <c r="S70" s="135"/>
      <c r="T70" s="138"/>
      <c r="U70" s="67"/>
      <c r="V70" s="137">
        <v>0</v>
      </c>
      <c r="W70" s="135"/>
      <c r="X70" s="138"/>
      <c r="Y70" s="67"/>
      <c r="Z70" s="137">
        <v>0</v>
      </c>
      <c r="AA70" s="135"/>
      <c r="AB70" s="138"/>
      <c r="AC70" s="67"/>
      <c r="AD70" s="137">
        <v>0</v>
      </c>
      <c r="AE70" s="135"/>
      <c r="AF70" s="138"/>
      <c r="AG70" s="67"/>
      <c r="AH70" s="137">
        <v>0</v>
      </c>
      <c r="AI70" s="135"/>
      <c r="AJ70" s="138"/>
      <c r="AK70" s="67"/>
      <c r="AL70" s="137">
        <v>0</v>
      </c>
      <c r="AM70" s="135"/>
      <c r="AN70" s="138"/>
      <c r="AO70" s="73"/>
      <c r="AP70" s="137">
        <v>0</v>
      </c>
      <c r="AQ70" s="135"/>
      <c r="AR70" s="138"/>
      <c r="AS70" s="67"/>
      <c r="AT70" s="137">
        <v>0</v>
      </c>
      <c r="AU70" s="135"/>
      <c r="AV70" s="138"/>
      <c r="AW70" s="67"/>
      <c r="AX70" s="137">
        <v>0</v>
      </c>
      <c r="AY70" s="135"/>
      <c r="AZ70" s="138"/>
      <c r="BA70" s="67"/>
      <c r="BB70" s="137">
        <v>0</v>
      </c>
      <c r="BC70" s="135"/>
      <c r="BD70" s="138"/>
      <c r="BE70" s="67"/>
      <c r="BF70" s="137">
        <v>0</v>
      </c>
      <c r="BG70" s="135"/>
      <c r="BH70" s="138"/>
      <c r="BI70" s="67"/>
      <c r="BJ70" s="137">
        <v>0</v>
      </c>
      <c r="BK70" s="135"/>
      <c r="BL70" s="138"/>
    </row>
    <row r="71" spans="1:64" x14ac:dyDescent="0.2">
      <c r="A71" s="67"/>
      <c r="B71" s="76"/>
      <c r="C71" s="77"/>
      <c r="D71" s="70"/>
      <c r="E71" s="71"/>
      <c r="F71" s="70"/>
      <c r="G71" s="134"/>
      <c r="H71" s="135"/>
      <c r="I71" s="136"/>
      <c r="J71" s="67"/>
      <c r="K71" s="137"/>
      <c r="L71" s="138"/>
      <c r="M71" s="67"/>
      <c r="N71" s="137"/>
      <c r="O71" s="135"/>
      <c r="P71" s="138"/>
      <c r="Q71" s="67"/>
      <c r="R71" s="137"/>
      <c r="S71" s="135"/>
      <c r="T71" s="138"/>
      <c r="U71" s="67"/>
      <c r="V71" s="137"/>
      <c r="W71" s="135"/>
      <c r="X71" s="138"/>
      <c r="Y71" s="67"/>
      <c r="Z71" s="137"/>
      <c r="AA71" s="135"/>
      <c r="AB71" s="138"/>
      <c r="AC71" s="67"/>
      <c r="AD71" s="137"/>
      <c r="AE71" s="135"/>
      <c r="AF71" s="138"/>
      <c r="AG71" s="67"/>
      <c r="AH71" s="137"/>
      <c r="AI71" s="135"/>
      <c r="AJ71" s="138"/>
      <c r="AK71" s="67"/>
      <c r="AL71" s="137"/>
      <c r="AM71" s="135"/>
      <c r="AN71" s="138"/>
      <c r="AO71" s="73"/>
      <c r="AP71" s="137"/>
      <c r="AQ71" s="135"/>
      <c r="AR71" s="138"/>
      <c r="AS71" s="67"/>
      <c r="AT71" s="137"/>
      <c r="AU71" s="135"/>
      <c r="AV71" s="138"/>
      <c r="AW71" s="67"/>
      <c r="AX71" s="137"/>
      <c r="AY71" s="135"/>
      <c r="AZ71" s="138"/>
      <c r="BA71" s="67"/>
      <c r="BB71" s="137"/>
      <c r="BC71" s="135"/>
      <c r="BD71" s="138"/>
      <c r="BE71" s="67"/>
      <c r="BF71" s="137"/>
      <c r="BG71" s="135"/>
      <c r="BH71" s="138"/>
      <c r="BI71" s="67"/>
      <c r="BJ71" s="137"/>
      <c r="BK71" s="135"/>
      <c r="BL71" s="138"/>
    </row>
    <row r="72" spans="1:64" x14ac:dyDescent="0.2">
      <c r="A72" s="67"/>
      <c r="B72" s="146" t="s">
        <v>279</v>
      </c>
      <c r="C72" s="77"/>
      <c r="D72" s="70"/>
      <c r="E72" s="71" t="s">
        <v>264</v>
      </c>
      <c r="F72" s="70"/>
      <c r="G72" s="93"/>
      <c r="H72" s="132"/>
      <c r="I72" s="119"/>
      <c r="J72" s="67"/>
      <c r="K72" s="97"/>
      <c r="L72" s="121"/>
      <c r="M72" s="67"/>
      <c r="N72" s="97"/>
      <c r="O72" s="132"/>
      <c r="P72" s="121"/>
      <c r="Q72" s="67"/>
      <c r="R72" s="97"/>
      <c r="S72" s="132"/>
      <c r="T72" s="121"/>
      <c r="U72" s="67"/>
      <c r="V72" s="97"/>
      <c r="W72" s="132"/>
      <c r="X72" s="121"/>
      <c r="Y72" s="67"/>
      <c r="Z72" s="97"/>
      <c r="AA72" s="132"/>
      <c r="AB72" s="121"/>
      <c r="AC72" s="67"/>
      <c r="AD72" s="97"/>
      <c r="AE72" s="132"/>
      <c r="AF72" s="121"/>
      <c r="AG72" s="67"/>
      <c r="AH72" s="97"/>
      <c r="AI72" s="132"/>
      <c r="AJ72" s="121"/>
      <c r="AK72" s="67"/>
      <c r="AL72" s="97"/>
      <c r="AM72" s="132"/>
      <c r="AN72" s="121"/>
      <c r="AO72" s="73"/>
      <c r="AP72" s="97"/>
      <c r="AQ72" s="132"/>
      <c r="AR72" s="121"/>
      <c r="AS72" s="67"/>
      <c r="AT72" s="97"/>
      <c r="AU72" s="132"/>
      <c r="AV72" s="121"/>
      <c r="AW72" s="67"/>
      <c r="AX72" s="97"/>
      <c r="AY72" s="132"/>
      <c r="AZ72" s="121"/>
      <c r="BA72" s="67"/>
      <c r="BB72" s="97"/>
      <c r="BC72" s="132"/>
      <c r="BD72" s="121"/>
      <c r="BE72" s="67"/>
      <c r="BF72" s="97"/>
      <c r="BG72" s="132"/>
      <c r="BH72" s="121"/>
      <c r="BI72" s="67"/>
      <c r="BJ72" s="97"/>
      <c r="BK72" s="132"/>
      <c r="BL72" s="121"/>
    </row>
    <row r="73" spans="1:64" x14ac:dyDescent="0.2">
      <c r="A73" s="67"/>
      <c r="B73" s="76"/>
      <c r="C73" s="77">
        <v>2</v>
      </c>
      <c r="D73" s="70" t="s">
        <v>258</v>
      </c>
      <c r="E73" s="71" t="s">
        <v>267</v>
      </c>
      <c r="F73" s="70"/>
      <c r="G73" s="134">
        <v>0</v>
      </c>
      <c r="H73" s="135"/>
      <c r="I73" s="136"/>
      <c r="J73" s="67"/>
      <c r="K73" s="137"/>
      <c r="L73" s="138"/>
      <c r="M73" s="67"/>
      <c r="N73" s="137">
        <v>0</v>
      </c>
      <c r="O73" s="135"/>
      <c r="P73" s="138"/>
      <c r="Q73" s="67"/>
      <c r="R73" s="137">
        <v>0</v>
      </c>
      <c r="S73" s="135"/>
      <c r="T73" s="138"/>
      <c r="U73" s="67"/>
      <c r="V73" s="137">
        <v>0</v>
      </c>
      <c r="W73" s="135"/>
      <c r="X73" s="138"/>
      <c r="Y73" s="67"/>
      <c r="Z73" s="137">
        <v>0</v>
      </c>
      <c r="AA73" s="135"/>
      <c r="AB73" s="138"/>
      <c r="AC73" s="67"/>
      <c r="AD73" s="137">
        <v>0</v>
      </c>
      <c r="AE73" s="135"/>
      <c r="AF73" s="138"/>
      <c r="AG73" s="67"/>
      <c r="AH73" s="137">
        <v>0</v>
      </c>
      <c r="AI73" s="135"/>
      <c r="AJ73" s="138"/>
      <c r="AK73" s="67"/>
      <c r="AL73" s="137">
        <v>0</v>
      </c>
      <c r="AM73" s="135"/>
      <c r="AN73" s="138"/>
      <c r="AO73" s="73"/>
      <c r="AP73" s="137">
        <v>0</v>
      </c>
      <c r="AQ73" s="135"/>
      <c r="AR73" s="138"/>
      <c r="AS73" s="67"/>
      <c r="AT73" s="137">
        <v>0</v>
      </c>
      <c r="AU73" s="135"/>
      <c r="AV73" s="138"/>
      <c r="AW73" s="67"/>
      <c r="AX73" s="137">
        <v>0</v>
      </c>
      <c r="AY73" s="135"/>
      <c r="AZ73" s="138"/>
      <c r="BA73" s="67"/>
      <c r="BB73" s="137">
        <v>0</v>
      </c>
      <c r="BC73" s="135"/>
      <c r="BD73" s="138"/>
      <c r="BE73" s="67"/>
      <c r="BF73" s="137">
        <v>0</v>
      </c>
      <c r="BG73" s="135"/>
      <c r="BH73" s="138"/>
      <c r="BI73" s="67"/>
      <c r="BJ73" s="137">
        <v>0</v>
      </c>
      <c r="BK73" s="135"/>
      <c r="BL73" s="138"/>
    </row>
    <row r="74" spans="1:64" x14ac:dyDescent="0.2">
      <c r="A74" s="67"/>
      <c r="B74" s="76"/>
      <c r="C74" s="77">
        <v>2</v>
      </c>
      <c r="D74" s="70" t="s">
        <v>260</v>
      </c>
      <c r="E74" s="71" t="s">
        <v>268</v>
      </c>
      <c r="F74" s="70"/>
      <c r="G74" s="134">
        <v>0</v>
      </c>
      <c r="H74" s="135"/>
      <c r="I74" s="136"/>
      <c r="J74" s="67"/>
      <c r="K74" s="137"/>
      <c r="L74" s="138"/>
      <c r="M74" s="67"/>
      <c r="N74" s="137">
        <v>0</v>
      </c>
      <c r="O74" s="135"/>
      <c r="P74" s="138"/>
      <c r="Q74" s="67"/>
      <c r="R74" s="137">
        <v>0</v>
      </c>
      <c r="S74" s="135"/>
      <c r="T74" s="138"/>
      <c r="U74" s="67"/>
      <c r="V74" s="137">
        <v>0</v>
      </c>
      <c r="W74" s="135"/>
      <c r="X74" s="138"/>
      <c r="Y74" s="67"/>
      <c r="Z74" s="137">
        <v>0</v>
      </c>
      <c r="AA74" s="135"/>
      <c r="AB74" s="138"/>
      <c r="AC74" s="67"/>
      <c r="AD74" s="137">
        <v>0</v>
      </c>
      <c r="AE74" s="135"/>
      <c r="AF74" s="138"/>
      <c r="AG74" s="67"/>
      <c r="AH74" s="137">
        <v>0</v>
      </c>
      <c r="AI74" s="135"/>
      <c r="AJ74" s="138"/>
      <c r="AK74" s="67"/>
      <c r="AL74" s="137">
        <v>0</v>
      </c>
      <c r="AM74" s="135"/>
      <c r="AN74" s="138"/>
      <c r="AO74" s="73"/>
      <c r="AP74" s="137">
        <v>0</v>
      </c>
      <c r="AQ74" s="135"/>
      <c r="AR74" s="138"/>
      <c r="AS74" s="67"/>
      <c r="AT74" s="137">
        <v>0</v>
      </c>
      <c r="AU74" s="135"/>
      <c r="AV74" s="138"/>
      <c r="AW74" s="67"/>
      <c r="AX74" s="137">
        <v>0</v>
      </c>
      <c r="AY74" s="135"/>
      <c r="AZ74" s="138"/>
      <c r="BA74" s="67"/>
      <c r="BB74" s="137">
        <v>0</v>
      </c>
      <c r="BC74" s="135"/>
      <c r="BD74" s="138"/>
      <c r="BE74" s="67"/>
      <c r="BF74" s="137">
        <v>0</v>
      </c>
      <c r="BG74" s="135"/>
      <c r="BH74" s="138"/>
      <c r="BI74" s="67"/>
      <c r="BJ74" s="137">
        <v>0</v>
      </c>
      <c r="BK74" s="135"/>
      <c r="BL74" s="138"/>
    </row>
    <row r="75" spans="1:64" x14ac:dyDescent="0.2">
      <c r="A75" s="67"/>
      <c r="B75" s="76"/>
      <c r="C75" s="77">
        <v>2</v>
      </c>
      <c r="D75" s="70" t="s">
        <v>262</v>
      </c>
      <c r="E75" s="71" t="s">
        <v>269</v>
      </c>
      <c r="F75" s="70"/>
      <c r="G75" s="134">
        <v>0</v>
      </c>
      <c r="H75" s="135"/>
      <c r="I75" s="136"/>
      <c r="J75" s="67"/>
      <c r="K75" s="137"/>
      <c r="L75" s="138"/>
      <c r="M75" s="67"/>
      <c r="N75" s="137">
        <v>0</v>
      </c>
      <c r="O75" s="135"/>
      <c r="P75" s="138"/>
      <c r="Q75" s="67"/>
      <c r="R75" s="137">
        <v>0</v>
      </c>
      <c r="S75" s="135"/>
      <c r="T75" s="138"/>
      <c r="U75" s="67"/>
      <c r="V75" s="137">
        <v>0</v>
      </c>
      <c r="W75" s="135"/>
      <c r="X75" s="138"/>
      <c r="Y75" s="67"/>
      <c r="Z75" s="137">
        <v>0</v>
      </c>
      <c r="AA75" s="135"/>
      <c r="AB75" s="138"/>
      <c r="AC75" s="67"/>
      <c r="AD75" s="137">
        <v>0</v>
      </c>
      <c r="AE75" s="135"/>
      <c r="AF75" s="138"/>
      <c r="AG75" s="67"/>
      <c r="AH75" s="137">
        <v>0</v>
      </c>
      <c r="AI75" s="135"/>
      <c r="AJ75" s="138"/>
      <c r="AK75" s="67"/>
      <c r="AL75" s="137">
        <v>0</v>
      </c>
      <c r="AM75" s="135"/>
      <c r="AN75" s="138"/>
      <c r="AO75" s="73"/>
      <c r="AP75" s="137">
        <v>0</v>
      </c>
      <c r="AQ75" s="135"/>
      <c r="AR75" s="138"/>
      <c r="AS75" s="67"/>
      <c r="AT75" s="137">
        <v>0</v>
      </c>
      <c r="AU75" s="135"/>
      <c r="AV75" s="138"/>
      <c r="AW75" s="67"/>
      <c r="AX75" s="137">
        <v>0</v>
      </c>
      <c r="AY75" s="135"/>
      <c r="AZ75" s="138"/>
      <c r="BA75" s="67"/>
      <c r="BB75" s="137">
        <v>0</v>
      </c>
      <c r="BC75" s="135"/>
      <c r="BD75" s="138"/>
      <c r="BE75" s="67"/>
      <c r="BF75" s="137">
        <v>0</v>
      </c>
      <c r="BG75" s="135"/>
      <c r="BH75" s="138"/>
      <c r="BI75" s="67"/>
      <c r="BJ75" s="137">
        <v>0</v>
      </c>
      <c r="BK75" s="135"/>
      <c r="BL75" s="138"/>
    </row>
    <row r="76" spans="1:64" x14ac:dyDescent="0.2">
      <c r="A76" s="67"/>
      <c r="B76" s="76"/>
      <c r="C76" s="77"/>
      <c r="D76" s="70"/>
      <c r="E76" s="71"/>
      <c r="F76" s="70"/>
      <c r="G76" s="134"/>
      <c r="H76" s="135"/>
      <c r="I76" s="136"/>
      <c r="J76" s="67"/>
      <c r="K76" s="137"/>
      <c r="L76" s="138"/>
      <c r="M76" s="67"/>
      <c r="N76" s="137"/>
      <c r="O76" s="135"/>
      <c r="P76" s="138"/>
      <c r="Q76" s="67"/>
      <c r="R76" s="137"/>
      <c r="S76" s="135"/>
      <c r="T76" s="138"/>
      <c r="U76" s="67"/>
      <c r="V76" s="137"/>
      <c r="W76" s="135"/>
      <c r="X76" s="138"/>
      <c r="Y76" s="67"/>
      <c r="Z76" s="137"/>
      <c r="AA76" s="135"/>
      <c r="AB76" s="138"/>
      <c r="AC76" s="67"/>
      <c r="AD76" s="137"/>
      <c r="AE76" s="135"/>
      <c r="AF76" s="138"/>
      <c r="AG76" s="67"/>
      <c r="AH76" s="137"/>
      <c r="AI76" s="135"/>
      <c r="AJ76" s="138"/>
      <c r="AK76" s="67"/>
      <c r="AL76" s="137"/>
      <c r="AM76" s="135"/>
      <c r="AN76" s="138"/>
      <c r="AO76" s="73"/>
      <c r="AP76" s="137"/>
      <c r="AQ76" s="135"/>
      <c r="AR76" s="138"/>
      <c r="AS76" s="67"/>
      <c r="AT76" s="137"/>
      <c r="AU76" s="135"/>
      <c r="AV76" s="138"/>
      <c r="AW76" s="67"/>
      <c r="AX76" s="137"/>
      <c r="AY76" s="135"/>
      <c r="AZ76" s="138"/>
      <c r="BA76" s="67"/>
      <c r="BB76" s="137"/>
      <c r="BC76" s="135"/>
      <c r="BD76" s="138"/>
      <c r="BE76" s="67"/>
      <c r="BF76" s="137"/>
      <c r="BG76" s="135"/>
      <c r="BH76" s="138"/>
      <c r="BI76" s="67"/>
      <c r="BJ76" s="137"/>
      <c r="BK76" s="135"/>
      <c r="BL76" s="138"/>
    </row>
    <row r="77" spans="1:64" x14ac:dyDescent="0.2">
      <c r="A77" s="67"/>
      <c r="B77" s="146" t="s">
        <v>280</v>
      </c>
      <c r="C77" s="77"/>
      <c r="D77" s="70"/>
      <c r="E77" s="71" t="s">
        <v>264</v>
      </c>
      <c r="F77" s="70"/>
      <c r="G77" s="93"/>
      <c r="H77" s="132"/>
      <c r="I77" s="119"/>
      <c r="J77" s="67"/>
      <c r="K77" s="97"/>
      <c r="L77" s="121"/>
      <c r="M77" s="67"/>
      <c r="N77" s="97"/>
      <c r="O77" s="132"/>
      <c r="P77" s="121"/>
      <c r="Q77" s="67"/>
      <c r="R77" s="97"/>
      <c r="S77" s="132"/>
      <c r="T77" s="121"/>
      <c r="U77" s="67"/>
      <c r="V77" s="97"/>
      <c r="W77" s="132"/>
      <c r="X77" s="121"/>
      <c r="Y77" s="67"/>
      <c r="Z77" s="97"/>
      <c r="AA77" s="132"/>
      <c r="AB77" s="121"/>
      <c r="AC77" s="67"/>
      <c r="AD77" s="97"/>
      <c r="AE77" s="132"/>
      <c r="AF77" s="121"/>
      <c r="AG77" s="67"/>
      <c r="AH77" s="97"/>
      <c r="AI77" s="132"/>
      <c r="AJ77" s="121"/>
      <c r="AK77" s="67"/>
      <c r="AL77" s="97"/>
      <c r="AM77" s="132"/>
      <c r="AN77" s="121"/>
      <c r="AO77" s="73"/>
      <c r="AP77" s="97"/>
      <c r="AQ77" s="132"/>
      <c r="AR77" s="121"/>
      <c r="AS77" s="67"/>
      <c r="AT77" s="97"/>
      <c r="AU77" s="132"/>
      <c r="AV77" s="121"/>
      <c r="AW77" s="67"/>
      <c r="AX77" s="97"/>
      <c r="AY77" s="132"/>
      <c r="AZ77" s="121"/>
      <c r="BA77" s="67"/>
      <c r="BB77" s="97"/>
      <c r="BC77" s="132"/>
      <c r="BD77" s="121"/>
      <c r="BE77" s="67"/>
      <c r="BF77" s="97"/>
      <c r="BG77" s="132"/>
      <c r="BH77" s="121"/>
      <c r="BI77" s="67"/>
      <c r="BJ77" s="97"/>
      <c r="BK77" s="132"/>
      <c r="BL77" s="121"/>
    </row>
    <row r="78" spans="1:64" x14ac:dyDescent="0.2">
      <c r="A78" s="67"/>
      <c r="B78" s="76"/>
      <c r="C78" s="77">
        <v>4</v>
      </c>
      <c r="D78" s="70" t="s">
        <v>258</v>
      </c>
      <c r="E78" s="71" t="s">
        <v>281</v>
      </c>
      <c r="F78" s="70"/>
      <c r="G78" s="134">
        <v>0</v>
      </c>
      <c r="H78" s="135"/>
      <c r="I78" s="136"/>
      <c r="J78" s="67"/>
      <c r="K78" s="137"/>
      <c r="L78" s="138"/>
      <c r="M78" s="67"/>
      <c r="N78" s="137">
        <v>0</v>
      </c>
      <c r="O78" s="135"/>
      <c r="P78" s="138"/>
      <c r="Q78" s="67"/>
      <c r="R78" s="137">
        <v>0</v>
      </c>
      <c r="S78" s="135"/>
      <c r="T78" s="138"/>
      <c r="U78" s="67"/>
      <c r="V78" s="137">
        <v>0</v>
      </c>
      <c r="W78" s="135"/>
      <c r="X78" s="138"/>
      <c r="Y78" s="67"/>
      <c r="Z78" s="137">
        <v>0</v>
      </c>
      <c r="AA78" s="135"/>
      <c r="AB78" s="138"/>
      <c r="AC78" s="67"/>
      <c r="AD78" s="137">
        <v>0</v>
      </c>
      <c r="AE78" s="135"/>
      <c r="AF78" s="138"/>
      <c r="AG78" s="67"/>
      <c r="AH78" s="137">
        <v>0</v>
      </c>
      <c r="AI78" s="135"/>
      <c r="AJ78" s="138"/>
      <c r="AK78" s="67"/>
      <c r="AL78" s="137">
        <v>0</v>
      </c>
      <c r="AM78" s="135"/>
      <c r="AN78" s="138"/>
      <c r="AO78" s="73"/>
      <c r="AP78" s="137">
        <v>0</v>
      </c>
      <c r="AQ78" s="135"/>
      <c r="AR78" s="138"/>
      <c r="AS78" s="67"/>
      <c r="AT78" s="137">
        <v>0</v>
      </c>
      <c r="AU78" s="135"/>
      <c r="AV78" s="138"/>
      <c r="AW78" s="67"/>
      <c r="AX78" s="137">
        <v>0</v>
      </c>
      <c r="AY78" s="135"/>
      <c r="AZ78" s="138"/>
      <c r="BA78" s="67"/>
      <c r="BB78" s="137">
        <v>0</v>
      </c>
      <c r="BC78" s="135"/>
      <c r="BD78" s="138"/>
      <c r="BE78" s="67"/>
      <c r="BF78" s="137">
        <v>0</v>
      </c>
      <c r="BG78" s="135"/>
      <c r="BH78" s="138"/>
      <c r="BI78" s="67"/>
      <c r="BJ78" s="137">
        <v>0</v>
      </c>
      <c r="BK78" s="135"/>
      <c r="BL78" s="138"/>
    </row>
    <row r="79" spans="1:64" x14ac:dyDescent="0.2">
      <c r="A79" s="67"/>
      <c r="B79" s="76"/>
      <c r="C79" s="77">
        <v>4</v>
      </c>
      <c r="D79" s="70" t="s">
        <v>260</v>
      </c>
      <c r="E79" s="71" t="s">
        <v>282</v>
      </c>
      <c r="F79" s="70"/>
      <c r="G79" s="134">
        <v>0</v>
      </c>
      <c r="H79" s="135"/>
      <c r="I79" s="136"/>
      <c r="J79" s="67"/>
      <c r="K79" s="137"/>
      <c r="L79" s="138"/>
      <c r="M79" s="67"/>
      <c r="N79" s="137">
        <v>0</v>
      </c>
      <c r="O79" s="135"/>
      <c r="P79" s="138"/>
      <c r="Q79" s="67"/>
      <c r="R79" s="137">
        <v>0</v>
      </c>
      <c r="S79" s="135"/>
      <c r="T79" s="138"/>
      <c r="U79" s="67"/>
      <c r="V79" s="137">
        <v>0</v>
      </c>
      <c r="W79" s="135"/>
      <c r="X79" s="138"/>
      <c r="Y79" s="67"/>
      <c r="Z79" s="137">
        <v>0</v>
      </c>
      <c r="AA79" s="135"/>
      <c r="AB79" s="138"/>
      <c r="AC79" s="67"/>
      <c r="AD79" s="137">
        <v>0</v>
      </c>
      <c r="AE79" s="135"/>
      <c r="AF79" s="138"/>
      <c r="AG79" s="67"/>
      <c r="AH79" s="137">
        <v>0</v>
      </c>
      <c r="AI79" s="135"/>
      <c r="AJ79" s="138"/>
      <c r="AK79" s="67"/>
      <c r="AL79" s="137">
        <v>0</v>
      </c>
      <c r="AM79" s="135"/>
      <c r="AN79" s="138"/>
      <c r="AO79" s="73"/>
      <c r="AP79" s="137">
        <v>0</v>
      </c>
      <c r="AQ79" s="135"/>
      <c r="AR79" s="138"/>
      <c r="AS79" s="67"/>
      <c r="AT79" s="137">
        <v>0</v>
      </c>
      <c r="AU79" s="135"/>
      <c r="AV79" s="138"/>
      <c r="AW79" s="67"/>
      <c r="AX79" s="137">
        <v>0</v>
      </c>
      <c r="AY79" s="135"/>
      <c r="AZ79" s="138"/>
      <c r="BA79" s="67"/>
      <c r="BB79" s="137">
        <v>0</v>
      </c>
      <c r="BC79" s="135"/>
      <c r="BD79" s="138"/>
      <c r="BE79" s="67"/>
      <c r="BF79" s="137">
        <v>0</v>
      </c>
      <c r="BG79" s="135"/>
      <c r="BH79" s="138"/>
      <c r="BI79" s="67"/>
      <c r="BJ79" s="137">
        <v>0</v>
      </c>
      <c r="BK79" s="135"/>
      <c r="BL79" s="138"/>
    </row>
    <row r="80" spans="1:64" x14ac:dyDescent="0.2">
      <c r="A80" s="67"/>
      <c r="B80" s="76"/>
      <c r="C80" s="77">
        <v>4</v>
      </c>
      <c r="D80" s="70" t="s">
        <v>262</v>
      </c>
      <c r="E80" s="71" t="s">
        <v>283</v>
      </c>
      <c r="F80" s="70"/>
      <c r="G80" s="134">
        <v>0</v>
      </c>
      <c r="H80" s="135"/>
      <c r="I80" s="136"/>
      <c r="J80" s="67"/>
      <c r="K80" s="137"/>
      <c r="L80" s="138"/>
      <c r="M80" s="67"/>
      <c r="N80" s="137">
        <v>0</v>
      </c>
      <c r="O80" s="135"/>
      <c r="P80" s="138"/>
      <c r="Q80" s="67"/>
      <c r="R80" s="137">
        <v>0</v>
      </c>
      <c r="S80" s="135"/>
      <c r="T80" s="138"/>
      <c r="U80" s="67"/>
      <c r="V80" s="137">
        <v>0</v>
      </c>
      <c r="W80" s="135"/>
      <c r="X80" s="138"/>
      <c r="Y80" s="67"/>
      <c r="Z80" s="137">
        <v>0</v>
      </c>
      <c r="AA80" s="135"/>
      <c r="AB80" s="138"/>
      <c r="AC80" s="67"/>
      <c r="AD80" s="137">
        <v>0</v>
      </c>
      <c r="AE80" s="135"/>
      <c r="AF80" s="138"/>
      <c r="AG80" s="67"/>
      <c r="AH80" s="137">
        <v>0</v>
      </c>
      <c r="AI80" s="135"/>
      <c r="AJ80" s="138"/>
      <c r="AK80" s="67"/>
      <c r="AL80" s="137">
        <v>0</v>
      </c>
      <c r="AM80" s="135"/>
      <c r="AN80" s="138"/>
      <c r="AO80" s="73"/>
      <c r="AP80" s="137">
        <v>0</v>
      </c>
      <c r="AQ80" s="135"/>
      <c r="AR80" s="138"/>
      <c r="AS80" s="67"/>
      <c r="AT80" s="137">
        <v>0</v>
      </c>
      <c r="AU80" s="135"/>
      <c r="AV80" s="138"/>
      <c r="AW80" s="67"/>
      <c r="AX80" s="137">
        <v>0</v>
      </c>
      <c r="AY80" s="135"/>
      <c r="AZ80" s="138"/>
      <c r="BA80" s="67"/>
      <c r="BB80" s="137">
        <v>0</v>
      </c>
      <c r="BC80" s="135"/>
      <c r="BD80" s="138"/>
      <c r="BE80" s="67"/>
      <c r="BF80" s="137">
        <v>0</v>
      </c>
      <c r="BG80" s="135"/>
      <c r="BH80" s="138"/>
      <c r="BI80" s="67"/>
      <c r="BJ80" s="137">
        <v>0</v>
      </c>
      <c r="BK80" s="135"/>
      <c r="BL80" s="138"/>
    </row>
    <row r="81" spans="1:64" x14ac:dyDescent="0.2">
      <c r="A81" s="67"/>
      <c r="B81" s="76"/>
      <c r="C81" s="77"/>
      <c r="D81" s="70"/>
      <c r="E81" s="71"/>
      <c r="F81" s="70"/>
      <c r="G81" s="134"/>
      <c r="H81" s="135"/>
      <c r="I81" s="136"/>
      <c r="J81" s="67"/>
      <c r="K81" s="137"/>
      <c r="L81" s="138"/>
      <c r="M81" s="67"/>
      <c r="N81" s="137"/>
      <c r="O81" s="135"/>
      <c r="P81" s="138"/>
      <c r="Q81" s="67"/>
      <c r="R81" s="137"/>
      <c r="S81" s="135"/>
      <c r="T81" s="138"/>
      <c r="U81" s="67"/>
      <c r="V81" s="137"/>
      <c r="W81" s="135"/>
      <c r="X81" s="138"/>
      <c r="Y81" s="67"/>
      <c r="Z81" s="137"/>
      <c r="AA81" s="135"/>
      <c r="AB81" s="138"/>
      <c r="AC81" s="67"/>
      <c r="AD81" s="137"/>
      <c r="AE81" s="135"/>
      <c r="AF81" s="138"/>
      <c r="AG81" s="67"/>
      <c r="AH81" s="137"/>
      <c r="AI81" s="135"/>
      <c r="AJ81" s="138"/>
      <c r="AK81" s="67"/>
      <c r="AL81" s="137"/>
      <c r="AM81" s="135"/>
      <c r="AN81" s="138"/>
      <c r="AO81" s="73"/>
      <c r="AP81" s="137"/>
      <c r="AQ81" s="135"/>
      <c r="AR81" s="138"/>
      <c r="AS81" s="67"/>
      <c r="AT81" s="137"/>
      <c r="AU81" s="135"/>
      <c r="AV81" s="138"/>
      <c r="AW81" s="67"/>
      <c r="AX81" s="137"/>
      <c r="AY81" s="135"/>
      <c r="AZ81" s="138"/>
      <c r="BA81" s="67"/>
      <c r="BB81" s="137"/>
      <c r="BC81" s="135"/>
      <c r="BD81" s="138"/>
      <c r="BE81" s="67"/>
      <c r="BF81" s="137"/>
      <c r="BG81" s="135"/>
      <c r="BH81" s="138"/>
      <c r="BI81" s="67"/>
      <c r="BJ81" s="137"/>
      <c r="BK81" s="135"/>
      <c r="BL81" s="138"/>
    </row>
    <row r="82" spans="1:64" x14ac:dyDescent="0.2">
      <c r="A82" s="67"/>
      <c r="B82" s="70"/>
      <c r="C82" s="69"/>
      <c r="D82" s="70"/>
      <c r="E82" s="71" t="s">
        <v>264</v>
      </c>
      <c r="F82" s="70"/>
      <c r="G82" s="93"/>
      <c r="H82" s="132"/>
      <c r="I82" s="119"/>
      <c r="J82" s="67"/>
      <c r="K82" s="97"/>
      <c r="L82" s="121"/>
      <c r="M82" s="67"/>
      <c r="N82" s="97"/>
      <c r="O82" s="132"/>
      <c r="P82" s="121"/>
      <c r="Q82" s="67"/>
      <c r="R82" s="97"/>
      <c r="S82" s="132"/>
      <c r="T82" s="121"/>
      <c r="U82" s="67"/>
      <c r="V82" s="97"/>
      <c r="W82" s="132"/>
      <c r="X82" s="121"/>
      <c r="Y82" s="67"/>
      <c r="Z82" s="97"/>
      <c r="AA82" s="132"/>
      <c r="AB82" s="121"/>
      <c r="AC82" s="67"/>
      <c r="AD82" s="97"/>
      <c r="AE82" s="132"/>
      <c r="AF82" s="121"/>
      <c r="AG82" s="67"/>
      <c r="AH82" s="97"/>
      <c r="AI82" s="132"/>
      <c r="AJ82" s="121"/>
      <c r="AK82" s="67"/>
      <c r="AL82" s="97"/>
      <c r="AM82" s="132"/>
      <c r="AN82" s="121"/>
      <c r="AO82" s="73"/>
      <c r="AP82" s="97"/>
      <c r="AQ82" s="132"/>
      <c r="AR82" s="121"/>
      <c r="AS82" s="67"/>
      <c r="AT82" s="97"/>
      <c r="AU82" s="132"/>
      <c r="AV82" s="121"/>
      <c r="AW82" s="67"/>
      <c r="AX82" s="97"/>
      <c r="AY82" s="132"/>
      <c r="AZ82" s="121"/>
      <c r="BA82" s="67"/>
      <c r="BB82" s="97"/>
      <c r="BC82" s="132"/>
      <c r="BD82" s="121"/>
      <c r="BE82" s="67"/>
      <c r="BF82" s="97"/>
      <c r="BG82" s="132"/>
      <c r="BH82" s="121"/>
      <c r="BI82" s="67"/>
      <c r="BJ82" s="97"/>
      <c r="BK82" s="132"/>
      <c r="BL82" s="121"/>
    </row>
    <row r="83" spans="1:64" x14ac:dyDescent="0.2">
      <c r="A83" s="67"/>
      <c r="B83" s="866" t="s">
        <v>284</v>
      </c>
      <c r="C83" s="866"/>
      <c r="D83" s="867"/>
      <c r="E83" s="141" t="s">
        <v>264</v>
      </c>
      <c r="F83" s="142"/>
      <c r="G83" s="143"/>
      <c r="H83" s="143"/>
      <c r="I83" s="126"/>
      <c r="J83" s="142"/>
      <c r="K83" s="144"/>
      <c r="L83" s="129"/>
      <c r="M83" s="142"/>
      <c r="N83" s="144"/>
      <c r="O83" s="143"/>
      <c r="P83" s="129"/>
      <c r="Q83" s="142"/>
      <c r="R83" s="144"/>
      <c r="S83" s="143"/>
      <c r="T83" s="129"/>
      <c r="U83" s="142"/>
      <c r="V83" s="144"/>
      <c r="W83" s="143"/>
      <c r="X83" s="129"/>
      <c r="Y83" s="142"/>
      <c r="Z83" s="144"/>
      <c r="AA83" s="143"/>
      <c r="AB83" s="129"/>
      <c r="AC83" s="142"/>
      <c r="AD83" s="144"/>
      <c r="AE83" s="143"/>
      <c r="AF83" s="129"/>
      <c r="AG83" s="142"/>
      <c r="AH83" s="144"/>
      <c r="AI83" s="143"/>
      <c r="AJ83" s="129"/>
      <c r="AK83" s="142"/>
      <c r="AL83" s="144"/>
      <c r="AM83" s="143"/>
      <c r="AN83" s="129"/>
      <c r="AO83" s="145"/>
      <c r="AP83" s="144"/>
      <c r="AQ83" s="143"/>
      <c r="AR83" s="129"/>
      <c r="AS83" s="142"/>
      <c r="AT83" s="144"/>
      <c r="AU83" s="143"/>
      <c r="AV83" s="129"/>
      <c r="AW83" s="142"/>
      <c r="AX83" s="144"/>
      <c r="AY83" s="143"/>
      <c r="AZ83" s="129"/>
      <c r="BA83" s="142"/>
      <c r="BB83" s="144"/>
      <c r="BC83" s="143"/>
      <c r="BD83" s="129"/>
      <c r="BE83" s="142"/>
      <c r="BF83" s="144"/>
      <c r="BG83" s="143"/>
      <c r="BH83" s="129"/>
      <c r="BI83" s="142"/>
      <c r="BJ83" s="144"/>
      <c r="BK83" s="143"/>
      <c r="BL83" s="129"/>
    </row>
    <row r="84" spans="1:64" x14ac:dyDescent="0.2">
      <c r="A84" s="67"/>
      <c r="B84" s="147" t="s">
        <v>285</v>
      </c>
      <c r="C84" s="148"/>
      <c r="D84" s="67"/>
      <c r="E84" s="92" t="s">
        <v>264</v>
      </c>
      <c r="F84" s="67"/>
      <c r="G84" s="93"/>
      <c r="H84" s="132"/>
      <c r="I84" s="119"/>
      <c r="J84" s="67"/>
      <c r="K84" s="97"/>
      <c r="L84" s="121"/>
      <c r="M84" s="67"/>
      <c r="N84" s="97"/>
      <c r="O84" s="132"/>
      <c r="P84" s="121"/>
      <c r="Q84" s="67"/>
      <c r="R84" s="97"/>
      <c r="S84" s="132"/>
      <c r="T84" s="121"/>
      <c r="U84" s="67"/>
      <c r="V84" s="97"/>
      <c r="W84" s="132"/>
      <c r="X84" s="121"/>
      <c r="Y84" s="67"/>
      <c r="Z84" s="97"/>
      <c r="AA84" s="132"/>
      <c r="AB84" s="121"/>
      <c r="AC84" s="67"/>
      <c r="AD84" s="97"/>
      <c r="AE84" s="132"/>
      <c r="AF84" s="121"/>
      <c r="AG84" s="67"/>
      <c r="AH84" s="97"/>
      <c r="AI84" s="132"/>
      <c r="AJ84" s="121"/>
      <c r="AK84" s="67"/>
      <c r="AL84" s="97"/>
      <c r="AM84" s="132"/>
      <c r="AN84" s="121"/>
      <c r="AO84" s="73"/>
      <c r="AP84" s="97"/>
      <c r="AQ84" s="132"/>
      <c r="AR84" s="121"/>
      <c r="AS84" s="67"/>
      <c r="AT84" s="97"/>
      <c r="AU84" s="132"/>
      <c r="AV84" s="121"/>
      <c r="AW84" s="67"/>
      <c r="AX84" s="97"/>
      <c r="AY84" s="132"/>
      <c r="AZ84" s="121"/>
      <c r="BA84" s="67"/>
      <c r="BB84" s="97"/>
      <c r="BC84" s="132"/>
      <c r="BD84" s="121"/>
      <c r="BE84" s="67"/>
      <c r="BF84" s="97"/>
      <c r="BG84" s="132"/>
      <c r="BH84" s="121"/>
      <c r="BI84" s="67"/>
      <c r="BJ84" s="97"/>
      <c r="BK84" s="132"/>
      <c r="BL84" s="121"/>
    </row>
    <row r="85" spans="1:64" x14ac:dyDescent="0.2">
      <c r="A85" s="67"/>
      <c r="B85" s="149"/>
      <c r="C85" s="148">
        <v>3</v>
      </c>
      <c r="D85" s="67" t="s">
        <v>258</v>
      </c>
      <c r="E85" s="92" t="s">
        <v>286</v>
      </c>
      <c r="F85" s="67"/>
      <c r="G85" s="134">
        <v>-327154.09999999998</v>
      </c>
      <c r="H85" s="135"/>
      <c r="I85" s="136"/>
      <c r="J85" s="67"/>
      <c r="K85" s="137"/>
      <c r="L85" s="138"/>
      <c r="M85" s="67"/>
      <c r="N85" s="137">
        <v>-327154.09999999998</v>
      </c>
      <c r="O85" s="135"/>
      <c r="P85" s="138"/>
      <c r="Q85" s="67"/>
      <c r="R85" s="137">
        <v>-327154.09999999998</v>
      </c>
      <c r="S85" s="135"/>
      <c r="T85" s="138"/>
      <c r="U85" s="67"/>
      <c r="V85" s="137">
        <v>0</v>
      </c>
      <c r="W85" s="135"/>
      <c r="X85" s="138"/>
      <c r="Y85" s="67"/>
      <c r="Z85" s="137">
        <v>0</v>
      </c>
      <c r="AA85" s="135"/>
      <c r="AB85" s="138"/>
      <c r="AC85" s="67"/>
      <c r="AD85" s="137">
        <v>0</v>
      </c>
      <c r="AE85" s="135"/>
      <c r="AF85" s="138"/>
      <c r="AG85" s="67"/>
      <c r="AH85" s="137">
        <v>0</v>
      </c>
      <c r="AI85" s="135"/>
      <c r="AJ85" s="138"/>
      <c r="AK85" s="67"/>
      <c r="AL85" s="137">
        <v>0</v>
      </c>
      <c r="AM85" s="135"/>
      <c r="AN85" s="138"/>
      <c r="AO85" s="73"/>
      <c r="AP85" s="137">
        <v>0</v>
      </c>
      <c r="AQ85" s="135"/>
      <c r="AR85" s="138"/>
      <c r="AS85" s="67"/>
      <c r="AT85" s="137">
        <v>0</v>
      </c>
      <c r="AU85" s="135"/>
      <c r="AV85" s="138"/>
      <c r="AW85" s="67"/>
      <c r="AX85" s="137">
        <v>0</v>
      </c>
      <c r="AY85" s="135"/>
      <c r="AZ85" s="138"/>
      <c r="BA85" s="67"/>
      <c r="BB85" s="137">
        <v>0</v>
      </c>
      <c r="BC85" s="135"/>
      <c r="BD85" s="138"/>
      <c r="BE85" s="67"/>
      <c r="BF85" s="137">
        <v>0</v>
      </c>
      <c r="BG85" s="135"/>
      <c r="BH85" s="138"/>
      <c r="BI85" s="67"/>
      <c r="BJ85" s="137">
        <v>0</v>
      </c>
      <c r="BK85" s="135"/>
      <c r="BL85" s="138"/>
    </row>
    <row r="86" spans="1:64" x14ac:dyDescent="0.2">
      <c r="A86" s="67"/>
      <c r="B86" s="149"/>
      <c r="C86" s="148">
        <v>3</v>
      </c>
      <c r="D86" s="67" t="s">
        <v>260</v>
      </c>
      <c r="E86" s="92" t="s">
        <v>287</v>
      </c>
      <c r="F86" s="67"/>
      <c r="G86" s="134">
        <v>-64765.2341438648</v>
      </c>
      <c r="H86" s="135"/>
      <c r="I86" s="136"/>
      <c r="J86" s="67"/>
      <c r="K86" s="137"/>
      <c r="L86" s="138"/>
      <c r="M86" s="67"/>
      <c r="N86" s="137">
        <v>-64765.2341438648</v>
      </c>
      <c r="O86" s="135"/>
      <c r="P86" s="138"/>
      <c r="Q86" s="67"/>
      <c r="R86" s="137">
        <v>-64765.2341438648</v>
      </c>
      <c r="S86" s="135"/>
      <c r="T86" s="138"/>
      <c r="U86" s="67"/>
      <c r="V86" s="137">
        <v>0</v>
      </c>
      <c r="W86" s="135"/>
      <c r="X86" s="138"/>
      <c r="Y86" s="67"/>
      <c r="Z86" s="137">
        <v>0</v>
      </c>
      <c r="AA86" s="135"/>
      <c r="AB86" s="138"/>
      <c r="AC86" s="67"/>
      <c r="AD86" s="137">
        <v>0</v>
      </c>
      <c r="AE86" s="135"/>
      <c r="AF86" s="138"/>
      <c r="AG86" s="67"/>
      <c r="AH86" s="137">
        <v>0</v>
      </c>
      <c r="AI86" s="135"/>
      <c r="AJ86" s="138"/>
      <c r="AK86" s="67"/>
      <c r="AL86" s="137">
        <v>0</v>
      </c>
      <c r="AM86" s="135"/>
      <c r="AN86" s="138"/>
      <c r="AO86" s="73"/>
      <c r="AP86" s="137">
        <v>0</v>
      </c>
      <c r="AQ86" s="135"/>
      <c r="AR86" s="138"/>
      <c r="AS86" s="67"/>
      <c r="AT86" s="137">
        <v>0</v>
      </c>
      <c r="AU86" s="135"/>
      <c r="AV86" s="138"/>
      <c r="AW86" s="67"/>
      <c r="AX86" s="137">
        <v>0</v>
      </c>
      <c r="AY86" s="135"/>
      <c r="AZ86" s="138"/>
      <c r="BA86" s="67"/>
      <c r="BB86" s="137">
        <v>0</v>
      </c>
      <c r="BC86" s="135"/>
      <c r="BD86" s="138"/>
      <c r="BE86" s="67"/>
      <c r="BF86" s="137">
        <v>0</v>
      </c>
      <c r="BG86" s="135"/>
      <c r="BH86" s="138"/>
      <c r="BI86" s="67"/>
      <c r="BJ86" s="137">
        <v>0</v>
      </c>
      <c r="BK86" s="135"/>
      <c r="BL86" s="138"/>
    </row>
    <row r="87" spans="1:64" x14ac:dyDescent="0.2">
      <c r="A87" s="67"/>
      <c r="B87" s="149"/>
      <c r="C87" s="148">
        <v>3</v>
      </c>
      <c r="D87" s="67" t="s">
        <v>262</v>
      </c>
      <c r="E87" s="92" t="s">
        <v>288</v>
      </c>
      <c r="F87" s="67"/>
      <c r="G87" s="134">
        <v>22668</v>
      </c>
      <c r="H87" s="135"/>
      <c r="I87" s="136"/>
      <c r="J87" s="67"/>
      <c r="K87" s="137"/>
      <c r="L87" s="138"/>
      <c r="M87" s="67"/>
      <c r="N87" s="137">
        <v>22668</v>
      </c>
      <c r="O87" s="135"/>
      <c r="P87" s="138"/>
      <c r="Q87" s="67"/>
      <c r="R87" s="137">
        <v>22668</v>
      </c>
      <c r="S87" s="135"/>
      <c r="T87" s="138"/>
      <c r="U87" s="67"/>
      <c r="V87" s="137">
        <v>0</v>
      </c>
      <c r="W87" s="135"/>
      <c r="X87" s="138"/>
      <c r="Y87" s="67"/>
      <c r="Z87" s="137">
        <v>0</v>
      </c>
      <c r="AA87" s="135"/>
      <c r="AB87" s="138"/>
      <c r="AC87" s="67"/>
      <c r="AD87" s="137">
        <v>0</v>
      </c>
      <c r="AE87" s="135"/>
      <c r="AF87" s="138"/>
      <c r="AG87" s="67"/>
      <c r="AH87" s="137">
        <v>0</v>
      </c>
      <c r="AI87" s="135"/>
      <c r="AJ87" s="138"/>
      <c r="AK87" s="67"/>
      <c r="AL87" s="137">
        <v>0</v>
      </c>
      <c r="AM87" s="135"/>
      <c r="AN87" s="138"/>
      <c r="AO87" s="73"/>
      <c r="AP87" s="137">
        <v>0</v>
      </c>
      <c r="AQ87" s="135"/>
      <c r="AR87" s="138"/>
      <c r="AS87" s="67"/>
      <c r="AT87" s="137">
        <v>0</v>
      </c>
      <c r="AU87" s="135"/>
      <c r="AV87" s="138"/>
      <c r="AW87" s="67"/>
      <c r="AX87" s="137">
        <v>0</v>
      </c>
      <c r="AY87" s="135"/>
      <c r="AZ87" s="138"/>
      <c r="BA87" s="67"/>
      <c r="BB87" s="137">
        <v>0</v>
      </c>
      <c r="BC87" s="135"/>
      <c r="BD87" s="138"/>
      <c r="BE87" s="67"/>
      <c r="BF87" s="137">
        <v>0</v>
      </c>
      <c r="BG87" s="135"/>
      <c r="BH87" s="138"/>
      <c r="BI87" s="67"/>
      <c r="BJ87" s="137">
        <v>0</v>
      </c>
      <c r="BK87" s="135"/>
      <c r="BL87" s="138"/>
    </row>
    <row r="88" spans="1:64" x14ac:dyDescent="0.2">
      <c r="A88" s="67"/>
      <c r="B88" s="67"/>
      <c r="C88" s="91"/>
      <c r="D88" s="67"/>
      <c r="E88" s="92" t="s">
        <v>264</v>
      </c>
      <c r="F88" s="67"/>
      <c r="G88" s="93"/>
      <c r="H88" s="132"/>
      <c r="I88" s="119"/>
      <c r="J88" s="67"/>
      <c r="K88" s="97"/>
      <c r="L88" s="121"/>
      <c r="M88" s="67"/>
      <c r="N88" s="97"/>
      <c r="O88" s="132"/>
      <c r="P88" s="121"/>
      <c r="Q88" s="67"/>
      <c r="R88" s="97"/>
      <c r="S88" s="132"/>
      <c r="T88" s="121"/>
      <c r="U88" s="67"/>
      <c r="V88" s="97"/>
      <c r="W88" s="132"/>
      <c r="X88" s="121"/>
      <c r="Y88" s="67"/>
      <c r="Z88" s="97"/>
      <c r="AA88" s="132"/>
      <c r="AB88" s="121"/>
      <c r="AC88" s="67"/>
      <c r="AD88" s="97"/>
      <c r="AE88" s="132"/>
      <c r="AF88" s="121"/>
      <c r="AG88" s="67"/>
      <c r="AH88" s="97"/>
      <c r="AI88" s="132"/>
      <c r="AJ88" s="121"/>
      <c r="AK88" s="67"/>
      <c r="AL88" s="97"/>
      <c r="AM88" s="132"/>
      <c r="AN88" s="121"/>
      <c r="AO88" s="73"/>
      <c r="AP88" s="97"/>
      <c r="AQ88" s="132"/>
      <c r="AR88" s="121"/>
      <c r="AS88" s="67"/>
      <c r="AT88" s="97"/>
      <c r="AU88" s="132"/>
      <c r="AV88" s="121"/>
      <c r="AW88" s="67"/>
      <c r="AX88" s="97"/>
      <c r="AY88" s="132"/>
      <c r="AZ88" s="121"/>
      <c r="BA88" s="67"/>
      <c r="BB88" s="97"/>
      <c r="BC88" s="132"/>
      <c r="BD88" s="121"/>
      <c r="BE88" s="67"/>
      <c r="BF88" s="97"/>
      <c r="BG88" s="132"/>
      <c r="BH88" s="121"/>
      <c r="BI88" s="67"/>
      <c r="BJ88" s="97"/>
      <c r="BK88" s="132"/>
      <c r="BL88" s="121"/>
    </row>
    <row r="89" spans="1:64" x14ac:dyDescent="0.2">
      <c r="A89" s="67"/>
      <c r="B89" s="147" t="s">
        <v>289</v>
      </c>
      <c r="C89" s="148"/>
      <c r="D89" s="67"/>
      <c r="E89" s="92" t="s">
        <v>264</v>
      </c>
      <c r="F89" s="67"/>
      <c r="G89" s="93"/>
      <c r="H89" s="132"/>
      <c r="I89" s="119"/>
      <c r="J89" s="67"/>
      <c r="K89" s="97"/>
      <c r="L89" s="121"/>
      <c r="M89" s="67"/>
      <c r="N89" s="97"/>
      <c r="O89" s="132"/>
      <c r="P89" s="121"/>
      <c r="Q89" s="67"/>
      <c r="R89" s="97"/>
      <c r="S89" s="132"/>
      <c r="T89" s="121"/>
      <c r="U89" s="67"/>
      <c r="V89" s="97"/>
      <c r="W89" s="132"/>
      <c r="X89" s="121"/>
      <c r="Y89" s="67"/>
      <c r="Z89" s="97"/>
      <c r="AA89" s="132"/>
      <c r="AB89" s="121"/>
      <c r="AC89" s="67"/>
      <c r="AD89" s="97"/>
      <c r="AE89" s="132"/>
      <c r="AF89" s="121"/>
      <c r="AG89" s="67"/>
      <c r="AH89" s="97"/>
      <c r="AI89" s="132"/>
      <c r="AJ89" s="121"/>
      <c r="AK89" s="67"/>
      <c r="AL89" s="97"/>
      <c r="AM89" s="132"/>
      <c r="AN89" s="121"/>
      <c r="AO89" s="73"/>
      <c r="AP89" s="97"/>
      <c r="AQ89" s="132"/>
      <c r="AR89" s="121"/>
      <c r="AS89" s="67"/>
      <c r="AT89" s="97"/>
      <c r="AU89" s="132"/>
      <c r="AV89" s="121"/>
      <c r="AW89" s="67"/>
      <c r="AX89" s="97"/>
      <c r="AY89" s="132"/>
      <c r="AZ89" s="121"/>
      <c r="BA89" s="67"/>
      <c r="BB89" s="97"/>
      <c r="BC89" s="132"/>
      <c r="BD89" s="121"/>
      <c r="BE89" s="67"/>
      <c r="BF89" s="97"/>
      <c r="BG89" s="132"/>
      <c r="BH89" s="121"/>
      <c r="BI89" s="67"/>
      <c r="BJ89" s="97"/>
      <c r="BK89" s="132"/>
      <c r="BL89" s="121"/>
    </row>
    <row r="90" spans="1:64" x14ac:dyDescent="0.2">
      <c r="A90" s="67"/>
      <c r="B90" s="149"/>
      <c r="C90" s="148">
        <v>3</v>
      </c>
      <c r="D90" s="67" t="s">
        <v>258</v>
      </c>
      <c r="E90" s="92" t="s">
        <v>286</v>
      </c>
      <c r="F90" s="67"/>
      <c r="G90" s="134">
        <v>26198.2</v>
      </c>
      <c r="H90" s="135"/>
      <c r="I90" s="136"/>
      <c r="J90" s="67"/>
      <c r="K90" s="137"/>
      <c r="L90" s="138"/>
      <c r="M90" s="67"/>
      <c r="N90" s="137">
        <v>26198.2</v>
      </c>
      <c r="O90" s="135"/>
      <c r="P90" s="138"/>
      <c r="Q90" s="67"/>
      <c r="R90" s="137">
        <v>26198.2</v>
      </c>
      <c r="S90" s="135"/>
      <c r="T90" s="138"/>
      <c r="U90" s="67"/>
      <c r="V90" s="137">
        <v>0</v>
      </c>
      <c r="W90" s="135"/>
      <c r="X90" s="138"/>
      <c r="Y90" s="67"/>
      <c r="Z90" s="137">
        <v>0</v>
      </c>
      <c r="AA90" s="135"/>
      <c r="AB90" s="138"/>
      <c r="AC90" s="67"/>
      <c r="AD90" s="137">
        <v>0</v>
      </c>
      <c r="AE90" s="135"/>
      <c r="AF90" s="138"/>
      <c r="AG90" s="67"/>
      <c r="AH90" s="137">
        <v>0</v>
      </c>
      <c r="AI90" s="135"/>
      <c r="AJ90" s="138"/>
      <c r="AK90" s="67"/>
      <c r="AL90" s="137">
        <v>0</v>
      </c>
      <c r="AM90" s="135"/>
      <c r="AN90" s="138"/>
      <c r="AO90" s="73"/>
      <c r="AP90" s="137">
        <v>0</v>
      </c>
      <c r="AQ90" s="135"/>
      <c r="AR90" s="138"/>
      <c r="AS90" s="67"/>
      <c r="AT90" s="137">
        <v>0</v>
      </c>
      <c r="AU90" s="135"/>
      <c r="AV90" s="138"/>
      <c r="AW90" s="67"/>
      <c r="AX90" s="137">
        <v>0</v>
      </c>
      <c r="AY90" s="135"/>
      <c r="AZ90" s="138"/>
      <c r="BA90" s="67"/>
      <c r="BB90" s="137">
        <v>0</v>
      </c>
      <c r="BC90" s="135"/>
      <c r="BD90" s="138"/>
      <c r="BE90" s="67"/>
      <c r="BF90" s="137">
        <v>0</v>
      </c>
      <c r="BG90" s="135"/>
      <c r="BH90" s="138"/>
      <c r="BI90" s="67"/>
      <c r="BJ90" s="137">
        <v>0</v>
      </c>
      <c r="BK90" s="135"/>
      <c r="BL90" s="138"/>
    </row>
    <row r="91" spans="1:64" x14ac:dyDescent="0.2">
      <c r="A91" s="67"/>
      <c r="B91" s="149"/>
      <c r="C91" s="148">
        <v>3</v>
      </c>
      <c r="D91" s="67" t="s">
        <v>260</v>
      </c>
      <c r="E91" s="92" t="s">
        <v>287</v>
      </c>
      <c r="F91" s="67"/>
      <c r="G91" s="134">
        <v>5186.3404956495997</v>
      </c>
      <c r="H91" s="135"/>
      <c r="I91" s="136"/>
      <c r="J91" s="67"/>
      <c r="K91" s="137"/>
      <c r="L91" s="138"/>
      <c r="M91" s="67"/>
      <c r="N91" s="137">
        <v>5186.3404956495997</v>
      </c>
      <c r="O91" s="135"/>
      <c r="P91" s="138"/>
      <c r="Q91" s="67"/>
      <c r="R91" s="137">
        <v>5186.3404956495997</v>
      </c>
      <c r="S91" s="135"/>
      <c r="T91" s="138"/>
      <c r="U91" s="67"/>
      <c r="V91" s="137">
        <v>0</v>
      </c>
      <c r="W91" s="135"/>
      <c r="X91" s="138"/>
      <c r="Y91" s="67"/>
      <c r="Z91" s="137">
        <v>0</v>
      </c>
      <c r="AA91" s="135"/>
      <c r="AB91" s="138"/>
      <c r="AC91" s="67"/>
      <c r="AD91" s="137">
        <v>0</v>
      </c>
      <c r="AE91" s="135"/>
      <c r="AF91" s="138"/>
      <c r="AG91" s="67"/>
      <c r="AH91" s="137">
        <v>0</v>
      </c>
      <c r="AI91" s="135"/>
      <c r="AJ91" s="138"/>
      <c r="AK91" s="67"/>
      <c r="AL91" s="137">
        <v>0</v>
      </c>
      <c r="AM91" s="135"/>
      <c r="AN91" s="138"/>
      <c r="AO91" s="73"/>
      <c r="AP91" s="137">
        <v>0</v>
      </c>
      <c r="AQ91" s="135"/>
      <c r="AR91" s="138"/>
      <c r="AS91" s="67"/>
      <c r="AT91" s="137">
        <v>0</v>
      </c>
      <c r="AU91" s="135"/>
      <c r="AV91" s="138"/>
      <c r="AW91" s="67"/>
      <c r="AX91" s="137">
        <v>0</v>
      </c>
      <c r="AY91" s="135"/>
      <c r="AZ91" s="138"/>
      <c r="BA91" s="67"/>
      <c r="BB91" s="137">
        <v>0</v>
      </c>
      <c r="BC91" s="135"/>
      <c r="BD91" s="138"/>
      <c r="BE91" s="67"/>
      <c r="BF91" s="137">
        <v>0</v>
      </c>
      <c r="BG91" s="135"/>
      <c r="BH91" s="138"/>
      <c r="BI91" s="67"/>
      <c r="BJ91" s="137">
        <v>0</v>
      </c>
      <c r="BK91" s="135"/>
      <c r="BL91" s="138"/>
    </row>
    <row r="92" spans="1:64" x14ac:dyDescent="0.2">
      <c r="A92" s="67"/>
      <c r="B92" s="149"/>
      <c r="C92" s="148">
        <v>3</v>
      </c>
      <c r="D92" s="67" t="s">
        <v>262</v>
      </c>
      <c r="E92" s="92" t="s">
        <v>288</v>
      </c>
      <c r="F92" s="67"/>
      <c r="G92" s="134">
        <v>-1815</v>
      </c>
      <c r="H92" s="135"/>
      <c r="I92" s="136"/>
      <c r="J92" s="67"/>
      <c r="K92" s="137"/>
      <c r="L92" s="138"/>
      <c r="M92" s="67"/>
      <c r="N92" s="137">
        <v>-1815</v>
      </c>
      <c r="O92" s="135"/>
      <c r="P92" s="138"/>
      <c r="Q92" s="67"/>
      <c r="R92" s="137">
        <v>-1815</v>
      </c>
      <c r="S92" s="135"/>
      <c r="T92" s="138"/>
      <c r="U92" s="67"/>
      <c r="V92" s="137">
        <v>0</v>
      </c>
      <c r="W92" s="135"/>
      <c r="X92" s="138"/>
      <c r="Y92" s="67"/>
      <c r="Z92" s="137">
        <v>0</v>
      </c>
      <c r="AA92" s="135"/>
      <c r="AB92" s="138"/>
      <c r="AC92" s="67"/>
      <c r="AD92" s="137">
        <v>0</v>
      </c>
      <c r="AE92" s="135"/>
      <c r="AF92" s="138"/>
      <c r="AG92" s="67"/>
      <c r="AH92" s="137">
        <v>0</v>
      </c>
      <c r="AI92" s="135"/>
      <c r="AJ92" s="138"/>
      <c r="AK92" s="67"/>
      <c r="AL92" s="137">
        <v>0</v>
      </c>
      <c r="AM92" s="135"/>
      <c r="AN92" s="138"/>
      <c r="AO92" s="73"/>
      <c r="AP92" s="137">
        <v>0</v>
      </c>
      <c r="AQ92" s="135"/>
      <c r="AR92" s="138"/>
      <c r="AS92" s="67"/>
      <c r="AT92" s="137">
        <v>0</v>
      </c>
      <c r="AU92" s="135"/>
      <c r="AV92" s="138"/>
      <c r="AW92" s="67"/>
      <c r="AX92" s="137">
        <v>0</v>
      </c>
      <c r="AY92" s="135"/>
      <c r="AZ92" s="138"/>
      <c r="BA92" s="67"/>
      <c r="BB92" s="137">
        <v>0</v>
      </c>
      <c r="BC92" s="135"/>
      <c r="BD92" s="138"/>
      <c r="BE92" s="67"/>
      <c r="BF92" s="137">
        <v>0</v>
      </c>
      <c r="BG92" s="135"/>
      <c r="BH92" s="138"/>
      <c r="BI92" s="67"/>
      <c r="BJ92" s="137">
        <v>0</v>
      </c>
      <c r="BK92" s="135"/>
      <c r="BL92" s="138"/>
    </row>
    <row r="93" spans="1:64" x14ac:dyDescent="0.2">
      <c r="A93" s="67"/>
      <c r="B93" s="67"/>
      <c r="C93" s="91"/>
      <c r="D93" s="67"/>
      <c r="E93" s="92" t="s">
        <v>264</v>
      </c>
      <c r="F93" s="67"/>
      <c r="G93" s="93"/>
      <c r="H93" s="132"/>
      <c r="I93" s="119"/>
      <c r="J93" s="67"/>
      <c r="K93" s="97"/>
      <c r="L93" s="121"/>
      <c r="M93" s="67"/>
      <c r="N93" s="97"/>
      <c r="O93" s="132"/>
      <c r="P93" s="121"/>
      <c r="Q93" s="67"/>
      <c r="R93" s="97"/>
      <c r="S93" s="132"/>
      <c r="T93" s="121"/>
      <c r="U93" s="67"/>
      <c r="V93" s="97"/>
      <c r="W93" s="132"/>
      <c r="X93" s="121"/>
      <c r="Y93" s="67"/>
      <c r="Z93" s="97"/>
      <c r="AA93" s="132"/>
      <c r="AB93" s="121"/>
      <c r="AC93" s="67"/>
      <c r="AD93" s="97"/>
      <c r="AE93" s="132"/>
      <c r="AF93" s="121"/>
      <c r="AG93" s="67"/>
      <c r="AH93" s="97"/>
      <c r="AI93" s="132"/>
      <c r="AJ93" s="121"/>
      <c r="AK93" s="67"/>
      <c r="AL93" s="97"/>
      <c r="AM93" s="132"/>
      <c r="AN93" s="121"/>
      <c r="AO93" s="73"/>
      <c r="AP93" s="97"/>
      <c r="AQ93" s="132"/>
      <c r="AR93" s="121"/>
      <c r="AS93" s="67"/>
      <c r="AT93" s="97"/>
      <c r="AU93" s="132"/>
      <c r="AV93" s="121"/>
      <c r="AW93" s="67"/>
      <c r="AX93" s="97"/>
      <c r="AY93" s="132"/>
      <c r="AZ93" s="121"/>
      <c r="BA93" s="67"/>
      <c r="BB93" s="97"/>
      <c r="BC93" s="132"/>
      <c r="BD93" s="121"/>
      <c r="BE93" s="67"/>
      <c r="BF93" s="97"/>
      <c r="BG93" s="132"/>
      <c r="BH93" s="121"/>
      <c r="BI93" s="67"/>
      <c r="BJ93" s="97"/>
      <c r="BK93" s="132"/>
      <c r="BL93" s="121"/>
    </row>
    <row r="94" spans="1:64" x14ac:dyDescent="0.2">
      <c r="A94" s="67"/>
      <c r="B94" s="147" t="s">
        <v>290</v>
      </c>
      <c r="C94" s="148"/>
      <c r="D94" s="67"/>
      <c r="E94" s="92" t="s">
        <v>264</v>
      </c>
      <c r="F94" s="67"/>
      <c r="G94" s="93"/>
      <c r="H94" s="132"/>
      <c r="I94" s="119"/>
      <c r="J94" s="67"/>
      <c r="K94" s="97"/>
      <c r="L94" s="121"/>
      <c r="M94" s="67"/>
      <c r="N94" s="97"/>
      <c r="O94" s="132"/>
      <c r="P94" s="121"/>
      <c r="Q94" s="67"/>
      <c r="R94" s="97"/>
      <c r="S94" s="132"/>
      <c r="T94" s="121"/>
      <c r="U94" s="67"/>
      <c r="V94" s="97"/>
      <c r="W94" s="132"/>
      <c r="X94" s="121"/>
      <c r="Y94" s="67"/>
      <c r="Z94" s="97"/>
      <c r="AA94" s="132"/>
      <c r="AB94" s="121"/>
      <c r="AC94" s="67"/>
      <c r="AD94" s="97"/>
      <c r="AE94" s="132"/>
      <c r="AF94" s="121"/>
      <c r="AG94" s="67"/>
      <c r="AH94" s="97"/>
      <c r="AI94" s="132"/>
      <c r="AJ94" s="121"/>
      <c r="AK94" s="67"/>
      <c r="AL94" s="97"/>
      <c r="AM94" s="132"/>
      <c r="AN94" s="121"/>
      <c r="AO94" s="73"/>
      <c r="AP94" s="97"/>
      <c r="AQ94" s="132"/>
      <c r="AR94" s="121"/>
      <c r="AS94" s="67"/>
      <c r="AT94" s="97"/>
      <c r="AU94" s="132"/>
      <c r="AV94" s="121"/>
      <c r="AW94" s="67"/>
      <c r="AX94" s="97"/>
      <c r="AY94" s="132"/>
      <c r="AZ94" s="121"/>
      <c r="BA94" s="67"/>
      <c r="BB94" s="97"/>
      <c r="BC94" s="132"/>
      <c r="BD94" s="121"/>
      <c r="BE94" s="67"/>
      <c r="BF94" s="97"/>
      <c r="BG94" s="132"/>
      <c r="BH94" s="121"/>
      <c r="BI94" s="67"/>
      <c r="BJ94" s="97"/>
      <c r="BK94" s="132"/>
      <c r="BL94" s="121"/>
    </row>
    <row r="95" spans="1:64" x14ac:dyDescent="0.2">
      <c r="A95" s="67"/>
      <c r="B95" s="149"/>
      <c r="C95" s="148">
        <v>3</v>
      </c>
      <c r="D95" s="67" t="s">
        <v>258</v>
      </c>
      <c r="E95" s="92" t="s">
        <v>286</v>
      </c>
      <c r="F95" s="67"/>
      <c r="G95" s="134">
        <v>-74958.45</v>
      </c>
      <c r="H95" s="135"/>
      <c r="I95" s="136"/>
      <c r="J95" s="67"/>
      <c r="K95" s="137"/>
      <c r="L95" s="138"/>
      <c r="M95" s="67"/>
      <c r="N95" s="137">
        <v>-74958.45</v>
      </c>
      <c r="O95" s="135"/>
      <c r="P95" s="138"/>
      <c r="Q95" s="67"/>
      <c r="R95" s="137">
        <v>-79761.149999999994</v>
      </c>
      <c r="S95" s="135"/>
      <c r="T95" s="138"/>
      <c r="U95" s="67"/>
      <c r="V95" s="137">
        <v>0</v>
      </c>
      <c r="W95" s="135"/>
      <c r="X95" s="138"/>
      <c r="Y95" s="67"/>
      <c r="Z95" s="137">
        <v>0</v>
      </c>
      <c r="AA95" s="135"/>
      <c r="AB95" s="138"/>
      <c r="AC95" s="67"/>
      <c r="AD95" s="137">
        <v>0</v>
      </c>
      <c r="AE95" s="135"/>
      <c r="AF95" s="138"/>
      <c r="AG95" s="67"/>
      <c r="AH95" s="137">
        <v>0</v>
      </c>
      <c r="AI95" s="135"/>
      <c r="AJ95" s="138"/>
      <c r="AK95" s="67"/>
      <c r="AL95" s="137">
        <v>0</v>
      </c>
      <c r="AM95" s="135"/>
      <c r="AN95" s="138"/>
      <c r="AO95" s="73"/>
      <c r="AP95" s="137">
        <v>0</v>
      </c>
      <c r="AQ95" s="135"/>
      <c r="AR95" s="138"/>
      <c r="AS95" s="67"/>
      <c r="AT95" s="137">
        <v>0</v>
      </c>
      <c r="AU95" s="135"/>
      <c r="AV95" s="138"/>
      <c r="AW95" s="67"/>
      <c r="AX95" s="137">
        <v>0</v>
      </c>
      <c r="AY95" s="135"/>
      <c r="AZ95" s="138"/>
      <c r="BA95" s="67"/>
      <c r="BB95" s="137">
        <v>0</v>
      </c>
      <c r="BC95" s="135"/>
      <c r="BD95" s="138"/>
      <c r="BE95" s="67"/>
      <c r="BF95" s="137">
        <v>4802.7</v>
      </c>
      <c r="BG95" s="135"/>
      <c r="BH95" s="138"/>
      <c r="BI95" s="67"/>
      <c r="BJ95" s="137">
        <v>0</v>
      </c>
      <c r="BK95" s="135"/>
      <c r="BL95" s="138"/>
    </row>
    <row r="96" spans="1:64" x14ac:dyDescent="0.2">
      <c r="A96" s="67"/>
      <c r="B96" s="149"/>
      <c r="C96" s="148">
        <v>3</v>
      </c>
      <c r="D96" s="67" t="s">
        <v>260</v>
      </c>
      <c r="E96" s="92" t="s">
        <v>287</v>
      </c>
      <c r="F96" s="67"/>
      <c r="G96" s="134">
        <v>-14839.1891323116</v>
      </c>
      <c r="H96" s="135"/>
      <c r="I96" s="136"/>
      <c r="J96" s="67"/>
      <c r="K96" s="137"/>
      <c r="L96" s="138"/>
      <c r="M96" s="67"/>
      <c r="N96" s="137">
        <v>-14839.1891323116</v>
      </c>
      <c r="O96" s="135"/>
      <c r="P96" s="138"/>
      <c r="Q96" s="67"/>
      <c r="R96" s="137">
        <v>-15789.9581736372</v>
      </c>
      <c r="S96" s="135"/>
      <c r="T96" s="138"/>
      <c r="U96" s="67"/>
      <c r="V96" s="137">
        <v>0</v>
      </c>
      <c r="W96" s="135"/>
      <c r="X96" s="138"/>
      <c r="Y96" s="67"/>
      <c r="Z96" s="137">
        <v>0</v>
      </c>
      <c r="AA96" s="135"/>
      <c r="AB96" s="138"/>
      <c r="AC96" s="67"/>
      <c r="AD96" s="137">
        <v>0</v>
      </c>
      <c r="AE96" s="135"/>
      <c r="AF96" s="138"/>
      <c r="AG96" s="67"/>
      <c r="AH96" s="137">
        <v>0</v>
      </c>
      <c r="AI96" s="135"/>
      <c r="AJ96" s="138"/>
      <c r="AK96" s="67"/>
      <c r="AL96" s="137">
        <v>0</v>
      </c>
      <c r="AM96" s="135"/>
      <c r="AN96" s="138"/>
      <c r="AO96" s="73"/>
      <c r="AP96" s="137">
        <v>0</v>
      </c>
      <c r="AQ96" s="135"/>
      <c r="AR96" s="138"/>
      <c r="AS96" s="67"/>
      <c r="AT96" s="137">
        <v>0</v>
      </c>
      <c r="AU96" s="135"/>
      <c r="AV96" s="138"/>
      <c r="AW96" s="67"/>
      <c r="AX96" s="137">
        <v>0</v>
      </c>
      <c r="AY96" s="135"/>
      <c r="AZ96" s="138"/>
      <c r="BA96" s="67"/>
      <c r="BB96" s="137">
        <v>0</v>
      </c>
      <c r="BC96" s="135"/>
      <c r="BD96" s="138"/>
      <c r="BE96" s="67"/>
      <c r="BF96" s="137">
        <v>950.76904132560003</v>
      </c>
      <c r="BG96" s="135"/>
      <c r="BH96" s="138"/>
      <c r="BI96" s="67"/>
      <c r="BJ96" s="137">
        <v>0</v>
      </c>
      <c r="BK96" s="135"/>
      <c r="BL96" s="138"/>
    </row>
    <row r="97" spans="1:64" x14ac:dyDescent="0.2">
      <c r="A97" s="67"/>
      <c r="B97" s="149"/>
      <c r="C97" s="148">
        <v>3</v>
      </c>
      <c r="D97" s="67" t="s">
        <v>262</v>
      </c>
      <c r="E97" s="92" t="s">
        <v>288</v>
      </c>
      <c r="F97" s="67"/>
      <c r="G97" s="134">
        <v>5193</v>
      </c>
      <c r="H97" s="135"/>
      <c r="I97" s="136"/>
      <c r="J97" s="67"/>
      <c r="K97" s="137"/>
      <c r="L97" s="138"/>
      <c r="M97" s="67"/>
      <c r="N97" s="137">
        <v>5193</v>
      </c>
      <c r="O97" s="135"/>
      <c r="P97" s="138"/>
      <c r="Q97" s="67"/>
      <c r="R97" s="137">
        <v>5526</v>
      </c>
      <c r="S97" s="135"/>
      <c r="T97" s="138"/>
      <c r="U97" s="67"/>
      <c r="V97" s="137">
        <v>0</v>
      </c>
      <c r="W97" s="135"/>
      <c r="X97" s="138"/>
      <c r="Y97" s="67"/>
      <c r="Z97" s="137">
        <v>0</v>
      </c>
      <c r="AA97" s="135"/>
      <c r="AB97" s="138"/>
      <c r="AC97" s="67"/>
      <c r="AD97" s="137">
        <v>0</v>
      </c>
      <c r="AE97" s="135"/>
      <c r="AF97" s="138"/>
      <c r="AG97" s="67"/>
      <c r="AH97" s="137">
        <v>0</v>
      </c>
      <c r="AI97" s="135"/>
      <c r="AJ97" s="138"/>
      <c r="AK97" s="67"/>
      <c r="AL97" s="137">
        <v>0</v>
      </c>
      <c r="AM97" s="135"/>
      <c r="AN97" s="138"/>
      <c r="AO97" s="73"/>
      <c r="AP97" s="137">
        <v>0</v>
      </c>
      <c r="AQ97" s="135"/>
      <c r="AR97" s="138"/>
      <c r="AS97" s="67"/>
      <c r="AT97" s="137">
        <v>0</v>
      </c>
      <c r="AU97" s="135"/>
      <c r="AV97" s="138"/>
      <c r="AW97" s="67"/>
      <c r="AX97" s="137">
        <v>0</v>
      </c>
      <c r="AY97" s="135"/>
      <c r="AZ97" s="138"/>
      <c r="BA97" s="67"/>
      <c r="BB97" s="137">
        <v>0</v>
      </c>
      <c r="BC97" s="135"/>
      <c r="BD97" s="138"/>
      <c r="BE97" s="67"/>
      <c r="BF97" s="137">
        <v>-333</v>
      </c>
      <c r="BG97" s="135"/>
      <c r="BH97" s="138"/>
      <c r="BI97" s="67"/>
      <c r="BJ97" s="137">
        <v>0</v>
      </c>
      <c r="BK97" s="135"/>
      <c r="BL97" s="138"/>
    </row>
    <row r="98" spans="1:64" x14ac:dyDescent="0.2">
      <c r="A98" s="67"/>
      <c r="B98" s="67"/>
      <c r="C98" s="91"/>
      <c r="D98" s="67"/>
      <c r="E98" s="92" t="s">
        <v>264</v>
      </c>
      <c r="F98" s="67"/>
      <c r="G98" s="93"/>
      <c r="H98" s="132"/>
      <c r="I98" s="119"/>
      <c r="J98" s="67"/>
      <c r="K98" s="97"/>
      <c r="L98" s="121"/>
      <c r="M98" s="67"/>
      <c r="N98" s="97"/>
      <c r="O98" s="132"/>
      <c r="P98" s="121"/>
      <c r="Q98" s="67"/>
      <c r="R98" s="97"/>
      <c r="S98" s="132"/>
      <c r="T98" s="121"/>
      <c r="U98" s="67"/>
      <c r="V98" s="97"/>
      <c r="W98" s="132"/>
      <c r="X98" s="121"/>
      <c r="Y98" s="67"/>
      <c r="Z98" s="97"/>
      <c r="AA98" s="132"/>
      <c r="AB98" s="121"/>
      <c r="AC98" s="67"/>
      <c r="AD98" s="97"/>
      <c r="AE98" s="132"/>
      <c r="AF98" s="121"/>
      <c r="AG98" s="67"/>
      <c r="AH98" s="97"/>
      <c r="AI98" s="132"/>
      <c r="AJ98" s="121"/>
      <c r="AK98" s="67"/>
      <c r="AL98" s="97"/>
      <c r="AM98" s="132"/>
      <c r="AN98" s="121"/>
      <c r="AO98" s="73"/>
      <c r="AP98" s="97"/>
      <c r="AQ98" s="132"/>
      <c r="AR98" s="121"/>
      <c r="AS98" s="67"/>
      <c r="AT98" s="97"/>
      <c r="AU98" s="132"/>
      <c r="AV98" s="121"/>
      <c r="AW98" s="67"/>
      <c r="AX98" s="97"/>
      <c r="AY98" s="132"/>
      <c r="AZ98" s="121"/>
      <c r="BA98" s="67"/>
      <c r="BB98" s="97"/>
      <c r="BC98" s="132"/>
      <c r="BD98" s="121"/>
      <c r="BE98" s="67"/>
      <c r="BF98" s="97"/>
      <c r="BG98" s="132"/>
      <c r="BH98" s="121"/>
      <c r="BI98" s="67"/>
      <c r="BJ98" s="97"/>
      <c r="BK98" s="132"/>
      <c r="BL98" s="121"/>
    </row>
    <row r="99" spans="1:64" x14ac:dyDescent="0.2">
      <c r="A99" s="67"/>
      <c r="B99" s="147" t="s">
        <v>291</v>
      </c>
      <c r="C99" s="148"/>
      <c r="D99" s="67"/>
      <c r="E99" s="92" t="s">
        <v>264</v>
      </c>
      <c r="F99" s="67"/>
      <c r="G99" s="93"/>
      <c r="H99" s="132"/>
      <c r="I99" s="119"/>
      <c r="J99" s="67"/>
      <c r="K99" s="97"/>
      <c r="L99" s="121"/>
      <c r="M99" s="67"/>
      <c r="N99" s="97"/>
      <c r="O99" s="132"/>
      <c r="P99" s="121"/>
      <c r="Q99" s="67"/>
      <c r="R99" s="97"/>
      <c r="S99" s="132"/>
      <c r="T99" s="121"/>
      <c r="U99" s="67"/>
      <c r="V99" s="97"/>
      <c r="W99" s="132"/>
      <c r="X99" s="121"/>
      <c r="Y99" s="67"/>
      <c r="Z99" s="97"/>
      <c r="AA99" s="132"/>
      <c r="AB99" s="121"/>
      <c r="AC99" s="67"/>
      <c r="AD99" s="97"/>
      <c r="AE99" s="132"/>
      <c r="AF99" s="121"/>
      <c r="AG99" s="67"/>
      <c r="AH99" s="97"/>
      <c r="AI99" s="132"/>
      <c r="AJ99" s="121"/>
      <c r="AK99" s="67"/>
      <c r="AL99" s="97"/>
      <c r="AM99" s="132"/>
      <c r="AN99" s="121"/>
      <c r="AO99" s="73"/>
      <c r="AP99" s="97"/>
      <c r="AQ99" s="132"/>
      <c r="AR99" s="121"/>
      <c r="AS99" s="67"/>
      <c r="AT99" s="97"/>
      <c r="AU99" s="132"/>
      <c r="AV99" s="121"/>
      <c r="AW99" s="67"/>
      <c r="AX99" s="97"/>
      <c r="AY99" s="132"/>
      <c r="AZ99" s="121"/>
      <c r="BA99" s="67"/>
      <c r="BB99" s="97"/>
      <c r="BC99" s="132"/>
      <c r="BD99" s="121"/>
      <c r="BE99" s="67"/>
      <c r="BF99" s="97"/>
      <c r="BG99" s="132"/>
      <c r="BH99" s="121"/>
      <c r="BI99" s="67"/>
      <c r="BJ99" s="97"/>
      <c r="BK99" s="132"/>
      <c r="BL99" s="121"/>
    </row>
    <row r="100" spans="1:64" x14ac:dyDescent="0.2">
      <c r="A100" s="67"/>
      <c r="B100" s="149"/>
      <c r="C100" s="148">
        <v>3</v>
      </c>
      <c r="D100" s="67" t="s">
        <v>258</v>
      </c>
      <c r="E100" s="92" t="s">
        <v>286</v>
      </c>
      <c r="F100" s="67"/>
      <c r="G100" s="134">
        <v>62353.2</v>
      </c>
      <c r="H100" s="135"/>
      <c r="I100" s="136"/>
      <c r="J100" s="67"/>
      <c r="K100" s="137"/>
      <c r="L100" s="138"/>
      <c r="M100" s="67"/>
      <c r="N100" s="137">
        <v>62353.2</v>
      </c>
      <c r="O100" s="135"/>
      <c r="P100" s="138"/>
      <c r="Q100" s="67"/>
      <c r="R100" s="137">
        <v>62353.2</v>
      </c>
      <c r="S100" s="135"/>
      <c r="T100" s="138"/>
      <c r="U100" s="67"/>
      <c r="V100" s="137">
        <v>0</v>
      </c>
      <c r="W100" s="135"/>
      <c r="X100" s="138"/>
      <c r="Y100" s="67"/>
      <c r="Z100" s="137">
        <v>0</v>
      </c>
      <c r="AA100" s="135"/>
      <c r="AB100" s="138"/>
      <c r="AC100" s="67"/>
      <c r="AD100" s="137">
        <v>0</v>
      </c>
      <c r="AE100" s="135"/>
      <c r="AF100" s="138"/>
      <c r="AG100" s="67"/>
      <c r="AH100" s="137">
        <v>0</v>
      </c>
      <c r="AI100" s="135"/>
      <c r="AJ100" s="138"/>
      <c r="AK100" s="67"/>
      <c r="AL100" s="137">
        <v>0</v>
      </c>
      <c r="AM100" s="135"/>
      <c r="AN100" s="138"/>
      <c r="AO100" s="73"/>
      <c r="AP100" s="137">
        <v>0</v>
      </c>
      <c r="AQ100" s="135"/>
      <c r="AR100" s="138"/>
      <c r="AS100" s="67"/>
      <c r="AT100" s="137">
        <v>0</v>
      </c>
      <c r="AU100" s="135"/>
      <c r="AV100" s="138"/>
      <c r="AW100" s="67"/>
      <c r="AX100" s="137">
        <v>0</v>
      </c>
      <c r="AY100" s="135"/>
      <c r="AZ100" s="138"/>
      <c r="BA100" s="67"/>
      <c r="BB100" s="137">
        <v>0</v>
      </c>
      <c r="BC100" s="135"/>
      <c r="BD100" s="138"/>
      <c r="BE100" s="67"/>
      <c r="BF100" s="137">
        <v>0</v>
      </c>
      <c r="BG100" s="135"/>
      <c r="BH100" s="138"/>
      <c r="BI100" s="67"/>
      <c r="BJ100" s="137">
        <v>0</v>
      </c>
      <c r="BK100" s="135"/>
      <c r="BL100" s="138"/>
    </row>
    <row r="101" spans="1:64" x14ac:dyDescent="0.2">
      <c r="A101" s="67"/>
      <c r="B101" s="149"/>
      <c r="C101" s="148">
        <v>3</v>
      </c>
      <c r="D101" s="67" t="s">
        <v>260</v>
      </c>
      <c r="E101" s="92" t="s">
        <v>287</v>
      </c>
      <c r="F101" s="67"/>
      <c r="G101" s="134">
        <v>12343.7841604896</v>
      </c>
      <c r="H101" s="135"/>
      <c r="I101" s="136"/>
      <c r="J101" s="67"/>
      <c r="K101" s="137"/>
      <c r="L101" s="138"/>
      <c r="M101" s="67"/>
      <c r="N101" s="137">
        <v>12343.7841604896</v>
      </c>
      <c r="O101" s="135"/>
      <c r="P101" s="138"/>
      <c r="Q101" s="67"/>
      <c r="R101" s="137">
        <v>12343.7841604896</v>
      </c>
      <c r="S101" s="135"/>
      <c r="T101" s="138"/>
      <c r="U101" s="67"/>
      <c r="V101" s="137">
        <v>0</v>
      </c>
      <c r="W101" s="135"/>
      <c r="X101" s="138"/>
      <c r="Y101" s="67"/>
      <c r="Z101" s="137">
        <v>0</v>
      </c>
      <c r="AA101" s="135"/>
      <c r="AB101" s="138"/>
      <c r="AC101" s="67"/>
      <c r="AD101" s="137">
        <v>0</v>
      </c>
      <c r="AE101" s="135"/>
      <c r="AF101" s="138"/>
      <c r="AG101" s="67"/>
      <c r="AH101" s="137">
        <v>0</v>
      </c>
      <c r="AI101" s="135"/>
      <c r="AJ101" s="138"/>
      <c r="AK101" s="67"/>
      <c r="AL101" s="137">
        <v>0</v>
      </c>
      <c r="AM101" s="135"/>
      <c r="AN101" s="138"/>
      <c r="AO101" s="73"/>
      <c r="AP101" s="137">
        <v>0</v>
      </c>
      <c r="AQ101" s="135"/>
      <c r="AR101" s="138"/>
      <c r="AS101" s="67"/>
      <c r="AT101" s="137">
        <v>0</v>
      </c>
      <c r="AU101" s="135"/>
      <c r="AV101" s="138"/>
      <c r="AW101" s="67"/>
      <c r="AX101" s="137">
        <v>0</v>
      </c>
      <c r="AY101" s="135"/>
      <c r="AZ101" s="138"/>
      <c r="BA101" s="67"/>
      <c r="BB101" s="137">
        <v>0</v>
      </c>
      <c r="BC101" s="135"/>
      <c r="BD101" s="138"/>
      <c r="BE101" s="67"/>
      <c r="BF101" s="137">
        <v>0</v>
      </c>
      <c r="BG101" s="135"/>
      <c r="BH101" s="138"/>
      <c r="BI101" s="67"/>
      <c r="BJ101" s="137">
        <v>0</v>
      </c>
      <c r="BK101" s="135"/>
      <c r="BL101" s="138"/>
    </row>
    <row r="102" spans="1:64" x14ac:dyDescent="0.2">
      <c r="A102" s="67"/>
      <c r="B102" s="149"/>
      <c r="C102" s="148">
        <v>3</v>
      </c>
      <c r="D102" s="67" t="s">
        <v>262</v>
      </c>
      <c r="E102" s="92" t="s">
        <v>288</v>
      </c>
      <c r="F102" s="67"/>
      <c r="G102" s="134">
        <v>-4320</v>
      </c>
      <c r="H102" s="135"/>
      <c r="I102" s="136"/>
      <c r="J102" s="67"/>
      <c r="K102" s="137"/>
      <c r="L102" s="138"/>
      <c r="M102" s="67"/>
      <c r="N102" s="137">
        <v>-4320</v>
      </c>
      <c r="O102" s="135"/>
      <c r="P102" s="138"/>
      <c r="Q102" s="67"/>
      <c r="R102" s="137">
        <v>-4320</v>
      </c>
      <c r="S102" s="135"/>
      <c r="T102" s="138"/>
      <c r="U102" s="67"/>
      <c r="V102" s="137">
        <v>0</v>
      </c>
      <c r="W102" s="135"/>
      <c r="X102" s="138"/>
      <c r="Y102" s="67"/>
      <c r="Z102" s="137">
        <v>0</v>
      </c>
      <c r="AA102" s="135"/>
      <c r="AB102" s="138"/>
      <c r="AC102" s="67"/>
      <c r="AD102" s="137">
        <v>0</v>
      </c>
      <c r="AE102" s="135"/>
      <c r="AF102" s="138"/>
      <c r="AG102" s="67"/>
      <c r="AH102" s="137">
        <v>0</v>
      </c>
      <c r="AI102" s="135"/>
      <c r="AJ102" s="138"/>
      <c r="AK102" s="67"/>
      <c r="AL102" s="137">
        <v>0</v>
      </c>
      <c r="AM102" s="135"/>
      <c r="AN102" s="138"/>
      <c r="AO102" s="73"/>
      <c r="AP102" s="137">
        <v>0</v>
      </c>
      <c r="AQ102" s="135"/>
      <c r="AR102" s="138"/>
      <c r="AS102" s="67"/>
      <c r="AT102" s="137">
        <v>0</v>
      </c>
      <c r="AU102" s="135"/>
      <c r="AV102" s="138"/>
      <c r="AW102" s="67"/>
      <c r="AX102" s="137">
        <v>0</v>
      </c>
      <c r="AY102" s="135"/>
      <c r="AZ102" s="138"/>
      <c r="BA102" s="67"/>
      <c r="BB102" s="137">
        <v>0</v>
      </c>
      <c r="BC102" s="135"/>
      <c r="BD102" s="138"/>
      <c r="BE102" s="67"/>
      <c r="BF102" s="137">
        <v>0</v>
      </c>
      <c r="BG102" s="135"/>
      <c r="BH102" s="138"/>
      <c r="BI102" s="67"/>
      <c r="BJ102" s="137">
        <v>0</v>
      </c>
      <c r="BK102" s="135"/>
      <c r="BL102" s="138"/>
    </row>
    <row r="103" spans="1:64" x14ac:dyDescent="0.2">
      <c r="A103" s="67"/>
      <c r="B103" s="67"/>
      <c r="C103" s="91"/>
      <c r="D103" s="67"/>
      <c r="E103" s="92" t="s">
        <v>264</v>
      </c>
      <c r="F103" s="67"/>
      <c r="G103" s="93"/>
      <c r="H103" s="132"/>
      <c r="I103" s="119"/>
      <c r="J103" s="67"/>
      <c r="K103" s="97"/>
      <c r="L103" s="121"/>
      <c r="M103" s="67"/>
      <c r="N103" s="97"/>
      <c r="O103" s="132"/>
      <c r="P103" s="121"/>
      <c r="Q103" s="67"/>
      <c r="R103" s="97"/>
      <c r="S103" s="132"/>
      <c r="T103" s="121"/>
      <c r="U103" s="67"/>
      <c r="V103" s="97"/>
      <c r="W103" s="132"/>
      <c r="X103" s="121"/>
      <c r="Y103" s="67"/>
      <c r="Z103" s="97"/>
      <c r="AA103" s="132"/>
      <c r="AB103" s="121"/>
      <c r="AC103" s="67"/>
      <c r="AD103" s="97"/>
      <c r="AE103" s="132"/>
      <c r="AF103" s="121"/>
      <c r="AG103" s="67"/>
      <c r="AH103" s="97"/>
      <c r="AI103" s="132"/>
      <c r="AJ103" s="121"/>
      <c r="AK103" s="67"/>
      <c r="AL103" s="97"/>
      <c r="AM103" s="132"/>
      <c r="AN103" s="121"/>
      <c r="AO103" s="73"/>
      <c r="AP103" s="97"/>
      <c r="AQ103" s="132"/>
      <c r="AR103" s="121"/>
      <c r="AS103" s="67"/>
      <c r="AT103" s="97"/>
      <c r="AU103" s="132"/>
      <c r="AV103" s="121"/>
      <c r="AW103" s="67"/>
      <c r="AX103" s="97"/>
      <c r="AY103" s="132"/>
      <c r="AZ103" s="121"/>
      <c r="BA103" s="67"/>
      <c r="BB103" s="97"/>
      <c r="BC103" s="132"/>
      <c r="BD103" s="121"/>
      <c r="BE103" s="67"/>
      <c r="BF103" s="97"/>
      <c r="BG103" s="132"/>
      <c r="BH103" s="121"/>
      <c r="BI103" s="67"/>
      <c r="BJ103" s="97"/>
      <c r="BK103" s="132"/>
      <c r="BL103" s="121"/>
    </row>
    <row r="104" spans="1:64" x14ac:dyDescent="0.2">
      <c r="A104" s="67"/>
      <c r="B104" s="147" t="s">
        <v>292</v>
      </c>
      <c r="C104" s="148"/>
      <c r="D104" s="67"/>
      <c r="E104" s="92" t="s">
        <v>264</v>
      </c>
      <c r="F104" s="67"/>
      <c r="G104" s="93"/>
      <c r="H104" s="132"/>
      <c r="I104" s="119"/>
      <c r="J104" s="67"/>
      <c r="K104" s="97"/>
      <c r="L104" s="121"/>
      <c r="M104" s="67"/>
      <c r="N104" s="97"/>
      <c r="O104" s="132"/>
      <c r="P104" s="121"/>
      <c r="Q104" s="67"/>
      <c r="R104" s="97"/>
      <c r="S104" s="132"/>
      <c r="T104" s="121"/>
      <c r="U104" s="67"/>
      <c r="V104" s="97"/>
      <c r="W104" s="132"/>
      <c r="X104" s="121"/>
      <c r="Y104" s="67"/>
      <c r="Z104" s="97"/>
      <c r="AA104" s="132"/>
      <c r="AB104" s="121"/>
      <c r="AC104" s="67"/>
      <c r="AD104" s="97"/>
      <c r="AE104" s="132"/>
      <c r="AF104" s="121"/>
      <c r="AG104" s="67"/>
      <c r="AH104" s="97"/>
      <c r="AI104" s="132"/>
      <c r="AJ104" s="121"/>
      <c r="AK104" s="67"/>
      <c r="AL104" s="97"/>
      <c r="AM104" s="132"/>
      <c r="AN104" s="121"/>
      <c r="AO104" s="73"/>
      <c r="AP104" s="97"/>
      <c r="AQ104" s="132"/>
      <c r="AR104" s="121"/>
      <c r="AS104" s="67"/>
      <c r="AT104" s="97"/>
      <c r="AU104" s="132"/>
      <c r="AV104" s="121"/>
      <c r="AW104" s="67"/>
      <c r="AX104" s="97"/>
      <c r="AY104" s="132"/>
      <c r="AZ104" s="121"/>
      <c r="BA104" s="67"/>
      <c r="BB104" s="97"/>
      <c r="BC104" s="132"/>
      <c r="BD104" s="121"/>
      <c r="BE104" s="67"/>
      <c r="BF104" s="97"/>
      <c r="BG104" s="132"/>
      <c r="BH104" s="121"/>
      <c r="BI104" s="67"/>
      <c r="BJ104" s="97"/>
      <c r="BK104" s="132"/>
      <c r="BL104" s="121"/>
    </row>
    <row r="105" spans="1:64" x14ac:dyDescent="0.2">
      <c r="A105" s="67"/>
      <c r="B105" s="149"/>
      <c r="C105" s="148">
        <v>3</v>
      </c>
      <c r="D105" s="67" t="s">
        <v>258</v>
      </c>
      <c r="E105" s="92" t="s">
        <v>286</v>
      </c>
      <c r="F105" s="67"/>
      <c r="G105" s="134">
        <v>-146998.6</v>
      </c>
      <c r="H105" s="135"/>
      <c r="I105" s="136"/>
      <c r="J105" s="67"/>
      <c r="K105" s="137"/>
      <c r="L105" s="138"/>
      <c r="M105" s="67"/>
      <c r="N105" s="137">
        <v>-146998.6</v>
      </c>
      <c r="O105" s="135"/>
      <c r="P105" s="138"/>
      <c r="Q105" s="67"/>
      <c r="R105" s="137">
        <v>-146998.6</v>
      </c>
      <c r="S105" s="135"/>
      <c r="T105" s="138"/>
      <c r="U105" s="67"/>
      <c r="V105" s="137">
        <v>0</v>
      </c>
      <c r="W105" s="135"/>
      <c r="X105" s="138"/>
      <c r="Y105" s="67"/>
      <c r="Z105" s="137">
        <v>0</v>
      </c>
      <c r="AA105" s="135"/>
      <c r="AB105" s="138"/>
      <c r="AC105" s="67"/>
      <c r="AD105" s="137">
        <v>0</v>
      </c>
      <c r="AE105" s="135"/>
      <c r="AF105" s="138"/>
      <c r="AG105" s="67"/>
      <c r="AH105" s="137">
        <v>0</v>
      </c>
      <c r="AI105" s="135"/>
      <c r="AJ105" s="138"/>
      <c r="AK105" s="67"/>
      <c r="AL105" s="137">
        <v>0</v>
      </c>
      <c r="AM105" s="135"/>
      <c r="AN105" s="138"/>
      <c r="AO105" s="73"/>
      <c r="AP105" s="137">
        <v>0</v>
      </c>
      <c r="AQ105" s="135"/>
      <c r="AR105" s="138"/>
      <c r="AS105" s="67"/>
      <c r="AT105" s="137">
        <v>0</v>
      </c>
      <c r="AU105" s="135"/>
      <c r="AV105" s="138"/>
      <c r="AW105" s="67"/>
      <c r="AX105" s="137">
        <v>0</v>
      </c>
      <c r="AY105" s="135"/>
      <c r="AZ105" s="138"/>
      <c r="BA105" s="67"/>
      <c r="BB105" s="137">
        <v>0</v>
      </c>
      <c r="BC105" s="135"/>
      <c r="BD105" s="138"/>
      <c r="BE105" s="67"/>
      <c r="BF105" s="137">
        <v>0</v>
      </c>
      <c r="BG105" s="135"/>
      <c r="BH105" s="138"/>
      <c r="BI105" s="67"/>
      <c r="BJ105" s="137">
        <v>0</v>
      </c>
      <c r="BK105" s="135"/>
      <c r="BL105" s="138"/>
    </row>
    <row r="106" spans="1:64" x14ac:dyDescent="0.2">
      <c r="A106" s="67"/>
      <c r="B106" s="149"/>
      <c r="C106" s="148">
        <v>3</v>
      </c>
      <c r="D106" s="67" t="s">
        <v>260</v>
      </c>
      <c r="E106" s="92" t="s">
        <v>287</v>
      </c>
      <c r="F106" s="67"/>
      <c r="G106" s="134">
        <v>-29100.655464260799</v>
      </c>
      <c r="H106" s="135"/>
      <c r="I106" s="136"/>
      <c r="J106" s="67"/>
      <c r="K106" s="137"/>
      <c r="L106" s="138"/>
      <c r="M106" s="67"/>
      <c r="N106" s="137">
        <v>-29100.655464260799</v>
      </c>
      <c r="O106" s="135"/>
      <c r="P106" s="138"/>
      <c r="Q106" s="67"/>
      <c r="R106" s="137">
        <v>-29100.655464260799</v>
      </c>
      <c r="S106" s="135"/>
      <c r="T106" s="138"/>
      <c r="U106" s="67"/>
      <c r="V106" s="137">
        <v>0</v>
      </c>
      <c r="W106" s="135"/>
      <c r="X106" s="138"/>
      <c r="Y106" s="67"/>
      <c r="Z106" s="137">
        <v>0</v>
      </c>
      <c r="AA106" s="135"/>
      <c r="AB106" s="138"/>
      <c r="AC106" s="67"/>
      <c r="AD106" s="137">
        <v>0</v>
      </c>
      <c r="AE106" s="135"/>
      <c r="AF106" s="138"/>
      <c r="AG106" s="67"/>
      <c r="AH106" s="137">
        <v>0</v>
      </c>
      <c r="AI106" s="135"/>
      <c r="AJ106" s="138"/>
      <c r="AK106" s="67"/>
      <c r="AL106" s="137">
        <v>0</v>
      </c>
      <c r="AM106" s="135"/>
      <c r="AN106" s="138"/>
      <c r="AO106" s="73"/>
      <c r="AP106" s="137">
        <v>0</v>
      </c>
      <c r="AQ106" s="135"/>
      <c r="AR106" s="138"/>
      <c r="AS106" s="67"/>
      <c r="AT106" s="137">
        <v>0</v>
      </c>
      <c r="AU106" s="135"/>
      <c r="AV106" s="138"/>
      <c r="AW106" s="67"/>
      <c r="AX106" s="137">
        <v>0</v>
      </c>
      <c r="AY106" s="135"/>
      <c r="AZ106" s="138"/>
      <c r="BA106" s="67"/>
      <c r="BB106" s="137">
        <v>0</v>
      </c>
      <c r="BC106" s="135"/>
      <c r="BD106" s="138"/>
      <c r="BE106" s="67"/>
      <c r="BF106" s="137">
        <v>0</v>
      </c>
      <c r="BG106" s="135"/>
      <c r="BH106" s="138"/>
      <c r="BI106" s="67"/>
      <c r="BJ106" s="137">
        <v>0</v>
      </c>
      <c r="BK106" s="135"/>
      <c r="BL106" s="138"/>
    </row>
    <row r="107" spans="1:64" x14ac:dyDescent="0.2">
      <c r="A107" s="67"/>
      <c r="B107" s="149"/>
      <c r="C107" s="148">
        <v>3</v>
      </c>
      <c r="D107" s="67" t="s">
        <v>262</v>
      </c>
      <c r="E107" s="92" t="s">
        <v>288</v>
      </c>
      <c r="F107" s="67"/>
      <c r="G107" s="134">
        <v>10185</v>
      </c>
      <c r="H107" s="135"/>
      <c r="I107" s="136"/>
      <c r="J107" s="67"/>
      <c r="K107" s="137"/>
      <c r="L107" s="138"/>
      <c r="M107" s="67"/>
      <c r="N107" s="137">
        <v>10185</v>
      </c>
      <c r="O107" s="135"/>
      <c r="P107" s="138"/>
      <c r="Q107" s="67"/>
      <c r="R107" s="137">
        <v>10185</v>
      </c>
      <c r="S107" s="135"/>
      <c r="T107" s="138"/>
      <c r="U107" s="67"/>
      <c r="V107" s="137">
        <v>0</v>
      </c>
      <c r="W107" s="135"/>
      <c r="X107" s="138"/>
      <c r="Y107" s="67"/>
      <c r="Z107" s="137">
        <v>0</v>
      </c>
      <c r="AA107" s="135"/>
      <c r="AB107" s="138"/>
      <c r="AC107" s="67"/>
      <c r="AD107" s="137">
        <v>0</v>
      </c>
      <c r="AE107" s="135"/>
      <c r="AF107" s="138"/>
      <c r="AG107" s="67"/>
      <c r="AH107" s="137">
        <v>0</v>
      </c>
      <c r="AI107" s="135"/>
      <c r="AJ107" s="138"/>
      <c r="AK107" s="67"/>
      <c r="AL107" s="137">
        <v>0</v>
      </c>
      <c r="AM107" s="135"/>
      <c r="AN107" s="138"/>
      <c r="AO107" s="73"/>
      <c r="AP107" s="137">
        <v>0</v>
      </c>
      <c r="AQ107" s="135"/>
      <c r="AR107" s="138"/>
      <c r="AS107" s="67"/>
      <c r="AT107" s="137">
        <v>0</v>
      </c>
      <c r="AU107" s="135"/>
      <c r="AV107" s="138"/>
      <c r="AW107" s="67"/>
      <c r="AX107" s="137">
        <v>0</v>
      </c>
      <c r="AY107" s="135"/>
      <c r="AZ107" s="138"/>
      <c r="BA107" s="67"/>
      <c r="BB107" s="137">
        <v>0</v>
      </c>
      <c r="BC107" s="135"/>
      <c r="BD107" s="138"/>
      <c r="BE107" s="67"/>
      <c r="BF107" s="137">
        <v>0</v>
      </c>
      <c r="BG107" s="135"/>
      <c r="BH107" s="138"/>
      <c r="BI107" s="67"/>
      <c r="BJ107" s="137">
        <v>0</v>
      </c>
      <c r="BK107" s="135"/>
      <c r="BL107" s="138"/>
    </row>
    <row r="108" spans="1:64" x14ac:dyDescent="0.2">
      <c r="A108" s="67"/>
      <c r="B108" s="67"/>
      <c r="C108" s="91"/>
      <c r="D108" s="67"/>
      <c r="E108" s="92" t="s">
        <v>264</v>
      </c>
      <c r="F108" s="67"/>
      <c r="G108" s="93"/>
      <c r="H108" s="132"/>
      <c r="I108" s="119"/>
      <c r="J108" s="67"/>
      <c r="K108" s="97"/>
      <c r="L108" s="121"/>
      <c r="M108" s="67"/>
      <c r="N108" s="97"/>
      <c r="O108" s="132"/>
      <c r="P108" s="121"/>
      <c r="Q108" s="67"/>
      <c r="R108" s="97"/>
      <c r="S108" s="132"/>
      <c r="T108" s="121"/>
      <c r="U108" s="67"/>
      <c r="V108" s="97"/>
      <c r="W108" s="132"/>
      <c r="X108" s="121"/>
      <c r="Y108" s="67"/>
      <c r="Z108" s="97"/>
      <c r="AA108" s="132"/>
      <c r="AB108" s="121"/>
      <c r="AC108" s="67"/>
      <c r="AD108" s="97"/>
      <c r="AE108" s="132"/>
      <c r="AF108" s="121"/>
      <c r="AG108" s="67"/>
      <c r="AH108" s="97"/>
      <c r="AI108" s="132"/>
      <c r="AJ108" s="121"/>
      <c r="AK108" s="67"/>
      <c r="AL108" s="97"/>
      <c r="AM108" s="132"/>
      <c r="AN108" s="121"/>
      <c r="AO108" s="73"/>
      <c r="AP108" s="97"/>
      <c r="AQ108" s="132"/>
      <c r="AR108" s="121"/>
      <c r="AS108" s="67"/>
      <c r="AT108" s="97"/>
      <c r="AU108" s="132"/>
      <c r="AV108" s="121"/>
      <c r="AW108" s="67"/>
      <c r="AX108" s="97"/>
      <c r="AY108" s="132"/>
      <c r="AZ108" s="121"/>
      <c r="BA108" s="67"/>
      <c r="BB108" s="97"/>
      <c r="BC108" s="132"/>
      <c r="BD108" s="121"/>
      <c r="BE108" s="67"/>
      <c r="BF108" s="97"/>
      <c r="BG108" s="132"/>
      <c r="BH108" s="121"/>
      <c r="BI108" s="67"/>
      <c r="BJ108" s="97"/>
      <c r="BK108" s="132"/>
      <c r="BL108" s="121"/>
    </row>
    <row r="109" spans="1:64" x14ac:dyDescent="0.2">
      <c r="A109" s="67"/>
      <c r="B109" s="147" t="s">
        <v>293</v>
      </c>
      <c r="C109" s="148"/>
      <c r="D109" s="67"/>
      <c r="E109" s="92" t="s">
        <v>264</v>
      </c>
      <c r="F109" s="67"/>
      <c r="G109" s="93"/>
      <c r="H109" s="132"/>
      <c r="I109" s="119"/>
      <c r="J109" s="67"/>
      <c r="K109" s="97"/>
      <c r="L109" s="121"/>
      <c r="M109" s="67"/>
      <c r="N109" s="97"/>
      <c r="O109" s="132"/>
      <c r="P109" s="121"/>
      <c r="Q109" s="67"/>
      <c r="R109" s="97"/>
      <c r="S109" s="132"/>
      <c r="T109" s="121"/>
      <c r="U109" s="67"/>
      <c r="V109" s="97"/>
      <c r="W109" s="132"/>
      <c r="X109" s="121"/>
      <c r="Y109" s="67"/>
      <c r="Z109" s="97"/>
      <c r="AA109" s="132"/>
      <c r="AB109" s="121"/>
      <c r="AC109" s="67"/>
      <c r="AD109" s="97"/>
      <c r="AE109" s="132"/>
      <c r="AF109" s="121"/>
      <c r="AG109" s="67"/>
      <c r="AH109" s="97"/>
      <c r="AI109" s="132"/>
      <c r="AJ109" s="121"/>
      <c r="AK109" s="67"/>
      <c r="AL109" s="97"/>
      <c r="AM109" s="132"/>
      <c r="AN109" s="121"/>
      <c r="AO109" s="73"/>
      <c r="AP109" s="97"/>
      <c r="AQ109" s="132"/>
      <c r="AR109" s="121"/>
      <c r="AS109" s="67"/>
      <c r="AT109" s="97"/>
      <c r="AU109" s="132"/>
      <c r="AV109" s="121"/>
      <c r="AW109" s="67"/>
      <c r="AX109" s="97"/>
      <c r="AY109" s="132"/>
      <c r="AZ109" s="121"/>
      <c r="BA109" s="67"/>
      <c r="BB109" s="97"/>
      <c r="BC109" s="132"/>
      <c r="BD109" s="121"/>
      <c r="BE109" s="67"/>
      <c r="BF109" s="97"/>
      <c r="BG109" s="132"/>
      <c r="BH109" s="121"/>
      <c r="BI109" s="67"/>
      <c r="BJ109" s="97"/>
      <c r="BK109" s="132"/>
      <c r="BL109" s="121"/>
    </row>
    <row r="110" spans="1:64" x14ac:dyDescent="0.2">
      <c r="A110" s="67"/>
      <c r="B110" s="149"/>
      <c r="C110" s="148">
        <v>3</v>
      </c>
      <c r="D110" s="67" t="s">
        <v>258</v>
      </c>
      <c r="E110" s="92" t="s">
        <v>286</v>
      </c>
      <c r="F110" s="67"/>
      <c r="G110" s="134">
        <v>20078.449999999993</v>
      </c>
      <c r="H110" s="135"/>
      <c r="I110" s="136"/>
      <c r="J110" s="67"/>
      <c r="K110" s="137"/>
      <c r="L110" s="138"/>
      <c r="M110" s="67"/>
      <c r="N110" s="137">
        <v>20078.449999999993</v>
      </c>
      <c r="O110" s="135"/>
      <c r="P110" s="138"/>
      <c r="Q110" s="67"/>
      <c r="R110" s="137">
        <v>49184.45</v>
      </c>
      <c r="S110" s="135"/>
      <c r="T110" s="138"/>
      <c r="U110" s="67"/>
      <c r="V110" s="137">
        <v>0</v>
      </c>
      <c r="W110" s="135"/>
      <c r="X110" s="138"/>
      <c r="Y110" s="67"/>
      <c r="Z110" s="137">
        <v>0</v>
      </c>
      <c r="AA110" s="135"/>
      <c r="AB110" s="138"/>
      <c r="AC110" s="67"/>
      <c r="AD110" s="137">
        <v>0</v>
      </c>
      <c r="AE110" s="135"/>
      <c r="AF110" s="138"/>
      <c r="AG110" s="67"/>
      <c r="AH110" s="137">
        <v>0</v>
      </c>
      <c r="AI110" s="135"/>
      <c r="AJ110" s="138"/>
      <c r="AK110" s="67"/>
      <c r="AL110" s="137">
        <v>0</v>
      </c>
      <c r="AM110" s="135"/>
      <c r="AN110" s="138"/>
      <c r="AO110" s="73"/>
      <c r="AP110" s="137">
        <v>0</v>
      </c>
      <c r="AQ110" s="135"/>
      <c r="AR110" s="138"/>
      <c r="AS110" s="67"/>
      <c r="AT110" s="137">
        <v>415.45</v>
      </c>
      <c r="AU110" s="135"/>
      <c r="AV110" s="138"/>
      <c r="AW110" s="67"/>
      <c r="AX110" s="137">
        <v>-28104.65</v>
      </c>
      <c r="AY110" s="135"/>
      <c r="AZ110" s="138"/>
      <c r="BA110" s="67"/>
      <c r="BB110" s="137">
        <v>0</v>
      </c>
      <c r="BC110" s="135"/>
      <c r="BD110" s="138"/>
      <c r="BE110" s="67"/>
      <c r="BF110" s="137">
        <v>-1416.8</v>
      </c>
      <c r="BG110" s="135"/>
      <c r="BH110" s="138"/>
      <c r="BI110" s="67"/>
      <c r="BJ110" s="137">
        <v>0</v>
      </c>
      <c r="BK110" s="135"/>
      <c r="BL110" s="138"/>
    </row>
    <row r="111" spans="1:64" x14ac:dyDescent="0.2">
      <c r="A111" s="67"/>
      <c r="B111" s="149"/>
      <c r="C111" s="148">
        <v>3</v>
      </c>
      <c r="D111" s="67" t="s">
        <v>260</v>
      </c>
      <c r="E111" s="92" t="s">
        <v>287</v>
      </c>
      <c r="F111" s="67"/>
      <c r="G111" s="134">
        <v>3974.8409556716001</v>
      </c>
      <c r="H111" s="135"/>
      <c r="I111" s="136"/>
      <c r="J111" s="67"/>
      <c r="K111" s="137"/>
      <c r="L111" s="138"/>
      <c r="M111" s="67"/>
      <c r="N111" s="137">
        <v>3974.8409556716001</v>
      </c>
      <c r="O111" s="135"/>
      <c r="P111" s="138"/>
      <c r="Q111" s="67"/>
      <c r="R111" s="137">
        <v>9736.8256136395994</v>
      </c>
      <c r="S111" s="135"/>
      <c r="T111" s="138"/>
      <c r="U111" s="67"/>
      <c r="V111" s="137">
        <v>0</v>
      </c>
      <c r="W111" s="135"/>
      <c r="X111" s="138"/>
      <c r="Y111" s="67"/>
      <c r="Z111" s="137">
        <v>0</v>
      </c>
      <c r="AA111" s="135"/>
      <c r="AB111" s="138"/>
      <c r="AC111" s="67"/>
      <c r="AD111" s="137">
        <v>0</v>
      </c>
      <c r="AE111" s="135"/>
      <c r="AF111" s="138"/>
      <c r="AG111" s="67"/>
      <c r="AH111" s="137">
        <v>0</v>
      </c>
      <c r="AI111" s="135"/>
      <c r="AJ111" s="138"/>
      <c r="AK111" s="67"/>
      <c r="AL111" s="137">
        <v>0</v>
      </c>
      <c r="AM111" s="135"/>
      <c r="AN111" s="138"/>
      <c r="AO111" s="73"/>
      <c r="AP111" s="137">
        <v>0</v>
      </c>
      <c r="AQ111" s="135"/>
      <c r="AR111" s="138"/>
      <c r="AS111" s="67"/>
      <c r="AT111" s="137">
        <v>82.244778607599997</v>
      </c>
      <c r="AU111" s="135"/>
      <c r="AV111" s="138"/>
      <c r="AW111" s="67"/>
      <c r="AX111" s="137">
        <v>-5563.7518765052</v>
      </c>
      <c r="AY111" s="135"/>
      <c r="AZ111" s="138"/>
      <c r="BA111" s="67"/>
      <c r="BB111" s="137">
        <v>0</v>
      </c>
      <c r="BC111" s="135"/>
      <c r="BD111" s="138"/>
      <c r="BE111" s="67"/>
      <c r="BF111" s="137">
        <v>-280.47756007039999</v>
      </c>
      <c r="BG111" s="135"/>
      <c r="BH111" s="138"/>
      <c r="BI111" s="67"/>
      <c r="BJ111" s="137">
        <v>0</v>
      </c>
      <c r="BK111" s="135"/>
      <c r="BL111" s="138"/>
    </row>
    <row r="112" spans="1:64" x14ac:dyDescent="0.2">
      <c r="A112" s="67"/>
      <c r="B112" s="149"/>
      <c r="C112" s="148">
        <v>3</v>
      </c>
      <c r="D112" s="67" t="s">
        <v>262</v>
      </c>
      <c r="E112" s="92" t="s">
        <v>288</v>
      </c>
      <c r="F112" s="67"/>
      <c r="G112" s="134">
        <v>-1392</v>
      </c>
      <c r="H112" s="135"/>
      <c r="I112" s="136"/>
      <c r="J112" s="67"/>
      <c r="K112" s="137"/>
      <c r="L112" s="138"/>
      <c r="M112" s="67"/>
      <c r="N112" s="137">
        <v>-1392</v>
      </c>
      <c r="O112" s="135"/>
      <c r="P112" s="138"/>
      <c r="Q112" s="67"/>
      <c r="R112" s="137">
        <v>-3408</v>
      </c>
      <c r="S112" s="135"/>
      <c r="T112" s="138"/>
      <c r="U112" s="67"/>
      <c r="V112" s="137">
        <v>0</v>
      </c>
      <c r="W112" s="135"/>
      <c r="X112" s="138"/>
      <c r="Y112" s="67"/>
      <c r="Z112" s="137">
        <v>0</v>
      </c>
      <c r="AA112" s="135"/>
      <c r="AB112" s="138"/>
      <c r="AC112" s="67"/>
      <c r="AD112" s="137">
        <v>0</v>
      </c>
      <c r="AE112" s="135"/>
      <c r="AF112" s="138"/>
      <c r="AG112" s="67"/>
      <c r="AH112" s="137">
        <v>0</v>
      </c>
      <c r="AI112" s="135"/>
      <c r="AJ112" s="138"/>
      <c r="AK112" s="67"/>
      <c r="AL112" s="137">
        <v>0</v>
      </c>
      <c r="AM112" s="135"/>
      <c r="AN112" s="138"/>
      <c r="AO112" s="73"/>
      <c r="AP112" s="137">
        <v>0</v>
      </c>
      <c r="AQ112" s="135"/>
      <c r="AR112" s="138"/>
      <c r="AS112" s="67"/>
      <c r="AT112" s="137">
        <v>-29</v>
      </c>
      <c r="AU112" s="135"/>
      <c r="AV112" s="138"/>
      <c r="AW112" s="67"/>
      <c r="AX112" s="137">
        <v>1947</v>
      </c>
      <c r="AY112" s="135"/>
      <c r="AZ112" s="138"/>
      <c r="BA112" s="67"/>
      <c r="BB112" s="137">
        <v>0</v>
      </c>
      <c r="BC112" s="135"/>
      <c r="BD112" s="138"/>
      <c r="BE112" s="67"/>
      <c r="BF112" s="137">
        <v>98</v>
      </c>
      <c r="BG112" s="135"/>
      <c r="BH112" s="138"/>
      <c r="BI112" s="67"/>
      <c r="BJ112" s="137">
        <v>0</v>
      </c>
      <c r="BK112" s="135"/>
      <c r="BL112" s="138"/>
    </row>
    <row r="113" spans="1:64" x14ac:dyDescent="0.2">
      <c r="A113" s="67"/>
      <c r="B113" s="67"/>
      <c r="C113" s="91"/>
      <c r="D113" s="67"/>
      <c r="E113" s="92" t="s">
        <v>264</v>
      </c>
      <c r="F113" s="67"/>
      <c r="G113" s="93"/>
      <c r="H113" s="132"/>
      <c r="I113" s="119"/>
      <c r="J113" s="67"/>
      <c r="K113" s="97"/>
      <c r="L113" s="121"/>
      <c r="M113" s="67"/>
      <c r="N113" s="97"/>
      <c r="O113" s="132"/>
      <c r="P113" s="121"/>
      <c r="Q113" s="67"/>
      <c r="R113" s="97"/>
      <c r="S113" s="132"/>
      <c r="T113" s="121"/>
      <c r="U113" s="67"/>
      <c r="V113" s="97"/>
      <c r="W113" s="132"/>
      <c r="X113" s="121"/>
      <c r="Y113" s="67"/>
      <c r="Z113" s="97"/>
      <c r="AA113" s="132"/>
      <c r="AB113" s="121"/>
      <c r="AC113" s="67"/>
      <c r="AD113" s="97"/>
      <c r="AE113" s="132"/>
      <c r="AF113" s="121"/>
      <c r="AG113" s="67"/>
      <c r="AH113" s="97"/>
      <c r="AI113" s="132"/>
      <c r="AJ113" s="121"/>
      <c r="AK113" s="67"/>
      <c r="AL113" s="97"/>
      <c r="AM113" s="132"/>
      <c r="AN113" s="121"/>
      <c r="AO113" s="73"/>
      <c r="AP113" s="97"/>
      <c r="AQ113" s="132"/>
      <c r="AR113" s="121"/>
      <c r="AS113" s="67"/>
      <c r="AT113" s="97"/>
      <c r="AU113" s="132"/>
      <c r="AV113" s="121"/>
      <c r="AW113" s="67"/>
      <c r="AX113" s="97"/>
      <c r="AY113" s="132"/>
      <c r="AZ113" s="121"/>
      <c r="BA113" s="67"/>
      <c r="BB113" s="97"/>
      <c r="BC113" s="132"/>
      <c r="BD113" s="121"/>
      <c r="BE113" s="67"/>
      <c r="BF113" s="97"/>
      <c r="BG113" s="132"/>
      <c r="BH113" s="121"/>
      <c r="BI113" s="67"/>
      <c r="BJ113" s="97"/>
      <c r="BK113" s="132"/>
      <c r="BL113" s="121"/>
    </row>
    <row r="114" spans="1:64" x14ac:dyDescent="0.2">
      <c r="A114" s="67"/>
      <c r="B114" s="147" t="s">
        <v>294</v>
      </c>
      <c r="C114" s="148"/>
      <c r="D114" s="67"/>
      <c r="E114" s="92" t="s">
        <v>264</v>
      </c>
      <c r="F114" s="67"/>
      <c r="G114" s="93"/>
      <c r="H114" s="132"/>
      <c r="I114" s="119"/>
      <c r="J114" s="67"/>
      <c r="K114" s="97"/>
      <c r="L114" s="121"/>
      <c r="M114" s="67"/>
      <c r="N114" s="97"/>
      <c r="O114" s="132"/>
      <c r="P114" s="121"/>
      <c r="Q114" s="67"/>
      <c r="R114" s="97"/>
      <c r="S114" s="132"/>
      <c r="T114" s="121"/>
      <c r="U114" s="67"/>
      <c r="V114" s="97"/>
      <c r="W114" s="132"/>
      <c r="X114" s="121"/>
      <c r="Y114" s="67"/>
      <c r="Z114" s="97"/>
      <c r="AA114" s="132"/>
      <c r="AB114" s="121"/>
      <c r="AC114" s="67"/>
      <c r="AD114" s="97"/>
      <c r="AE114" s="132"/>
      <c r="AF114" s="121"/>
      <c r="AG114" s="67"/>
      <c r="AH114" s="97"/>
      <c r="AI114" s="132"/>
      <c r="AJ114" s="121"/>
      <c r="AK114" s="67"/>
      <c r="AL114" s="97"/>
      <c r="AM114" s="132"/>
      <c r="AN114" s="121"/>
      <c r="AO114" s="73"/>
      <c r="AP114" s="97"/>
      <c r="AQ114" s="132"/>
      <c r="AR114" s="121"/>
      <c r="AS114" s="67"/>
      <c r="AT114" s="97"/>
      <c r="AU114" s="132"/>
      <c r="AV114" s="121"/>
      <c r="AW114" s="67"/>
      <c r="AX114" s="97"/>
      <c r="AY114" s="132"/>
      <c r="AZ114" s="121"/>
      <c r="BA114" s="67"/>
      <c r="BB114" s="97"/>
      <c r="BC114" s="132"/>
      <c r="BD114" s="121"/>
      <c r="BE114" s="67"/>
      <c r="BF114" s="97"/>
      <c r="BG114" s="132"/>
      <c r="BH114" s="121"/>
      <c r="BI114" s="67"/>
      <c r="BJ114" s="97"/>
      <c r="BK114" s="132"/>
      <c r="BL114" s="121"/>
    </row>
    <row r="115" spans="1:64" x14ac:dyDescent="0.2">
      <c r="A115" s="67"/>
      <c r="B115" s="149"/>
      <c r="C115" s="148">
        <v>3</v>
      </c>
      <c r="D115" s="67" t="s">
        <v>258</v>
      </c>
      <c r="E115" s="92" t="s">
        <v>286</v>
      </c>
      <c r="F115" s="67"/>
      <c r="G115" s="134">
        <v>0</v>
      </c>
      <c r="H115" s="135"/>
      <c r="I115" s="136"/>
      <c r="J115" s="67"/>
      <c r="K115" s="137"/>
      <c r="L115" s="138"/>
      <c r="M115" s="67"/>
      <c r="N115" s="137">
        <v>0</v>
      </c>
      <c r="O115" s="135"/>
      <c r="P115" s="138"/>
      <c r="Q115" s="67"/>
      <c r="R115" s="137">
        <v>0</v>
      </c>
      <c r="S115" s="135"/>
      <c r="T115" s="138"/>
      <c r="U115" s="67"/>
      <c r="V115" s="137">
        <v>0</v>
      </c>
      <c r="W115" s="135"/>
      <c r="X115" s="138"/>
      <c r="Y115" s="67"/>
      <c r="Z115" s="137">
        <v>0</v>
      </c>
      <c r="AA115" s="135"/>
      <c r="AB115" s="138"/>
      <c r="AC115" s="67"/>
      <c r="AD115" s="137">
        <v>0</v>
      </c>
      <c r="AE115" s="135"/>
      <c r="AF115" s="138"/>
      <c r="AG115" s="67"/>
      <c r="AH115" s="137">
        <v>0</v>
      </c>
      <c r="AI115" s="135"/>
      <c r="AJ115" s="138"/>
      <c r="AK115" s="67"/>
      <c r="AL115" s="137">
        <v>0</v>
      </c>
      <c r="AM115" s="135"/>
      <c r="AN115" s="138"/>
      <c r="AO115" s="73"/>
      <c r="AP115" s="137">
        <v>0</v>
      </c>
      <c r="AQ115" s="135"/>
      <c r="AR115" s="138"/>
      <c r="AS115" s="67"/>
      <c r="AT115" s="137">
        <v>0</v>
      </c>
      <c r="AU115" s="135"/>
      <c r="AV115" s="138"/>
      <c r="AW115" s="67"/>
      <c r="AX115" s="137">
        <v>0</v>
      </c>
      <c r="AY115" s="135"/>
      <c r="AZ115" s="138"/>
      <c r="BA115" s="67"/>
      <c r="BB115" s="137">
        <v>0</v>
      </c>
      <c r="BC115" s="135"/>
      <c r="BD115" s="138"/>
      <c r="BE115" s="67"/>
      <c r="BF115" s="137">
        <v>0</v>
      </c>
      <c r="BG115" s="135"/>
      <c r="BH115" s="138"/>
      <c r="BI115" s="67"/>
      <c r="BJ115" s="137">
        <v>0</v>
      </c>
      <c r="BK115" s="135"/>
      <c r="BL115" s="138"/>
    </row>
    <row r="116" spans="1:64" x14ac:dyDescent="0.2">
      <c r="A116" s="67"/>
      <c r="B116" s="149"/>
      <c r="C116" s="148">
        <v>3</v>
      </c>
      <c r="D116" s="67" t="s">
        <v>260</v>
      </c>
      <c r="E116" s="92" t="s">
        <v>287</v>
      </c>
      <c r="F116" s="67"/>
      <c r="G116" s="134">
        <v>0</v>
      </c>
      <c r="H116" s="135"/>
      <c r="I116" s="136"/>
      <c r="J116" s="67"/>
      <c r="K116" s="137"/>
      <c r="L116" s="138"/>
      <c r="M116" s="67"/>
      <c r="N116" s="137">
        <v>0</v>
      </c>
      <c r="O116" s="135"/>
      <c r="P116" s="138"/>
      <c r="Q116" s="67"/>
      <c r="R116" s="137">
        <v>0</v>
      </c>
      <c r="S116" s="135"/>
      <c r="T116" s="138"/>
      <c r="U116" s="67"/>
      <c r="V116" s="137">
        <v>0</v>
      </c>
      <c r="W116" s="135"/>
      <c r="X116" s="138"/>
      <c r="Y116" s="67"/>
      <c r="Z116" s="137">
        <v>0</v>
      </c>
      <c r="AA116" s="135"/>
      <c r="AB116" s="138"/>
      <c r="AC116" s="67"/>
      <c r="AD116" s="137">
        <v>0</v>
      </c>
      <c r="AE116" s="135"/>
      <c r="AF116" s="138"/>
      <c r="AG116" s="67"/>
      <c r="AH116" s="137">
        <v>0</v>
      </c>
      <c r="AI116" s="135"/>
      <c r="AJ116" s="138"/>
      <c r="AK116" s="67"/>
      <c r="AL116" s="137">
        <v>0</v>
      </c>
      <c r="AM116" s="135"/>
      <c r="AN116" s="138"/>
      <c r="AO116" s="73"/>
      <c r="AP116" s="137">
        <v>0</v>
      </c>
      <c r="AQ116" s="135"/>
      <c r="AR116" s="138"/>
      <c r="AS116" s="67"/>
      <c r="AT116" s="137">
        <v>0</v>
      </c>
      <c r="AU116" s="135"/>
      <c r="AV116" s="138"/>
      <c r="AW116" s="67"/>
      <c r="AX116" s="137">
        <v>0</v>
      </c>
      <c r="AY116" s="135"/>
      <c r="AZ116" s="138"/>
      <c r="BA116" s="67"/>
      <c r="BB116" s="137">
        <v>0</v>
      </c>
      <c r="BC116" s="135"/>
      <c r="BD116" s="138"/>
      <c r="BE116" s="67"/>
      <c r="BF116" s="137">
        <v>0</v>
      </c>
      <c r="BG116" s="135"/>
      <c r="BH116" s="138"/>
      <c r="BI116" s="67"/>
      <c r="BJ116" s="137">
        <v>0</v>
      </c>
      <c r="BK116" s="135"/>
      <c r="BL116" s="138"/>
    </row>
    <row r="117" spans="1:64" x14ac:dyDescent="0.2">
      <c r="A117" s="67"/>
      <c r="B117" s="149"/>
      <c r="C117" s="148">
        <v>3</v>
      </c>
      <c r="D117" s="67" t="s">
        <v>262</v>
      </c>
      <c r="E117" s="92" t="s">
        <v>288</v>
      </c>
      <c r="F117" s="67"/>
      <c r="G117" s="134">
        <v>0</v>
      </c>
      <c r="H117" s="135"/>
      <c r="I117" s="136"/>
      <c r="J117" s="67"/>
      <c r="K117" s="137"/>
      <c r="L117" s="138"/>
      <c r="M117" s="67"/>
      <c r="N117" s="137">
        <v>0</v>
      </c>
      <c r="O117" s="135"/>
      <c r="P117" s="138"/>
      <c r="Q117" s="67"/>
      <c r="R117" s="137">
        <v>0</v>
      </c>
      <c r="S117" s="135"/>
      <c r="T117" s="138"/>
      <c r="U117" s="67"/>
      <c r="V117" s="137">
        <v>0</v>
      </c>
      <c r="W117" s="135"/>
      <c r="X117" s="138"/>
      <c r="Y117" s="67"/>
      <c r="Z117" s="137">
        <v>0</v>
      </c>
      <c r="AA117" s="135"/>
      <c r="AB117" s="138"/>
      <c r="AC117" s="67"/>
      <c r="AD117" s="137">
        <v>0</v>
      </c>
      <c r="AE117" s="135"/>
      <c r="AF117" s="138"/>
      <c r="AG117" s="67"/>
      <c r="AH117" s="137">
        <v>0</v>
      </c>
      <c r="AI117" s="135"/>
      <c r="AJ117" s="138"/>
      <c r="AK117" s="67"/>
      <c r="AL117" s="137">
        <v>0</v>
      </c>
      <c r="AM117" s="135"/>
      <c r="AN117" s="138"/>
      <c r="AO117" s="73"/>
      <c r="AP117" s="137">
        <v>0</v>
      </c>
      <c r="AQ117" s="135"/>
      <c r="AR117" s="138"/>
      <c r="AS117" s="67"/>
      <c r="AT117" s="137">
        <v>0</v>
      </c>
      <c r="AU117" s="135"/>
      <c r="AV117" s="138"/>
      <c r="AW117" s="67"/>
      <c r="AX117" s="137">
        <v>0</v>
      </c>
      <c r="AY117" s="135"/>
      <c r="AZ117" s="138"/>
      <c r="BA117" s="67"/>
      <c r="BB117" s="137">
        <v>0</v>
      </c>
      <c r="BC117" s="135"/>
      <c r="BD117" s="138"/>
      <c r="BE117" s="67"/>
      <c r="BF117" s="137">
        <v>0</v>
      </c>
      <c r="BG117" s="135"/>
      <c r="BH117" s="138"/>
      <c r="BI117" s="67"/>
      <c r="BJ117" s="137">
        <v>0</v>
      </c>
      <c r="BK117" s="135"/>
      <c r="BL117" s="138"/>
    </row>
    <row r="118" spans="1:64" x14ac:dyDescent="0.2">
      <c r="A118" s="67"/>
      <c r="B118" s="67"/>
      <c r="C118" s="91"/>
      <c r="D118" s="67"/>
      <c r="E118" s="92" t="s">
        <v>264</v>
      </c>
      <c r="F118" s="67"/>
      <c r="G118" s="93"/>
      <c r="H118" s="132"/>
      <c r="I118" s="119"/>
      <c r="J118" s="67"/>
      <c r="K118" s="97"/>
      <c r="L118" s="121"/>
      <c r="M118" s="67"/>
      <c r="N118" s="97"/>
      <c r="O118" s="132"/>
      <c r="P118" s="121"/>
      <c r="Q118" s="67"/>
      <c r="R118" s="97"/>
      <c r="S118" s="132"/>
      <c r="T118" s="121"/>
      <c r="U118" s="67"/>
      <c r="V118" s="97"/>
      <c r="W118" s="132"/>
      <c r="X118" s="121"/>
      <c r="Y118" s="67"/>
      <c r="Z118" s="97"/>
      <c r="AA118" s="132"/>
      <c r="AB118" s="121"/>
      <c r="AC118" s="67"/>
      <c r="AD118" s="97"/>
      <c r="AE118" s="132"/>
      <c r="AF118" s="121"/>
      <c r="AG118" s="67"/>
      <c r="AH118" s="97"/>
      <c r="AI118" s="132"/>
      <c r="AJ118" s="121"/>
      <c r="AK118" s="67"/>
      <c r="AL118" s="97"/>
      <c r="AM118" s="132"/>
      <c r="AN118" s="121"/>
      <c r="AO118" s="73"/>
      <c r="AP118" s="97"/>
      <c r="AQ118" s="132"/>
      <c r="AR118" s="121"/>
      <c r="AS118" s="67"/>
      <c r="AT118" s="97"/>
      <c r="AU118" s="132"/>
      <c r="AV118" s="121"/>
      <c r="AW118" s="67"/>
      <c r="AX118" s="97"/>
      <c r="AY118" s="132"/>
      <c r="AZ118" s="121"/>
      <c r="BA118" s="67"/>
      <c r="BB118" s="97"/>
      <c r="BC118" s="132"/>
      <c r="BD118" s="121"/>
      <c r="BE118" s="67"/>
      <c r="BF118" s="97"/>
      <c r="BG118" s="132"/>
      <c r="BH118" s="121"/>
      <c r="BI118" s="67"/>
      <c r="BJ118" s="97"/>
      <c r="BK118" s="132"/>
      <c r="BL118" s="121"/>
    </row>
    <row r="119" spans="1:64" x14ac:dyDescent="0.2">
      <c r="A119" s="67"/>
      <c r="B119" s="147" t="s">
        <v>295</v>
      </c>
      <c r="C119" s="148"/>
      <c r="D119" s="67"/>
      <c r="E119" s="92" t="s">
        <v>264</v>
      </c>
      <c r="F119" s="67"/>
      <c r="G119" s="93"/>
      <c r="H119" s="132"/>
      <c r="I119" s="119"/>
      <c r="J119" s="67"/>
      <c r="K119" s="97"/>
      <c r="L119" s="121"/>
      <c r="M119" s="67"/>
      <c r="N119" s="97"/>
      <c r="O119" s="132"/>
      <c r="P119" s="121"/>
      <c r="Q119" s="67"/>
      <c r="R119" s="97"/>
      <c r="S119" s="132"/>
      <c r="T119" s="121"/>
      <c r="U119" s="67"/>
      <c r="V119" s="97"/>
      <c r="W119" s="132"/>
      <c r="X119" s="121"/>
      <c r="Y119" s="67"/>
      <c r="Z119" s="97"/>
      <c r="AA119" s="132"/>
      <c r="AB119" s="121"/>
      <c r="AC119" s="67"/>
      <c r="AD119" s="97"/>
      <c r="AE119" s="132"/>
      <c r="AF119" s="121"/>
      <c r="AG119" s="67"/>
      <c r="AH119" s="97"/>
      <c r="AI119" s="132"/>
      <c r="AJ119" s="121"/>
      <c r="AK119" s="67"/>
      <c r="AL119" s="97"/>
      <c r="AM119" s="132"/>
      <c r="AN119" s="121"/>
      <c r="AO119" s="73"/>
      <c r="AP119" s="97"/>
      <c r="AQ119" s="132"/>
      <c r="AR119" s="121"/>
      <c r="AS119" s="67"/>
      <c r="AT119" s="97"/>
      <c r="AU119" s="132"/>
      <c r="AV119" s="121"/>
      <c r="AW119" s="67"/>
      <c r="AX119" s="97"/>
      <c r="AY119" s="132"/>
      <c r="AZ119" s="121"/>
      <c r="BA119" s="67"/>
      <c r="BB119" s="97"/>
      <c r="BC119" s="132"/>
      <c r="BD119" s="121"/>
      <c r="BE119" s="67"/>
      <c r="BF119" s="97"/>
      <c r="BG119" s="132"/>
      <c r="BH119" s="121"/>
      <c r="BI119" s="67"/>
      <c r="BJ119" s="97"/>
      <c r="BK119" s="132"/>
      <c r="BL119" s="121"/>
    </row>
    <row r="120" spans="1:64" x14ac:dyDescent="0.2">
      <c r="A120" s="67"/>
      <c r="B120" s="149"/>
      <c r="C120" s="148">
        <v>3</v>
      </c>
      <c r="D120" s="67" t="s">
        <v>258</v>
      </c>
      <c r="E120" s="92" t="s">
        <v>286</v>
      </c>
      <c r="F120" s="67"/>
      <c r="G120" s="134">
        <v>384639.15</v>
      </c>
      <c r="H120" s="135"/>
      <c r="I120" s="136"/>
      <c r="J120" s="67"/>
      <c r="K120" s="137"/>
      <c r="L120" s="138"/>
      <c r="M120" s="67"/>
      <c r="N120" s="137">
        <v>384639.15</v>
      </c>
      <c r="O120" s="135"/>
      <c r="P120" s="138"/>
      <c r="Q120" s="67"/>
      <c r="R120" s="137">
        <v>384639.15</v>
      </c>
      <c r="S120" s="135"/>
      <c r="T120" s="138"/>
      <c r="U120" s="67"/>
      <c r="V120" s="137">
        <v>0</v>
      </c>
      <c r="W120" s="135"/>
      <c r="X120" s="138"/>
      <c r="Y120" s="67"/>
      <c r="Z120" s="137">
        <v>0</v>
      </c>
      <c r="AA120" s="135"/>
      <c r="AB120" s="138"/>
      <c r="AC120" s="67"/>
      <c r="AD120" s="137">
        <v>0</v>
      </c>
      <c r="AE120" s="135"/>
      <c r="AF120" s="138"/>
      <c r="AG120" s="67"/>
      <c r="AH120" s="137">
        <v>0</v>
      </c>
      <c r="AI120" s="135"/>
      <c r="AJ120" s="138"/>
      <c r="AK120" s="67"/>
      <c r="AL120" s="137">
        <v>0</v>
      </c>
      <c r="AM120" s="135"/>
      <c r="AN120" s="138"/>
      <c r="AO120" s="73"/>
      <c r="AP120" s="137">
        <v>0</v>
      </c>
      <c r="AQ120" s="135"/>
      <c r="AR120" s="138"/>
      <c r="AS120" s="67"/>
      <c r="AT120" s="137">
        <v>0</v>
      </c>
      <c r="AU120" s="135"/>
      <c r="AV120" s="138"/>
      <c r="AW120" s="67"/>
      <c r="AX120" s="137">
        <v>0</v>
      </c>
      <c r="AY120" s="135"/>
      <c r="AZ120" s="138"/>
      <c r="BA120" s="67"/>
      <c r="BB120" s="137">
        <v>0</v>
      </c>
      <c r="BC120" s="135"/>
      <c r="BD120" s="138"/>
      <c r="BE120" s="67"/>
      <c r="BF120" s="137">
        <v>0</v>
      </c>
      <c r="BG120" s="135"/>
      <c r="BH120" s="138"/>
      <c r="BI120" s="67"/>
      <c r="BJ120" s="137">
        <v>0</v>
      </c>
      <c r="BK120" s="135"/>
      <c r="BL120" s="138"/>
    </row>
    <row r="121" spans="1:64" x14ac:dyDescent="0.2">
      <c r="A121" s="67"/>
      <c r="B121" s="149"/>
      <c r="C121" s="148">
        <v>3</v>
      </c>
      <c r="D121" s="67" t="s">
        <v>260</v>
      </c>
      <c r="E121" s="92" t="s">
        <v>287</v>
      </c>
      <c r="F121" s="67"/>
      <c r="G121" s="134">
        <v>76145.292419221194</v>
      </c>
      <c r="H121" s="135"/>
      <c r="I121" s="136"/>
      <c r="J121" s="67"/>
      <c r="K121" s="137"/>
      <c r="L121" s="138"/>
      <c r="M121" s="67"/>
      <c r="N121" s="137">
        <v>76145.292419221194</v>
      </c>
      <c r="O121" s="135"/>
      <c r="P121" s="138"/>
      <c r="Q121" s="67"/>
      <c r="R121" s="137">
        <v>76145.292419221194</v>
      </c>
      <c r="S121" s="135"/>
      <c r="T121" s="138"/>
      <c r="U121" s="67"/>
      <c r="V121" s="137">
        <v>0</v>
      </c>
      <c r="W121" s="135"/>
      <c r="X121" s="138"/>
      <c r="Y121" s="67"/>
      <c r="Z121" s="137">
        <v>0</v>
      </c>
      <c r="AA121" s="135"/>
      <c r="AB121" s="138"/>
      <c r="AC121" s="67"/>
      <c r="AD121" s="137">
        <v>0</v>
      </c>
      <c r="AE121" s="135"/>
      <c r="AF121" s="138"/>
      <c r="AG121" s="67"/>
      <c r="AH121" s="137">
        <v>0</v>
      </c>
      <c r="AI121" s="135"/>
      <c r="AJ121" s="138"/>
      <c r="AK121" s="67"/>
      <c r="AL121" s="137">
        <v>0</v>
      </c>
      <c r="AM121" s="135"/>
      <c r="AN121" s="138"/>
      <c r="AO121" s="73"/>
      <c r="AP121" s="137">
        <v>0</v>
      </c>
      <c r="AQ121" s="135"/>
      <c r="AR121" s="138"/>
      <c r="AS121" s="67"/>
      <c r="AT121" s="137">
        <v>0</v>
      </c>
      <c r="AU121" s="135"/>
      <c r="AV121" s="138"/>
      <c r="AW121" s="67"/>
      <c r="AX121" s="137">
        <v>0</v>
      </c>
      <c r="AY121" s="135"/>
      <c r="AZ121" s="138"/>
      <c r="BA121" s="67"/>
      <c r="BB121" s="137">
        <v>0</v>
      </c>
      <c r="BC121" s="135"/>
      <c r="BD121" s="138"/>
      <c r="BE121" s="67"/>
      <c r="BF121" s="137">
        <v>0</v>
      </c>
      <c r="BG121" s="135"/>
      <c r="BH121" s="138"/>
      <c r="BI121" s="67"/>
      <c r="BJ121" s="137">
        <v>0</v>
      </c>
      <c r="BK121" s="135"/>
      <c r="BL121" s="138"/>
    </row>
    <row r="122" spans="1:64" x14ac:dyDescent="0.2">
      <c r="A122" s="67"/>
      <c r="B122" s="149"/>
      <c r="C122" s="148">
        <v>3</v>
      </c>
      <c r="D122" s="67" t="s">
        <v>262</v>
      </c>
      <c r="E122" s="92" t="s">
        <v>288</v>
      </c>
      <c r="F122" s="67"/>
      <c r="G122" s="134">
        <v>-26651</v>
      </c>
      <c r="H122" s="135"/>
      <c r="I122" s="136"/>
      <c r="J122" s="67"/>
      <c r="K122" s="137"/>
      <c r="L122" s="138"/>
      <c r="M122" s="67"/>
      <c r="N122" s="137">
        <v>-26651</v>
      </c>
      <c r="O122" s="135"/>
      <c r="P122" s="138"/>
      <c r="Q122" s="67"/>
      <c r="R122" s="137">
        <v>-26651</v>
      </c>
      <c r="S122" s="135"/>
      <c r="T122" s="138"/>
      <c r="U122" s="67"/>
      <c r="V122" s="137">
        <v>0</v>
      </c>
      <c r="W122" s="135"/>
      <c r="X122" s="138"/>
      <c r="Y122" s="67"/>
      <c r="Z122" s="137">
        <v>0</v>
      </c>
      <c r="AA122" s="135"/>
      <c r="AB122" s="138"/>
      <c r="AC122" s="67"/>
      <c r="AD122" s="137">
        <v>0</v>
      </c>
      <c r="AE122" s="135"/>
      <c r="AF122" s="138"/>
      <c r="AG122" s="67"/>
      <c r="AH122" s="137">
        <v>0</v>
      </c>
      <c r="AI122" s="135"/>
      <c r="AJ122" s="138"/>
      <c r="AK122" s="67"/>
      <c r="AL122" s="137">
        <v>0</v>
      </c>
      <c r="AM122" s="135"/>
      <c r="AN122" s="138"/>
      <c r="AO122" s="73"/>
      <c r="AP122" s="137">
        <v>0</v>
      </c>
      <c r="AQ122" s="135"/>
      <c r="AR122" s="138"/>
      <c r="AS122" s="67"/>
      <c r="AT122" s="137">
        <v>0</v>
      </c>
      <c r="AU122" s="135"/>
      <c r="AV122" s="138"/>
      <c r="AW122" s="67"/>
      <c r="AX122" s="137">
        <v>0</v>
      </c>
      <c r="AY122" s="135"/>
      <c r="AZ122" s="138"/>
      <c r="BA122" s="67"/>
      <c r="BB122" s="137">
        <v>0</v>
      </c>
      <c r="BC122" s="135"/>
      <c r="BD122" s="138"/>
      <c r="BE122" s="67"/>
      <c r="BF122" s="137">
        <v>0</v>
      </c>
      <c r="BG122" s="135"/>
      <c r="BH122" s="138"/>
      <c r="BI122" s="67"/>
      <c r="BJ122" s="137">
        <v>0</v>
      </c>
      <c r="BK122" s="135"/>
      <c r="BL122" s="138"/>
    </row>
    <row r="123" spans="1:64" x14ac:dyDescent="0.2">
      <c r="A123" s="67"/>
      <c r="B123" s="70"/>
      <c r="C123" s="69"/>
      <c r="D123" s="70"/>
      <c r="E123" s="71" t="s">
        <v>264</v>
      </c>
      <c r="F123" s="70"/>
      <c r="G123" s="93"/>
      <c r="H123" s="132"/>
      <c r="I123" s="119"/>
      <c r="J123" s="67"/>
      <c r="K123" s="97"/>
      <c r="L123" s="121"/>
      <c r="M123" s="67"/>
      <c r="N123" s="97"/>
      <c r="O123" s="132"/>
      <c r="P123" s="121"/>
      <c r="Q123" s="67"/>
      <c r="R123" s="97"/>
      <c r="S123" s="132"/>
      <c r="T123" s="121"/>
      <c r="U123" s="67"/>
      <c r="V123" s="97"/>
      <c r="W123" s="132"/>
      <c r="X123" s="121"/>
      <c r="Y123" s="67"/>
      <c r="Z123" s="97"/>
      <c r="AA123" s="132"/>
      <c r="AB123" s="121"/>
      <c r="AC123" s="67"/>
      <c r="AD123" s="97"/>
      <c r="AE123" s="132"/>
      <c r="AF123" s="121"/>
      <c r="AG123" s="67"/>
      <c r="AH123" s="97"/>
      <c r="AI123" s="132"/>
      <c r="AJ123" s="121"/>
      <c r="AK123" s="67"/>
      <c r="AL123" s="97"/>
      <c r="AM123" s="132"/>
      <c r="AN123" s="121"/>
      <c r="AO123" s="73"/>
      <c r="AP123" s="97"/>
      <c r="AQ123" s="132"/>
      <c r="AR123" s="121"/>
      <c r="AS123" s="67"/>
      <c r="AT123" s="97"/>
      <c r="AU123" s="132"/>
      <c r="AV123" s="121"/>
      <c r="AW123" s="67"/>
      <c r="AX123" s="97"/>
      <c r="AY123" s="132"/>
      <c r="AZ123" s="121"/>
      <c r="BA123" s="67"/>
      <c r="BB123" s="97"/>
      <c r="BC123" s="132"/>
      <c r="BD123" s="121"/>
      <c r="BE123" s="67"/>
      <c r="BF123" s="97"/>
      <c r="BG123" s="132"/>
      <c r="BH123" s="121"/>
      <c r="BI123" s="67"/>
      <c r="BJ123" s="97"/>
      <c r="BK123" s="132"/>
      <c r="BL123" s="121"/>
    </row>
    <row r="124" spans="1:64" x14ac:dyDescent="0.2">
      <c r="A124" s="67"/>
      <c r="B124" s="70"/>
      <c r="C124" s="69"/>
      <c r="D124" s="70"/>
      <c r="E124" s="71" t="s">
        <v>264</v>
      </c>
      <c r="F124" s="70"/>
      <c r="G124" s="93"/>
      <c r="H124" s="132"/>
      <c r="I124" s="119"/>
      <c r="J124" s="67"/>
      <c r="K124" s="97"/>
      <c r="L124" s="121"/>
      <c r="M124" s="67"/>
      <c r="N124" s="97"/>
      <c r="O124" s="132"/>
      <c r="P124" s="121"/>
      <c r="Q124" s="67"/>
      <c r="R124" s="97"/>
      <c r="S124" s="132"/>
      <c r="T124" s="121"/>
      <c r="U124" s="67"/>
      <c r="V124" s="97"/>
      <c r="W124" s="132"/>
      <c r="X124" s="121"/>
      <c r="Y124" s="67"/>
      <c r="Z124" s="97"/>
      <c r="AA124" s="132"/>
      <c r="AB124" s="121"/>
      <c r="AC124" s="67"/>
      <c r="AD124" s="97"/>
      <c r="AE124" s="132"/>
      <c r="AF124" s="121"/>
      <c r="AG124" s="67"/>
      <c r="AH124" s="97"/>
      <c r="AI124" s="132"/>
      <c r="AJ124" s="121"/>
      <c r="AK124" s="67"/>
      <c r="AL124" s="97"/>
      <c r="AM124" s="132"/>
      <c r="AN124" s="121"/>
      <c r="AO124" s="73"/>
      <c r="AP124" s="97"/>
      <c r="AQ124" s="132"/>
      <c r="AR124" s="121"/>
      <c r="AS124" s="67"/>
      <c r="AT124" s="97"/>
      <c r="AU124" s="132"/>
      <c r="AV124" s="121"/>
      <c r="AW124" s="67"/>
      <c r="AX124" s="97"/>
      <c r="AY124" s="132"/>
      <c r="AZ124" s="121"/>
      <c r="BA124" s="67"/>
      <c r="BB124" s="97"/>
      <c r="BC124" s="132"/>
      <c r="BD124" s="121"/>
      <c r="BE124" s="67"/>
      <c r="BF124" s="97"/>
      <c r="BG124" s="132"/>
      <c r="BH124" s="121"/>
      <c r="BI124" s="67"/>
      <c r="BJ124" s="97"/>
      <c r="BK124" s="132"/>
      <c r="BL124" s="121"/>
    </row>
    <row r="125" spans="1:64" x14ac:dyDescent="0.2">
      <c r="A125" s="67"/>
      <c r="B125" s="866" t="s">
        <v>296</v>
      </c>
      <c r="C125" s="866"/>
      <c r="D125" s="867"/>
      <c r="E125" s="141" t="s">
        <v>264</v>
      </c>
      <c r="F125" s="142"/>
      <c r="G125" s="143"/>
      <c r="H125" s="143"/>
      <c r="I125" s="126"/>
      <c r="J125" s="142"/>
      <c r="K125" s="144"/>
      <c r="L125" s="129"/>
      <c r="M125" s="142"/>
      <c r="N125" s="144"/>
      <c r="O125" s="143"/>
      <c r="P125" s="129"/>
      <c r="Q125" s="142"/>
      <c r="R125" s="144"/>
      <c r="S125" s="143"/>
      <c r="T125" s="129"/>
      <c r="U125" s="142"/>
      <c r="V125" s="144"/>
      <c r="W125" s="143"/>
      <c r="X125" s="129"/>
      <c r="Y125" s="142"/>
      <c r="Z125" s="144"/>
      <c r="AA125" s="143"/>
      <c r="AB125" s="129"/>
      <c r="AC125" s="142"/>
      <c r="AD125" s="144"/>
      <c r="AE125" s="143"/>
      <c r="AF125" s="129"/>
      <c r="AG125" s="142"/>
      <c r="AH125" s="144"/>
      <c r="AI125" s="143"/>
      <c r="AJ125" s="129"/>
      <c r="AK125" s="142"/>
      <c r="AL125" s="144"/>
      <c r="AM125" s="143"/>
      <c r="AN125" s="129"/>
      <c r="AO125" s="145"/>
      <c r="AP125" s="144"/>
      <c r="AQ125" s="143"/>
      <c r="AR125" s="129"/>
      <c r="AS125" s="142"/>
      <c r="AT125" s="144"/>
      <c r="AU125" s="143"/>
      <c r="AV125" s="129"/>
      <c r="AW125" s="142"/>
      <c r="AX125" s="144"/>
      <c r="AY125" s="143"/>
      <c r="AZ125" s="129"/>
      <c r="BA125" s="142"/>
      <c r="BB125" s="144"/>
      <c r="BC125" s="143"/>
      <c r="BD125" s="129"/>
      <c r="BE125" s="142"/>
      <c r="BF125" s="144"/>
      <c r="BG125" s="143"/>
      <c r="BH125" s="129"/>
      <c r="BI125" s="142"/>
      <c r="BJ125" s="144"/>
      <c r="BK125" s="143"/>
      <c r="BL125" s="129"/>
    </row>
    <row r="126" spans="1:64" x14ac:dyDescent="0.2">
      <c r="A126" s="67"/>
      <c r="B126" s="146" t="s">
        <v>297</v>
      </c>
      <c r="C126" s="77"/>
      <c r="D126" s="70"/>
      <c r="E126" s="71" t="s">
        <v>264</v>
      </c>
      <c r="F126" s="70"/>
      <c r="G126" s="93"/>
      <c r="H126" s="132"/>
      <c r="I126" s="119"/>
      <c r="J126" s="67"/>
      <c r="K126" s="97"/>
      <c r="L126" s="121"/>
      <c r="M126" s="67"/>
      <c r="N126" s="97"/>
      <c r="O126" s="132"/>
      <c r="P126" s="121"/>
      <c r="Q126" s="67"/>
      <c r="R126" s="97"/>
      <c r="S126" s="132"/>
      <c r="T126" s="121"/>
      <c r="U126" s="67"/>
      <c r="V126" s="97"/>
      <c r="W126" s="132"/>
      <c r="X126" s="121"/>
      <c r="Y126" s="67"/>
      <c r="Z126" s="97"/>
      <c r="AA126" s="132"/>
      <c r="AB126" s="121"/>
      <c r="AC126" s="67"/>
      <c r="AD126" s="97"/>
      <c r="AE126" s="132"/>
      <c r="AF126" s="121"/>
      <c r="AG126" s="67"/>
      <c r="AH126" s="97"/>
      <c r="AI126" s="132"/>
      <c r="AJ126" s="121"/>
      <c r="AK126" s="67"/>
      <c r="AL126" s="97"/>
      <c r="AM126" s="132"/>
      <c r="AN126" s="121"/>
      <c r="AO126" s="73"/>
      <c r="AP126" s="97"/>
      <c r="AQ126" s="132"/>
      <c r="AR126" s="121"/>
      <c r="AS126" s="67"/>
      <c r="AT126" s="97"/>
      <c r="AU126" s="132"/>
      <c r="AV126" s="121"/>
      <c r="AW126" s="67"/>
      <c r="AX126" s="97"/>
      <c r="AY126" s="132"/>
      <c r="AZ126" s="121"/>
      <c r="BA126" s="67"/>
      <c r="BB126" s="97"/>
      <c r="BC126" s="132"/>
      <c r="BD126" s="121"/>
      <c r="BE126" s="67"/>
      <c r="BF126" s="97"/>
      <c r="BG126" s="132"/>
      <c r="BH126" s="121"/>
      <c r="BI126" s="67"/>
      <c r="BJ126" s="97"/>
      <c r="BK126" s="132"/>
      <c r="BL126" s="121"/>
    </row>
    <row r="127" spans="1:64" x14ac:dyDescent="0.2">
      <c r="A127" s="67"/>
      <c r="B127" s="76"/>
      <c r="C127" s="77">
        <v>4</v>
      </c>
      <c r="D127" s="70" t="s">
        <v>258</v>
      </c>
      <c r="E127" s="71" t="s">
        <v>281</v>
      </c>
      <c r="F127" s="70"/>
      <c r="G127" s="134">
        <v>0</v>
      </c>
      <c r="H127" s="135"/>
      <c r="I127" s="136"/>
      <c r="J127" s="67"/>
      <c r="K127" s="137"/>
      <c r="L127" s="138"/>
      <c r="M127" s="67"/>
      <c r="N127" s="137">
        <v>0</v>
      </c>
      <c r="O127" s="135"/>
      <c r="P127" s="138"/>
      <c r="Q127" s="67"/>
      <c r="R127" s="137">
        <v>0</v>
      </c>
      <c r="S127" s="135"/>
      <c r="T127" s="138"/>
      <c r="U127" s="67"/>
      <c r="V127" s="137">
        <v>0</v>
      </c>
      <c r="W127" s="135"/>
      <c r="X127" s="138"/>
      <c r="Y127" s="67"/>
      <c r="Z127" s="137">
        <v>0</v>
      </c>
      <c r="AA127" s="135"/>
      <c r="AB127" s="138"/>
      <c r="AC127" s="67"/>
      <c r="AD127" s="137">
        <v>0</v>
      </c>
      <c r="AE127" s="135"/>
      <c r="AF127" s="138"/>
      <c r="AG127" s="67"/>
      <c r="AH127" s="137">
        <v>0</v>
      </c>
      <c r="AI127" s="135"/>
      <c r="AJ127" s="138"/>
      <c r="AK127" s="67"/>
      <c r="AL127" s="137">
        <v>0</v>
      </c>
      <c r="AM127" s="135"/>
      <c r="AN127" s="138"/>
      <c r="AO127" s="73"/>
      <c r="AP127" s="137">
        <v>0</v>
      </c>
      <c r="AQ127" s="135"/>
      <c r="AR127" s="138"/>
      <c r="AS127" s="67"/>
      <c r="AT127" s="137">
        <v>0</v>
      </c>
      <c r="AU127" s="135"/>
      <c r="AV127" s="138"/>
      <c r="AW127" s="67"/>
      <c r="AX127" s="137">
        <v>0</v>
      </c>
      <c r="AY127" s="135"/>
      <c r="AZ127" s="138"/>
      <c r="BA127" s="67"/>
      <c r="BB127" s="137">
        <v>0</v>
      </c>
      <c r="BC127" s="135"/>
      <c r="BD127" s="138"/>
      <c r="BE127" s="67"/>
      <c r="BF127" s="137">
        <v>0</v>
      </c>
      <c r="BG127" s="135"/>
      <c r="BH127" s="138"/>
      <c r="BI127" s="67"/>
      <c r="BJ127" s="137">
        <v>0</v>
      </c>
      <c r="BK127" s="135"/>
      <c r="BL127" s="138"/>
    </row>
    <row r="128" spans="1:64" x14ac:dyDescent="0.2">
      <c r="A128" s="67"/>
      <c r="B128" s="76"/>
      <c r="C128" s="77">
        <v>4</v>
      </c>
      <c r="D128" s="70" t="s">
        <v>260</v>
      </c>
      <c r="E128" s="71" t="s">
        <v>282</v>
      </c>
      <c r="F128" s="70"/>
      <c r="G128" s="134">
        <v>0</v>
      </c>
      <c r="H128" s="135"/>
      <c r="I128" s="136"/>
      <c r="J128" s="67"/>
      <c r="K128" s="137"/>
      <c r="L128" s="138"/>
      <c r="M128" s="67"/>
      <c r="N128" s="137">
        <v>0</v>
      </c>
      <c r="O128" s="135"/>
      <c r="P128" s="138"/>
      <c r="Q128" s="67"/>
      <c r="R128" s="137">
        <v>0</v>
      </c>
      <c r="S128" s="135"/>
      <c r="T128" s="138"/>
      <c r="U128" s="67"/>
      <c r="V128" s="137">
        <v>0</v>
      </c>
      <c r="W128" s="135"/>
      <c r="X128" s="138"/>
      <c r="Y128" s="67"/>
      <c r="Z128" s="137">
        <v>0</v>
      </c>
      <c r="AA128" s="135"/>
      <c r="AB128" s="138"/>
      <c r="AC128" s="67"/>
      <c r="AD128" s="137">
        <v>0</v>
      </c>
      <c r="AE128" s="135"/>
      <c r="AF128" s="138"/>
      <c r="AG128" s="67"/>
      <c r="AH128" s="137">
        <v>0</v>
      </c>
      <c r="AI128" s="135"/>
      <c r="AJ128" s="138"/>
      <c r="AK128" s="67"/>
      <c r="AL128" s="137">
        <v>0</v>
      </c>
      <c r="AM128" s="135"/>
      <c r="AN128" s="138"/>
      <c r="AO128" s="73"/>
      <c r="AP128" s="137">
        <v>0</v>
      </c>
      <c r="AQ128" s="135"/>
      <c r="AR128" s="138"/>
      <c r="AS128" s="67"/>
      <c r="AT128" s="137">
        <v>0</v>
      </c>
      <c r="AU128" s="135"/>
      <c r="AV128" s="138"/>
      <c r="AW128" s="67"/>
      <c r="AX128" s="137">
        <v>0</v>
      </c>
      <c r="AY128" s="135"/>
      <c r="AZ128" s="138"/>
      <c r="BA128" s="67"/>
      <c r="BB128" s="137">
        <v>0</v>
      </c>
      <c r="BC128" s="135"/>
      <c r="BD128" s="138"/>
      <c r="BE128" s="67"/>
      <c r="BF128" s="137">
        <v>0</v>
      </c>
      <c r="BG128" s="135"/>
      <c r="BH128" s="138"/>
      <c r="BI128" s="67"/>
      <c r="BJ128" s="137">
        <v>0</v>
      </c>
      <c r="BK128" s="135"/>
      <c r="BL128" s="138"/>
    </row>
    <row r="129" spans="1:64" x14ac:dyDescent="0.2">
      <c r="A129" s="67"/>
      <c r="B129" s="76"/>
      <c r="C129" s="77">
        <v>4</v>
      </c>
      <c r="D129" s="70" t="s">
        <v>262</v>
      </c>
      <c r="E129" s="71" t="s">
        <v>283</v>
      </c>
      <c r="F129" s="70"/>
      <c r="G129" s="134">
        <v>0</v>
      </c>
      <c r="H129" s="135"/>
      <c r="I129" s="136"/>
      <c r="J129" s="67"/>
      <c r="K129" s="137"/>
      <c r="L129" s="138"/>
      <c r="M129" s="67"/>
      <c r="N129" s="137">
        <v>0</v>
      </c>
      <c r="O129" s="135"/>
      <c r="P129" s="138"/>
      <c r="Q129" s="67"/>
      <c r="R129" s="137">
        <v>0</v>
      </c>
      <c r="S129" s="135"/>
      <c r="T129" s="138"/>
      <c r="U129" s="67"/>
      <c r="V129" s="137">
        <v>0</v>
      </c>
      <c r="W129" s="135"/>
      <c r="X129" s="138"/>
      <c r="Y129" s="67"/>
      <c r="Z129" s="137">
        <v>0</v>
      </c>
      <c r="AA129" s="135"/>
      <c r="AB129" s="138"/>
      <c r="AC129" s="67"/>
      <c r="AD129" s="137">
        <v>0</v>
      </c>
      <c r="AE129" s="135"/>
      <c r="AF129" s="138"/>
      <c r="AG129" s="67"/>
      <c r="AH129" s="137">
        <v>0</v>
      </c>
      <c r="AI129" s="135"/>
      <c r="AJ129" s="138"/>
      <c r="AK129" s="67"/>
      <c r="AL129" s="137">
        <v>0</v>
      </c>
      <c r="AM129" s="135"/>
      <c r="AN129" s="138"/>
      <c r="AO129" s="73"/>
      <c r="AP129" s="137">
        <v>0</v>
      </c>
      <c r="AQ129" s="135"/>
      <c r="AR129" s="138"/>
      <c r="AS129" s="67"/>
      <c r="AT129" s="137">
        <v>0</v>
      </c>
      <c r="AU129" s="135"/>
      <c r="AV129" s="138"/>
      <c r="AW129" s="67"/>
      <c r="AX129" s="137">
        <v>0</v>
      </c>
      <c r="AY129" s="135"/>
      <c r="AZ129" s="138"/>
      <c r="BA129" s="67"/>
      <c r="BB129" s="137">
        <v>0</v>
      </c>
      <c r="BC129" s="135"/>
      <c r="BD129" s="138"/>
      <c r="BE129" s="67"/>
      <c r="BF129" s="137">
        <v>0</v>
      </c>
      <c r="BG129" s="135"/>
      <c r="BH129" s="138"/>
      <c r="BI129" s="67"/>
      <c r="BJ129" s="137">
        <v>0</v>
      </c>
      <c r="BK129" s="135"/>
      <c r="BL129" s="138"/>
    </row>
    <row r="130" spans="1:64" x14ac:dyDescent="0.2">
      <c r="A130" s="67"/>
      <c r="B130" s="70"/>
      <c r="C130" s="69"/>
      <c r="D130" s="70"/>
      <c r="E130" s="71" t="s">
        <v>264</v>
      </c>
      <c r="F130" s="70"/>
      <c r="G130" s="93"/>
      <c r="H130" s="132"/>
      <c r="I130" s="119"/>
      <c r="J130" s="67"/>
      <c r="K130" s="97"/>
      <c r="L130" s="121"/>
      <c r="M130" s="67"/>
      <c r="N130" s="97"/>
      <c r="O130" s="132"/>
      <c r="P130" s="121"/>
      <c r="Q130" s="67"/>
      <c r="R130" s="97"/>
      <c r="S130" s="132"/>
      <c r="T130" s="121"/>
      <c r="U130" s="67"/>
      <c r="V130" s="97"/>
      <c r="W130" s="132"/>
      <c r="X130" s="121"/>
      <c r="Y130" s="67"/>
      <c r="Z130" s="97"/>
      <c r="AA130" s="132"/>
      <c r="AB130" s="121"/>
      <c r="AC130" s="67"/>
      <c r="AD130" s="97"/>
      <c r="AE130" s="132"/>
      <c r="AF130" s="121"/>
      <c r="AG130" s="67"/>
      <c r="AH130" s="97"/>
      <c r="AI130" s="132"/>
      <c r="AJ130" s="121"/>
      <c r="AK130" s="67"/>
      <c r="AL130" s="97"/>
      <c r="AM130" s="132"/>
      <c r="AN130" s="121"/>
      <c r="AO130" s="73"/>
      <c r="AP130" s="97"/>
      <c r="AQ130" s="132"/>
      <c r="AR130" s="121"/>
      <c r="AS130" s="67"/>
      <c r="AT130" s="97"/>
      <c r="AU130" s="132"/>
      <c r="AV130" s="121"/>
      <c r="AW130" s="67"/>
      <c r="AX130" s="97"/>
      <c r="AY130" s="132"/>
      <c r="AZ130" s="121"/>
      <c r="BA130" s="67"/>
      <c r="BB130" s="97"/>
      <c r="BC130" s="132"/>
      <c r="BD130" s="121"/>
      <c r="BE130" s="67"/>
      <c r="BF130" s="97"/>
      <c r="BG130" s="132"/>
      <c r="BH130" s="121"/>
      <c r="BI130" s="67"/>
      <c r="BJ130" s="97"/>
      <c r="BK130" s="132"/>
      <c r="BL130" s="121"/>
    </row>
    <row r="131" spans="1:64" x14ac:dyDescent="0.2">
      <c r="A131" s="67"/>
      <c r="B131" s="146" t="s">
        <v>298</v>
      </c>
      <c r="C131" s="77"/>
      <c r="D131" s="70"/>
      <c r="E131" s="71" t="s">
        <v>264</v>
      </c>
      <c r="F131" s="70"/>
      <c r="G131" s="93"/>
      <c r="H131" s="132"/>
      <c r="I131" s="119"/>
      <c r="J131" s="67"/>
      <c r="K131" s="97"/>
      <c r="L131" s="121"/>
      <c r="M131" s="67"/>
      <c r="N131" s="97"/>
      <c r="O131" s="132"/>
      <c r="P131" s="121"/>
      <c r="Q131" s="67"/>
      <c r="R131" s="97"/>
      <c r="S131" s="132"/>
      <c r="T131" s="121"/>
      <c r="U131" s="67"/>
      <c r="V131" s="97"/>
      <c r="W131" s="132"/>
      <c r="X131" s="121"/>
      <c r="Y131" s="67"/>
      <c r="Z131" s="97"/>
      <c r="AA131" s="132"/>
      <c r="AB131" s="121"/>
      <c r="AC131" s="67"/>
      <c r="AD131" s="97"/>
      <c r="AE131" s="132"/>
      <c r="AF131" s="121"/>
      <c r="AG131" s="67"/>
      <c r="AH131" s="97"/>
      <c r="AI131" s="132"/>
      <c r="AJ131" s="121"/>
      <c r="AK131" s="67"/>
      <c r="AL131" s="97"/>
      <c r="AM131" s="132"/>
      <c r="AN131" s="121"/>
      <c r="AO131" s="73"/>
      <c r="AP131" s="97"/>
      <c r="AQ131" s="132"/>
      <c r="AR131" s="121"/>
      <c r="AS131" s="67"/>
      <c r="AT131" s="97"/>
      <c r="AU131" s="132"/>
      <c r="AV131" s="121"/>
      <c r="AW131" s="67"/>
      <c r="AX131" s="97"/>
      <c r="AY131" s="132"/>
      <c r="AZ131" s="121"/>
      <c r="BA131" s="67"/>
      <c r="BB131" s="97"/>
      <c r="BC131" s="132"/>
      <c r="BD131" s="121"/>
      <c r="BE131" s="67"/>
      <c r="BF131" s="97"/>
      <c r="BG131" s="132"/>
      <c r="BH131" s="121"/>
      <c r="BI131" s="67"/>
      <c r="BJ131" s="97"/>
      <c r="BK131" s="132"/>
      <c r="BL131" s="121"/>
    </row>
    <row r="132" spans="1:64" x14ac:dyDescent="0.2">
      <c r="A132" s="67"/>
      <c r="B132" s="76"/>
      <c r="C132" s="77">
        <v>4</v>
      </c>
      <c r="D132" s="70" t="s">
        <v>258</v>
      </c>
      <c r="E132" s="71" t="s">
        <v>281</v>
      </c>
      <c r="F132" s="70"/>
      <c r="G132" s="134">
        <v>-124693.8</v>
      </c>
      <c r="H132" s="135"/>
      <c r="I132" s="136"/>
      <c r="J132" s="67"/>
      <c r="K132" s="137"/>
      <c r="L132" s="138"/>
      <c r="M132" s="67"/>
      <c r="N132" s="137">
        <v>-124693.8</v>
      </c>
      <c r="O132" s="135"/>
      <c r="P132" s="138"/>
      <c r="Q132" s="67"/>
      <c r="R132" s="137">
        <v>-124693.8</v>
      </c>
      <c r="S132" s="135"/>
      <c r="T132" s="138"/>
      <c r="U132" s="67"/>
      <c r="V132" s="137">
        <v>0</v>
      </c>
      <c r="W132" s="135"/>
      <c r="X132" s="138"/>
      <c r="Y132" s="67"/>
      <c r="Z132" s="137">
        <v>0</v>
      </c>
      <c r="AA132" s="135"/>
      <c r="AB132" s="138"/>
      <c r="AC132" s="67"/>
      <c r="AD132" s="137">
        <v>0</v>
      </c>
      <c r="AE132" s="135"/>
      <c r="AF132" s="138"/>
      <c r="AG132" s="67"/>
      <c r="AH132" s="137">
        <v>0</v>
      </c>
      <c r="AI132" s="135"/>
      <c r="AJ132" s="138"/>
      <c r="AK132" s="67"/>
      <c r="AL132" s="137">
        <v>0</v>
      </c>
      <c r="AM132" s="135"/>
      <c r="AN132" s="138"/>
      <c r="AO132" s="73"/>
      <c r="AP132" s="137">
        <v>0</v>
      </c>
      <c r="AQ132" s="135"/>
      <c r="AR132" s="138"/>
      <c r="AS132" s="67"/>
      <c r="AT132" s="137">
        <v>0</v>
      </c>
      <c r="AU132" s="135"/>
      <c r="AV132" s="138"/>
      <c r="AW132" s="67"/>
      <c r="AX132" s="137">
        <v>0</v>
      </c>
      <c r="AY132" s="135"/>
      <c r="AZ132" s="138"/>
      <c r="BA132" s="67"/>
      <c r="BB132" s="137">
        <v>0</v>
      </c>
      <c r="BC132" s="135"/>
      <c r="BD132" s="138"/>
      <c r="BE132" s="67"/>
      <c r="BF132" s="137">
        <v>0</v>
      </c>
      <c r="BG132" s="135"/>
      <c r="BH132" s="138"/>
      <c r="BI132" s="67"/>
      <c r="BJ132" s="137">
        <v>0</v>
      </c>
      <c r="BK132" s="135"/>
      <c r="BL132" s="138"/>
    </row>
    <row r="133" spans="1:64" x14ac:dyDescent="0.2">
      <c r="A133" s="67"/>
      <c r="B133" s="76"/>
      <c r="C133" s="77">
        <v>4</v>
      </c>
      <c r="D133" s="70" t="s">
        <v>260</v>
      </c>
      <c r="E133" s="71" t="s">
        <v>282</v>
      </c>
      <c r="F133" s="70"/>
      <c r="G133" s="134">
        <v>-24685.073955326399</v>
      </c>
      <c r="H133" s="135"/>
      <c r="I133" s="136"/>
      <c r="J133" s="67"/>
      <c r="K133" s="137"/>
      <c r="L133" s="138"/>
      <c r="M133" s="67"/>
      <c r="N133" s="137">
        <v>-24685.073955326399</v>
      </c>
      <c r="O133" s="135"/>
      <c r="P133" s="138"/>
      <c r="Q133" s="67"/>
      <c r="R133" s="137">
        <v>-24685.073955326399</v>
      </c>
      <c r="S133" s="135"/>
      <c r="T133" s="138"/>
      <c r="U133" s="67"/>
      <c r="V133" s="137">
        <v>0</v>
      </c>
      <c r="W133" s="135"/>
      <c r="X133" s="138"/>
      <c r="Y133" s="67"/>
      <c r="Z133" s="137">
        <v>0</v>
      </c>
      <c r="AA133" s="135"/>
      <c r="AB133" s="138"/>
      <c r="AC133" s="67"/>
      <c r="AD133" s="137">
        <v>0</v>
      </c>
      <c r="AE133" s="135"/>
      <c r="AF133" s="138"/>
      <c r="AG133" s="67"/>
      <c r="AH133" s="137">
        <v>0</v>
      </c>
      <c r="AI133" s="135"/>
      <c r="AJ133" s="138"/>
      <c r="AK133" s="67"/>
      <c r="AL133" s="137">
        <v>0</v>
      </c>
      <c r="AM133" s="135"/>
      <c r="AN133" s="138"/>
      <c r="AO133" s="73"/>
      <c r="AP133" s="137">
        <v>0</v>
      </c>
      <c r="AQ133" s="135"/>
      <c r="AR133" s="138"/>
      <c r="AS133" s="67"/>
      <c r="AT133" s="137">
        <v>0</v>
      </c>
      <c r="AU133" s="135"/>
      <c r="AV133" s="138"/>
      <c r="AW133" s="67"/>
      <c r="AX133" s="137">
        <v>0</v>
      </c>
      <c r="AY133" s="135"/>
      <c r="AZ133" s="138"/>
      <c r="BA133" s="67"/>
      <c r="BB133" s="137">
        <v>0</v>
      </c>
      <c r="BC133" s="135"/>
      <c r="BD133" s="138"/>
      <c r="BE133" s="67"/>
      <c r="BF133" s="137">
        <v>0</v>
      </c>
      <c r="BG133" s="135"/>
      <c r="BH133" s="138"/>
      <c r="BI133" s="67"/>
      <c r="BJ133" s="137">
        <v>0</v>
      </c>
      <c r="BK133" s="135"/>
      <c r="BL133" s="138"/>
    </row>
    <row r="134" spans="1:64" x14ac:dyDescent="0.2">
      <c r="A134" s="67"/>
      <c r="B134" s="76"/>
      <c r="C134" s="77">
        <v>4</v>
      </c>
      <c r="D134" s="70" t="s">
        <v>262</v>
      </c>
      <c r="E134" s="71" t="s">
        <v>283</v>
      </c>
      <c r="F134" s="70"/>
      <c r="G134" s="134">
        <v>8640</v>
      </c>
      <c r="H134" s="135"/>
      <c r="I134" s="136"/>
      <c r="J134" s="67"/>
      <c r="K134" s="137"/>
      <c r="L134" s="138"/>
      <c r="M134" s="67"/>
      <c r="N134" s="137">
        <v>8640</v>
      </c>
      <c r="O134" s="135"/>
      <c r="P134" s="138"/>
      <c r="Q134" s="67"/>
      <c r="R134" s="137">
        <v>8640</v>
      </c>
      <c r="S134" s="135"/>
      <c r="T134" s="138"/>
      <c r="U134" s="67"/>
      <c r="V134" s="137">
        <v>0</v>
      </c>
      <c r="W134" s="135"/>
      <c r="X134" s="138"/>
      <c r="Y134" s="67"/>
      <c r="Z134" s="137">
        <v>0</v>
      </c>
      <c r="AA134" s="135"/>
      <c r="AB134" s="138"/>
      <c r="AC134" s="67"/>
      <c r="AD134" s="137">
        <v>0</v>
      </c>
      <c r="AE134" s="135"/>
      <c r="AF134" s="138"/>
      <c r="AG134" s="67"/>
      <c r="AH134" s="137">
        <v>0</v>
      </c>
      <c r="AI134" s="135"/>
      <c r="AJ134" s="138"/>
      <c r="AK134" s="67"/>
      <c r="AL134" s="137">
        <v>0</v>
      </c>
      <c r="AM134" s="135"/>
      <c r="AN134" s="138"/>
      <c r="AO134" s="73"/>
      <c r="AP134" s="137">
        <v>0</v>
      </c>
      <c r="AQ134" s="135"/>
      <c r="AR134" s="138"/>
      <c r="AS134" s="67"/>
      <c r="AT134" s="137">
        <v>0</v>
      </c>
      <c r="AU134" s="135"/>
      <c r="AV134" s="138"/>
      <c r="AW134" s="67"/>
      <c r="AX134" s="137">
        <v>0</v>
      </c>
      <c r="AY134" s="135"/>
      <c r="AZ134" s="138"/>
      <c r="BA134" s="67"/>
      <c r="BB134" s="137">
        <v>0</v>
      </c>
      <c r="BC134" s="135"/>
      <c r="BD134" s="138"/>
      <c r="BE134" s="67"/>
      <c r="BF134" s="137">
        <v>0</v>
      </c>
      <c r="BG134" s="135"/>
      <c r="BH134" s="138"/>
      <c r="BI134" s="67"/>
      <c r="BJ134" s="137">
        <v>0</v>
      </c>
      <c r="BK134" s="135"/>
      <c r="BL134" s="138"/>
    </row>
    <row r="135" spans="1:64" x14ac:dyDescent="0.2">
      <c r="A135" s="67"/>
      <c r="B135" s="70"/>
      <c r="C135" s="69"/>
      <c r="D135" s="70"/>
      <c r="E135" s="71" t="s">
        <v>264</v>
      </c>
      <c r="F135" s="70"/>
      <c r="G135" s="93"/>
      <c r="H135" s="132"/>
      <c r="I135" s="119"/>
      <c r="J135" s="67"/>
      <c r="K135" s="97"/>
      <c r="L135" s="121"/>
      <c r="M135" s="67"/>
      <c r="N135" s="97"/>
      <c r="O135" s="132"/>
      <c r="P135" s="121"/>
      <c r="Q135" s="67"/>
      <c r="R135" s="97"/>
      <c r="S135" s="132"/>
      <c r="T135" s="121"/>
      <c r="U135" s="67"/>
      <c r="V135" s="97"/>
      <c r="W135" s="132"/>
      <c r="X135" s="121"/>
      <c r="Y135" s="67"/>
      <c r="Z135" s="97"/>
      <c r="AA135" s="132"/>
      <c r="AB135" s="121"/>
      <c r="AC135" s="67"/>
      <c r="AD135" s="97"/>
      <c r="AE135" s="132"/>
      <c r="AF135" s="121"/>
      <c r="AG135" s="67"/>
      <c r="AH135" s="97"/>
      <c r="AI135" s="132"/>
      <c r="AJ135" s="121"/>
      <c r="AK135" s="67"/>
      <c r="AL135" s="97"/>
      <c r="AM135" s="132"/>
      <c r="AN135" s="121"/>
      <c r="AO135" s="73"/>
      <c r="AP135" s="97"/>
      <c r="AQ135" s="132"/>
      <c r="AR135" s="121"/>
      <c r="AS135" s="67"/>
      <c r="AT135" s="97"/>
      <c r="AU135" s="132"/>
      <c r="AV135" s="121"/>
      <c r="AW135" s="67"/>
      <c r="AX135" s="97"/>
      <c r="AY135" s="132"/>
      <c r="AZ135" s="121"/>
      <c r="BA135" s="67"/>
      <c r="BB135" s="97"/>
      <c r="BC135" s="132"/>
      <c r="BD135" s="121"/>
      <c r="BE135" s="67"/>
      <c r="BF135" s="97"/>
      <c r="BG135" s="132"/>
      <c r="BH135" s="121"/>
      <c r="BI135" s="67"/>
      <c r="BJ135" s="97"/>
      <c r="BK135" s="132"/>
      <c r="BL135" s="121"/>
    </row>
    <row r="136" spans="1:64" x14ac:dyDescent="0.2">
      <c r="A136" s="67"/>
      <c r="B136" s="146" t="s">
        <v>299</v>
      </c>
      <c r="C136" s="77"/>
      <c r="D136" s="70"/>
      <c r="E136" s="71" t="s">
        <v>264</v>
      </c>
      <c r="F136" s="70"/>
      <c r="G136" s="93"/>
      <c r="H136" s="132"/>
      <c r="I136" s="119"/>
      <c r="J136" s="67"/>
      <c r="K136" s="97"/>
      <c r="L136" s="121"/>
      <c r="M136" s="67"/>
      <c r="N136" s="97"/>
      <c r="O136" s="132"/>
      <c r="P136" s="121"/>
      <c r="Q136" s="67"/>
      <c r="R136" s="97"/>
      <c r="S136" s="132"/>
      <c r="T136" s="121"/>
      <c r="U136" s="67"/>
      <c r="V136" s="97"/>
      <c r="W136" s="132"/>
      <c r="X136" s="121"/>
      <c r="Y136" s="67"/>
      <c r="Z136" s="97"/>
      <c r="AA136" s="132"/>
      <c r="AB136" s="121"/>
      <c r="AC136" s="67"/>
      <c r="AD136" s="97"/>
      <c r="AE136" s="132"/>
      <c r="AF136" s="121"/>
      <c r="AG136" s="67"/>
      <c r="AH136" s="97"/>
      <c r="AI136" s="132"/>
      <c r="AJ136" s="121"/>
      <c r="AK136" s="67"/>
      <c r="AL136" s="97"/>
      <c r="AM136" s="132"/>
      <c r="AN136" s="121"/>
      <c r="AO136" s="73"/>
      <c r="AP136" s="97"/>
      <c r="AQ136" s="132"/>
      <c r="AR136" s="121"/>
      <c r="AS136" s="67"/>
      <c r="AT136" s="97"/>
      <c r="AU136" s="132"/>
      <c r="AV136" s="121"/>
      <c r="AW136" s="67"/>
      <c r="AX136" s="97"/>
      <c r="AY136" s="132"/>
      <c r="AZ136" s="121"/>
      <c r="BA136" s="67"/>
      <c r="BB136" s="97"/>
      <c r="BC136" s="132"/>
      <c r="BD136" s="121"/>
      <c r="BE136" s="67"/>
      <c r="BF136" s="97"/>
      <c r="BG136" s="132"/>
      <c r="BH136" s="121"/>
      <c r="BI136" s="67"/>
      <c r="BJ136" s="97"/>
      <c r="BK136" s="132"/>
      <c r="BL136" s="121"/>
    </row>
    <row r="137" spans="1:64" x14ac:dyDescent="0.2">
      <c r="A137" s="67"/>
      <c r="B137" s="76"/>
      <c r="C137" s="77">
        <v>4</v>
      </c>
      <c r="D137" s="70" t="s">
        <v>258</v>
      </c>
      <c r="E137" s="71" t="s">
        <v>281</v>
      </c>
      <c r="F137" s="70"/>
      <c r="G137" s="134">
        <v>0</v>
      </c>
      <c r="H137" s="135"/>
      <c r="I137" s="136"/>
      <c r="J137" s="67"/>
      <c r="K137" s="137"/>
      <c r="L137" s="138"/>
      <c r="M137" s="67"/>
      <c r="N137" s="137">
        <v>0</v>
      </c>
      <c r="O137" s="135"/>
      <c r="P137" s="138"/>
      <c r="Q137" s="67"/>
      <c r="R137" s="137">
        <v>0</v>
      </c>
      <c r="S137" s="135"/>
      <c r="T137" s="138"/>
      <c r="U137" s="67"/>
      <c r="V137" s="137">
        <v>0</v>
      </c>
      <c r="W137" s="135"/>
      <c r="X137" s="138"/>
      <c r="Y137" s="67"/>
      <c r="Z137" s="137">
        <v>0</v>
      </c>
      <c r="AA137" s="135"/>
      <c r="AB137" s="138"/>
      <c r="AC137" s="67"/>
      <c r="AD137" s="137">
        <v>0</v>
      </c>
      <c r="AE137" s="135"/>
      <c r="AF137" s="138"/>
      <c r="AG137" s="67"/>
      <c r="AH137" s="137">
        <v>0</v>
      </c>
      <c r="AI137" s="135"/>
      <c r="AJ137" s="138"/>
      <c r="AK137" s="67"/>
      <c r="AL137" s="137">
        <v>0</v>
      </c>
      <c r="AM137" s="135"/>
      <c r="AN137" s="138"/>
      <c r="AO137" s="73"/>
      <c r="AP137" s="137">
        <v>0</v>
      </c>
      <c r="AQ137" s="135"/>
      <c r="AR137" s="138"/>
      <c r="AS137" s="67"/>
      <c r="AT137" s="137">
        <v>0</v>
      </c>
      <c r="AU137" s="135"/>
      <c r="AV137" s="138"/>
      <c r="AW137" s="67"/>
      <c r="AX137" s="137">
        <v>0</v>
      </c>
      <c r="AY137" s="135"/>
      <c r="AZ137" s="138"/>
      <c r="BA137" s="67"/>
      <c r="BB137" s="137">
        <v>0</v>
      </c>
      <c r="BC137" s="135"/>
      <c r="BD137" s="138"/>
      <c r="BE137" s="67"/>
      <c r="BF137" s="137">
        <v>0</v>
      </c>
      <c r="BG137" s="135"/>
      <c r="BH137" s="138"/>
      <c r="BI137" s="67"/>
      <c r="BJ137" s="137">
        <v>0</v>
      </c>
      <c r="BK137" s="135"/>
      <c r="BL137" s="138"/>
    </row>
    <row r="138" spans="1:64" x14ac:dyDescent="0.2">
      <c r="A138" s="67"/>
      <c r="B138" s="76"/>
      <c r="C138" s="77">
        <v>4</v>
      </c>
      <c r="D138" s="70" t="s">
        <v>260</v>
      </c>
      <c r="E138" s="71" t="s">
        <v>282</v>
      </c>
      <c r="F138" s="70"/>
      <c r="G138" s="134">
        <v>0</v>
      </c>
      <c r="H138" s="135"/>
      <c r="I138" s="136"/>
      <c r="J138" s="67"/>
      <c r="K138" s="137"/>
      <c r="L138" s="138"/>
      <c r="M138" s="67"/>
      <c r="N138" s="137">
        <v>0</v>
      </c>
      <c r="O138" s="135"/>
      <c r="P138" s="138"/>
      <c r="Q138" s="67"/>
      <c r="R138" s="137">
        <v>0</v>
      </c>
      <c r="S138" s="135"/>
      <c r="T138" s="138"/>
      <c r="U138" s="67"/>
      <c r="V138" s="137">
        <v>0</v>
      </c>
      <c r="W138" s="135"/>
      <c r="X138" s="138"/>
      <c r="Y138" s="67"/>
      <c r="Z138" s="137">
        <v>0</v>
      </c>
      <c r="AA138" s="135"/>
      <c r="AB138" s="138"/>
      <c r="AC138" s="67"/>
      <c r="AD138" s="137">
        <v>0</v>
      </c>
      <c r="AE138" s="135"/>
      <c r="AF138" s="138"/>
      <c r="AG138" s="67"/>
      <c r="AH138" s="137">
        <v>0</v>
      </c>
      <c r="AI138" s="135"/>
      <c r="AJ138" s="138"/>
      <c r="AK138" s="67"/>
      <c r="AL138" s="137">
        <v>0</v>
      </c>
      <c r="AM138" s="135"/>
      <c r="AN138" s="138"/>
      <c r="AO138" s="73"/>
      <c r="AP138" s="137">
        <v>0</v>
      </c>
      <c r="AQ138" s="135"/>
      <c r="AR138" s="138"/>
      <c r="AS138" s="67"/>
      <c r="AT138" s="137">
        <v>0</v>
      </c>
      <c r="AU138" s="135"/>
      <c r="AV138" s="138"/>
      <c r="AW138" s="67"/>
      <c r="AX138" s="137">
        <v>0</v>
      </c>
      <c r="AY138" s="135"/>
      <c r="AZ138" s="138"/>
      <c r="BA138" s="67"/>
      <c r="BB138" s="137">
        <v>0</v>
      </c>
      <c r="BC138" s="135"/>
      <c r="BD138" s="138"/>
      <c r="BE138" s="67"/>
      <c r="BF138" s="137">
        <v>0</v>
      </c>
      <c r="BG138" s="135"/>
      <c r="BH138" s="138"/>
      <c r="BI138" s="67"/>
      <c r="BJ138" s="137">
        <v>0</v>
      </c>
      <c r="BK138" s="135"/>
      <c r="BL138" s="138"/>
    </row>
    <row r="139" spans="1:64" x14ac:dyDescent="0.2">
      <c r="A139" s="67"/>
      <c r="B139" s="76"/>
      <c r="C139" s="77">
        <v>4</v>
      </c>
      <c r="D139" s="70" t="s">
        <v>262</v>
      </c>
      <c r="E139" s="71" t="s">
        <v>283</v>
      </c>
      <c r="F139" s="70"/>
      <c r="G139" s="134">
        <v>0</v>
      </c>
      <c r="H139" s="135"/>
      <c r="I139" s="136"/>
      <c r="J139" s="67"/>
      <c r="K139" s="137"/>
      <c r="L139" s="138"/>
      <c r="M139" s="67"/>
      <c r="N139" s="137">
        <v>0</v>
      </c>
      <c r="O139" s="135"/>
      <c r="P139" s="138"/>
      <c r="Q139" s="67"/>
      <c r="R139" s="137">
        <v>0</v>
      </c>
      <c r="S139" s="135"/>
      <c r="T139" s="138"/>
      <c r="U139" s="67"/>
      <c r="V139" s="137">
        <v>0</v>
      </c>
      <c r="W139" s="135"/>
      <c r="X139" s="138"/>
      <c r="Y139" s="67"/>
      <c r="Z139" s="137">
        <v>0</v>
      </c>
      <c r="AA139" s="135"/>
      <c r="AB139" s="138"/>
      <c r="AC139" s="67"/>
      <c r="AD139" s="137">
        <v>0</v>
      </c>
      <c r="AE139" s="135"/>
      <c r="AF139" s="138"/>
      <c r="AG139" s="67"/>
      <c r="AH139" s="137">
        <v>0</v>
      </c>
      <c r="AI139" s="135"/>
      <c r="AJ139" s="138"/>
      <c r="AK139" s="67"/>
      <c r="AL139" s="137">
        <v>0</v>
      </c>
      <c r="AM139" s="135"/>
      <c r="AN139" s="138"/>
      <c r="AO139" s="73"/>
      <c r="AP139" s="137">
        <v>0</v>
      </c>
      <c r="AQ139" s="135"/>
      <c r="AR139" s="138"/>
      <c r="AS139" s="67"/>
      <c r="AT139" s="137">
        <v>0</v>
      </c>
      <c r="AU139" s="135"/>
      <c r="AV139" s="138"/>
      <c r="AW139" s="67"/>
      <c r="AX139" s="137">
        <v>0</v>
      </c>
      <c r="AY139" s="135"/>
      <c r="AZ139" s="138"/>
      <c r="BA139" s="67"/>
      <c r="BB139" s="137">
        <v>0</v>
      </c>
      <c r="BC139" s="135"/>
      <c r="BD139" s="138"/>
      <c r="BE139" s="67"/>
      <c r="BF139" s="137">
        <v>0</v>
      </c>
      <c r="BG139" s="135"/>
      <c r="BH139" s="138"/>
      <c r="BI139" s="67"/>
      <c r="BJ139" s="137">
        <v>0</v>
      </c>
      <c r="BK139" s="135"/>
      <c r="BL139" s="138"/>
    </row>
    <row r="140" spans="1:64" x14ac:dyDescent="0.2">
      <c r="A140" s="67"/>
      <c r="B140" s="70"/>
      <c r="C140" s="69"/>
      <c r="D140" s="70"/>
      <c r="E140" s="71" t="s">
        <v>264</v>
      </c>
      <c r="F140" s="70"/>
      <c r="G140" s="93"/>
      <c r="H140" s="132"/>
      <c r="I140" s="119"/>
      <c r="J140" s="67"/>
      <c r="K140" s="97"/>
      <c r="L140" s="121"/>
      <c r="M140" s="67"/>
      <c r="N140" s="97"/>
      <c r="O140" s="132"/>
      <c r="P140" s="121"/>
      <c r="Q140" s="67"/>
      <c r="R140" s="97"/>
      <c r="S140" s="132"/>
      <c r="T140" s="121"/>
      <c r="U140" s="67"/>
      <c r="V140" s="97"/>
      <c r="W140" s="132"/>
      <c r="X140" s="121"/>
      <c r="Y140" s="67"/>
      <c r="Z140" s="97"/>
      <c r="AA140" s="132"/>
      <c r="AB140" s="121"/>
      <c r="AC140" s="67"/>
      <c r="AD140" s="97"/>
      <c r="AE140" s="132"/>
      <c r="AF140" s="121"/>
      <c r="AG140" s="67"/>
      <c r="AH140" s="97"/>
      <c r="AI140" s="132"/>
      <c r="AJ140" s="121"/>
      <c r="AK140" s="67"/>
      <c r="AL140" s="97"/>
      <c r="AM140" s="132"/>
      <c r="AN140" s="121"/>
      <c r="AO140" s="73"/>
      <c r="AP140" s="97"/>
      <c r="AQ140" s="132"/>
      <c r="AR140" s="121"/>
      <c r="AS140" s="67"/>
      <c r="AT140" s="97"/>
      <c r="AU140" s="132"/>
      <c r="AV140" s="121"/>
      <c r="AW140" s="67"/>
      <c r="AX140" s="97"/>
      <c r="AY140" s="132"/>
      <c r="AZ140" s="121"/>
      <c r="BA140" s="67"/>
      <c r="BB140" s="97"/>
      <c r="BC140" s="132"/>
      <c r="BD140" s="121"/>
      <c r="BE140" s="67"/>
      <c r="BF140" s="97"/>
      <c r="BG140" s="132"/>
      <c r="BH140" s="121"/>
      <c r="BI140" s="67"/>
      <c r="BJ140" s="97"/>
      <c r="BK140" s="132"/>
      <c r="BL140" s="121"/>
    </row>
    <row r="141" spans="1:64" x14ac:dyDescent="0.2">
      <c r="A141" s="67"/>
      <c r="B141" s="146" t="s">
        <v>300</v>
      </c>
      <c r="C141" s="77"/>
      <c r="D141" s="70"/>
      <c r="E141" s="71" t="s">
        <v>264</v>
      </c>
      <c r="F141" s="70"/>
      <c r="G141" s="93"/>
      <c r="H141" s="132"/>
      <c r="I141" s="119"/>
      <c r="J141" s="67"/>
      <c r="K141" s="97"/>
      <c r="L141" s="121"/>
      <c r="M141" s="67"/>
      <c r="N141" s="97"/>
      <c r="O141" s="132"/>
      <c r="P141" s="121"/>
      <c r="Q141" s="67"/>
      <c r="R141" s="97"/>
      <c r="S141" s="132"/>
      <c r="T141" s="121"/>
      <c r="U141" s="67"/>
      <c r="V141" s="97"/>
      <c r="W141" s="132"/>
      <c r="X141" s="121"/>
      <c r="Y141" s="67"/>
      <c r="Z141" s="97"/>
      <c r="AA141" s="132"/>
      <c r="AB141" s="121"/>
      <c r="AC141" s="67"/>
      <c r="AD141" s="97"/>
      <c r="AE141" s="132"/>
      <c r="AF141" s="121"/>
      <c r="AG141" s="67"/>
      <c r="AH141" s="97"/>
      <c r="AI141" s="132"/>
      <c r="AJ141" s="121"/>
      <c r="AK141" s="67"/>
      <c r="AL141" s="97"/>
      <c r="AM141" s="132"/>
      <c r="AN141" s="121"/>
      <c r="AO141" s="73"/>
      <c r="AP141" s="97"/>
      <c r="AQ141" s="132"/>
      <c r="AR141" s="121"/>
      <c r="AS141" s="67"/>
      <c r="AT141" s="97"/>
      <c r="AU141" s="132"/>
      <c r="AV141" s="121"/>
      <c r="AW141" s="67"/>
      <c r="AX141" s="97"/>
      <c r="AY141" s="132"/>
      <c r="AZ141" s="121"/>
      <c r="BA141" s="67"/>
      <c r="BB141" s="97"/>
      <c r="BC141" s="132"/>
      <c r="BD141" s="121"/>
      <c r="BE141" s="67"/>
      <c r="BF141" s="97"/>
      <c r="BG141" s="132"/>
      <c r="BH141" s="121"/>
      <c r="BI141" s="67"/>
      <c r="BJ141" s="97"/>
      <c r="BK141" s="132"/>
      <c r="BL141" s="121"/>
    </row>
    <row r="142" spans="1:64" x14ac:dyDescent="0.2">
      <c r="A142" s="67"/>
      <c r="B142" s="76"/>
      <c r="C142" s="77">
        <v>4</v>
      </c>
      <c r="D142" s="70" t="s">
        <v>258</v>
      </c>
      <c r="E142" s="71" t="s">
        <v>281</v>
      </c>
      <c r="F142" s="70"/>
      <c r="G142" s="134">
        <v>45392.2</v>
      </c>
      <c r="H142" s="135"/>
      <c r="I142" s="136"/>
      <c r="J142" s="67"/>
      <c r="K142" s="137"/>
      <c r="L142" s="138"/>
      <c r="M142" s="67"/>
      <c r="N142" s="137">
        <v>45392.2</v>
      </c>
      <c r="O142" s="135"/>
      <c r="P142" s="138"/>
      <c r="Q142" s="67"/>
      <c r="R142" s="137">
        <v>45392.2</v>
      </c>
      <c r="S142" s="135"/>
      <c r="T142" s="138"/>
      <c r="U142" s="67"/>
      <c r="V142" s="137">
        <v>0</v>
      </c>
      <c r="W142" s="135"/>
      <c r="X142" s="138"/>
      <c r="Y142" s="67"/>
      <c r="Z142" s="137">
        <v>0</v>
      </c>
      <c r="AA142" s="135"/>
      <c r="AB142" s="138"/>
      <c r="AC142" s="67"/>
      <c r="AD142" s="137">
        <v>0</v>
      </c>
      <c r="AE142" s="135"/>
      <c r="AF142" s="138"/>
      <c r="AG142" s="67"/>
      <c r="AH142" s="137">
        <v>0</v>
      </c>
      <c r="AI142" s="135"/>
      <c r="AJ142" s="138"/>
      <c r="AK142" s="67"/>
      <c r="AL142" s="137">
        <v>0</v>
      </c>
      <c r="AM142" s="135"/>
      <c r="AN142" s="138"/>
      <c r="AO142" s="73"/>
      <c r="AP142" s="137">
        <v>0</v>
      </c>
      <c r="AQ142" s="135"/>
      <c r="AR142" s="138"/>
      <c r="AS142" s="67"/>
      <c r="AT142" s="137">
        <v>0</v>
      </c>
      <c r="AU142" s="135"/>
      <c r="AV142" s="138"/>
      <c r="AW142" s="67"/>
      <c r="AX142" s="137">
        <v>0</v>
      </c>
      <c r="AY142" s="135"/>
      <c r="AZ142" s="138"/>
      <c r="BA142" s="67"/>
      <c r="BB142" s="137">
        <v>0</v>
      </c>
      <c r="BC142" s="135"/>
      <c r="BD142" s="138"/>
      <c r="BE142" s="67"/>
      <c r="BF142" s="137">
        <v>0</v>
      </c>
      <c r="BG142" s="135"/>
      <c r="BH142" s="138"/>
      <c r="BI142" s="67"/>
      <c r="BJ142" s="137">
        <v>0</v>
      </c>
      <c r="BK142" s="135"/>
      <c r="BL142" s="138"/>
    </row>
    <row r="143" spans="1:64" x14ac:dyDescent="0.2">
      <c r="A143" s="67"/>
      <c r="B143" s="76"/>
      <c r="C143" s="77">
        <v>4</v>
      </c>
      <c r="D143" s="70" t="s">
        <v>260</v>
      </c>
      <c r="E143" s="71" t="s">
        <v>282</v>
      </c>
      <c r="F143" s="70"/>
      <c r="G143" s="134">
        <v>8986.0908400816006</v>
      </c>
      <c r="H143" s="135"/>
      <c r="I143" s="136"/>
      <c r="J143" s="67"/>
      <c r="K143" s="137"/>
      <c r="L143" s="138"/>
      <c r="M143" s="67"/>
      <c r="N143" s="137">
        <v>8986.0908400816006</v>
      </c>
      <c r="O143" s="135"/>
      <c r="P143" s="138"/>
      <c r="Q143" s="67"/>
      <c r="R143" s="137">
        <v>8986.0908400816006</v>
      </c>
      <c r="S143" s="135"/>
      <c r="T143" s="138"/>
      <c r="U143" s="67"/>
      <c r="V143" s="137">
        <v>0</v>
      </c>
      <c r="W143" s="135"/>
      <c r="X143" s="138"/>
      <c r="Y143" s="67"/>
      <c r="Z143" s="137">
        <v>0</v>
      </c>
      <c r="AA143" s="135"/>
      <c r="AB143" s="138"/>
      <c r="AC143" s="67"/>
      <c r="AD143" s="137">
        <v>0</v>
      </c>
      <c r="AE143" s="135"/>
      <c r="AF143" s="138"/>
      <c r="AG143" s="67"/>
      <c r="AH143" s="137">
        <v>0</v>
      </c>
      <c r="AI143" s="135"/>
      <c r="AJ143" s="138"/>
      <c r="AK143" s="67"/>
      <c r="AL143" s="137">
        <v>0</v>
      </c>
      <c r="AM143" s="135"/>
      <c r="AN143" s="138"/>
      <c r="AO143" s="73"/>
      <c r="AP143" s="137">
        <v>0</v>
      </c>
      <c r="AQ143" s="135"/>
      <c r="AR143" s="138"/>
      <c r="AS143" s="67"/>
      <c r="AT143" s="137">
        <v>0</v>
      </c>
      <c r="AU143" s="135"/>
      <c r="AV143" s="138"/>
      <c r="AW143" s="67"/>
      <c r="AX143" s="137">
        <v>0</v>
      </c>
      <c r="AY143" s="135"/>
      <c r="AZ143" s="138"/>
      <c r="BA143" s="67"/>
      <c r="BB143" s="137">
        <v>0</v>
      </c>
      <c r="BC143" s="135"/>
      <c r="BD143" s="138"/>
      <c r="BE143" s="67"/>
      <c r="BF143" s="137">
        <v>0</v>
      </c>
      <c r="BG143" s="135"/>
      <c r="BH143" s="138"/>
      <c r="BI143" s="67"/>
      <c r="BJ143" s="137">
        <v>0</v>
      </c>
      <c r="BK143" s="135"/>
      <c r="BL143" s="138"/>
    </row>
    <row r="144" spans="1:64" x14ac:dyDescent="0.2">
      <c r="A144" s="67"/>
      <c r="B144" s="76"/>
      <c r="C144" s="77">
        <v>4</v>
      </c>
      <c r="D144" s="70" t="s">
        <v>262</v>
      </c>
      <c r="E144" s="71" t="s">
        <v>283</v>
      </c>
      <c r="F144" s="70"/>
      <c r="G144" s="134">
        <v>-3145</v>
      </c>
      <c r="H144" s="135"/>
      <c r="I144" s="136"/>
      <c r="J144" s="67"/>
      <c r="K144" s="137"/>
      <c r="L144" s="138"/>
      <c r="M144" s="67"/>
      <c r="N144" s="137">
        <v>-3145</v>
      </c>
      <c r="O144" s="135"/>
      <c r="P144" s="138"/>
      <c r="Q144" s="67"/>
      <c r="R144" s="137">
        <v>-3145</v>
      </c>
      <c r="S144" s="135"/>
      <c r="T144" s="138"/>
      <c r="U144" s="67"/>
      <c r="V144" s="137">
        <v>0</v>
      </c>
      <c r="W144" s="135"/>
      <c r="X144" s="138"/>
      <c r="Y144" s="67"/>
      <c r="Z144" s="137">
        <v>0</v>
      </c>
      <c r="AA144" s="135"/>
      <c r="AB144" s="138"/>
      <c r="AC144" s="67"/>
      <c r="AD144" s="137">
        <v>0</v>
      </c>
      <c r="AE144" s="135"/>
      <c r="AF144" s="138"/>
      <c r="AG144" s="67"/>
      <c r="AH144" s="137">
        <v>0</v>
      </c>
      <c r="AI144" s="135"/>
      <c r="AJ144" s="138"/>
      <c r="AK144" s="67"/>
      <c r="AL144" s="137">
        <v>0</v>
      </c>
      <c r="AM144" s="135"/>
      <c r="AN144" s="138"/>
      <c r="AO144" s="73"/>
      <c r="AP144" s="137">
        <v>0</v>
      </c>
      <c r="AQ144" s="135"/>
      <c r="AR144" s="138"/>
      <c r="AS144" s="67"/>
      <c r="AT144" s="137">
        <v>0</v>
      </c>
      <c r="AU144" s="135"/>
      <c r="AV144" s="138"/>
      <c r="AW144" s="67"/>
      <c r="AX144" s="137">
        <v>0</v>
      </c>
      <c r="AY144" s="135"/>
      <c r="AZ144" s="138"/>
      <c r="BA144" s="67"/>
      <c r="BB144" s="137">
        <v>0</v>
      </c>
      <c r="BC144" s="135"/>
      <c r="BD144" s="138"/>
      <c r="BE144" s="67"/>
      <c r="BF144" s="137">
        <v>0</v>
      </c>
      <c r="BG144" s="135"/>
      <c r="BH144" s="138"/>
      <c r="BI144" s="67"/>
      <c r="BJ144" s="137">
        <v>0</v>
      </c>
      <c r="BK144" s="135"/>
      <c r="BL144" s="138"/>
    </row>
    <row r="145" spans="1:64" x14ac:dyDescent="0.2">
      <c r="A145" s="67"/>
      <c r="B145" s="70"/>
      <c r="C145" s="69"/>
      <c r="D145" s="70"/>
      <c r="E145" s="71" t="s">
        <v>264</v>
      </c>
      <c r="F145" s="70"/>
      <c r="G145" s="93"/>
      <c r="H145" s="132"/>
      <c r="I145" s="119"/>
      <c r="J145" s="67"/>
      <c r="K145" s="97"/>
      <c r="L145" s="121"/>
      <c r="M145" s="67"/>
      <c r="N145" s="97"/>
      <c r="O145" s="132"/>
      <c r="P145" s="121"/>
      <c r="Q145" s="67"/>
      <c r="R145" s="97"/>
      <c r="S145" s="132"/>
      <c r="T145" s="121"/>
      <c r="U145" s="67"/>
      <c r="V145" s="97"/>
      <c r="W145" s="132"/>
      <c r="X145" s="121"/>
      <c r="Y145" s="67"/>
      <c r="Z145" s="97"/>
      <c r="AA145" s="132"/>
      <c r="AB145" s="121"/>
      <c r="AC145" s="67"/>
      <c r="AD145" s="97"/>
      <c r="AE145" s="132"/>
      <c r="AF145" s="121"/>
      <c r="AG145" s="67"/>
      <c r="AH145" s="97"/>
      <c r="AI145" s="132"/>
      <c r="AJ145" s="121"/>
      <c r="AK145" s="67"/>
      <c r="AL145" s="97"/>
      <c r="AM145" s="132"/>
      <c r="AN145" s="121"/>
      <c r="AO145" s="73"/>
      <c r="AP145" s="97"/>
      <c r="AQ145" s="132"/>
      <c r="AR145" s="121"/>
      <c r="AS145" s="67"/>
      <c r="AT145" s="97"/>
      <c r="AU145" s="132"/>
      <c r="AV145" s="121"/>
      <c r="AW145" s="67"/>
      <c r="AX145" s="97"/>
      <c r="AY145" s="132"/>
      <c r="AZ145" s="121"/>
      <c r="BA145" s="67"/>
      <c r="BB145" s="97"/>
      <c r="BC145" s="132"/>
      <c r="BD145" s="121"/>
      <c r="BE145" s="67"/>
      <c r="BF145" s="97"/>
      <c r="BG145" s="132"/>
      <c r="BH145" s="121"/>
      <c r="BI145" s="67"/>
      <c r="BJ145" s="97"/>
      <c r="BK145" s="132"/>
      <c r="BL145" s="121"/>
    </row>
    <row r="146" spans="1:64" x14ac:dyDescent="0.2">
      <c r="A146" s="67"/>
      <c r="B146" s="146" t="s">
        <v>301</v>
      </c>
      <c r="C146" s="77"/>
      <c r="D146" s="70"/>
      <c r="E146" s="71" t="s">
        <v>264</v>
      </c>
      <c r="F146" s="70"/>
      <c r="G146" s="93"/>
      <c r="H146" s="132"/>
      <c r="I146" s="119"/>
      <c r="J146" s="67"/>
      <c r="K146" s="97"/>
      <c r="L146" s="121"/>
      <c r="M146" s="67"/>
      <c r="N146" s="97"/>
      <c r="O146" s="132"/>
      <c r="P146" s="121"/>
      <c r="Q146" s="67"/>
      <c r="R146" s="97"/>
      <c r="S146" s="132"/>
      <c r="T146" s="121"/>
      <c r="U146" s="67"/>
      <c r="V146" s="97"/>
      <c r="W146" s="132"/>
      <c r="X146" s="121"/>
      <c r="Y146" s="67"/>
      <c r="Z146" s="97"/>
      <c r="AA146" s="132"/>
      <c r="AB146" s="121"/>
      <c r="AC146" s="67"/>
      <c r="AD146" s="97"/>
      <c r="AE146" s="132"/>
      <c r="AF146" s="121"/>
      <c r="AG146" s="67"/>
      <c r="AH146" s="97"/>
      <c r="AI146" s="132"/>
      <c r="AJ146" s="121"/>
      <c r="AK146" s="67"/>
      <c r="AL146" s="97"/>
      <c r="AM146" s="132"/>
      <c r="AN146" s="121"/>
      <c r="AO146" s="73"/>
      <c r="AP146" s="97"/>
      <c r="AQ146" s="132"/>
      <c r="AR146" s="121"/>
      <c r="AS146" s="67"/>
      <c r="AT146" s="97"/>
      <c r="AU146" s="132"/>
      <c r="AV146" s="121"/>
      <c r="AW146" s="67"/>
      <c r="AX146" s="97"/>
      <c r="AY146" s="132"/>
      <c r="AZ146" s="121"/>
      <c r="BA146" s="67"/>
      <c r="BB146" s="97"/>
      <c r="BC146" s="132"/>
      <c r="BD146" s="121"/>
      <c r="BE146" s="67"/>
      <c r="BF146" s="97"/>
      <c r="BG146" s="132"/>
      <c r="BH146" s="121"/>
      <c r="BI146" s="67"/>
      <c r="BJ146" s="97"/>
      <c r="BK146" s="132"/>
      <c r="BL146" s="121"/>
    </row>
    <row r="147" spans="1:64" x14ac:dyDescent="0.2">
      <c r="A147" s="67"/>
      <c r="B147" s="76"/>
      <c r="C147" s="77">
        <v>4</v>
      </c>
      <c r="D147" s="70" t="s">
        <v>258</v>
      </c>
      <c r="E147" s="71" t="s">
        <v>281</v>
      </c>
      <c r="F147" s="70"/>
      <c r="G147" s="134">
        <v>5250000</v>
      </c>
      <c r="H147" s="135"/>
      <c r="I147" s="136"/>
      <c r="J147" s="67"/>
      <c r="K147" s="137"/>
      <c r="L147" s="138"/>
      <c r="M147" s="67"/>
      <c r="N147" s="137">
        <v>5250000</v>
      </c>
      <c r="O147" s="135"/>
      <c r="P147" s="138"/>
      <c r="Q147" s="67"/>
      <c r="R147" s="137">
        <v>5250000</v>
      </c>
      <c r="S147" s="135"/>
      <c r="T147" s="138"/>
      <c r="U147" s="67"/>
      <c r="V147" s="137">
        <v>0</v>
      </c>
      <c r="W147" s="135"/>
      <c r="X147" s="138"/>
      <c r="Y147" s="67"/>
      <c r="Z147" s="137">
        <v>0</v>
      </c>
      <c r="AA147" s="135"/>
      <c r="AB147" s="138"/>
      <c r="AC147" s="67"/>
      <c r="AD147" s="137">
        <v>0</v>
      </c>
      <c r="AE147" s="135"/>
      <c r="AF147" s="138"/>
      <c r="AG147" s="67"/>
      <c r="AH147" s="137">
        <v>0</v>
      </c>
      <c r="AI147" s="135"/>
      <c r="AJ147" s="138"/>
      <c r="AK147" s="67"/>
      <c r="AL147" s="137">
        <v>0</v>
      </c>
      <c r="AM147" s="135"/>
      <c r="AN147" s="138"/>
      <c r="AO147" s="73"/>
      <c r="AP147" s="137">
        <v>0</v>
      </c>
      <c r="AQ147" s="135"/>
      <c r="AR147" s="138"/>
      <c r="AS147" s="67"/>
      <c r="AT147" s="137">
        <v>0</v>
      </c>
      <c r="AU147" s="135"/>
      <c r="AV147" s="138"/>
      <c r="AW147" s="67"/>
      <c r="AX147" s="137">
        <v>0</v>
      </c>
      <c r="AY147" s="135"/>
      <c r="AZ147" s="138"/>
      <c r="BA147" s="67"/>
      <c r="BB147" s="137">
        <v>0</v>
      </c>
      <c r="BC147" s="135"/>
      <c r="BD147" s="138"/>
      <c r="BE147" s="67"/>
      <c r="BF147" s="137">
        <v>0</v>
      </c>
      <c r="BG147" s="135"/>
      <c r="BH147" s="138"/>
      <c r="BI147" s="67"/>
      <c r="BJ147" s="137">
        <v>0</v>
      </c>
      <c r="BK147" s="135"/>
      <c r="BL147" s="138"/>
    </row>
    <row r="148" spans="1:64" x14ac:dyDescent="0.2">
      <c r="A148" s="67"/>
      <c r="B148" s="76"/>
      <c r="C148" s="77">
        <v>4</v>
      </c>
      <c r="D148" s="70" t="s">
        <v>260</v>
      </c>
      <c r="E148" s="71" t="s">
        <v>282</v>
      </c>
      <c r="F148" s="70"/>
      <c r="G148" s="134">
        <v>1039319.022</v>
      </c>
      <c r="H148" s="135"/>
      <c r="I148" s="136"/>
      <c r="J148" s="67"/>
      <c r="K148" s="137"/>
      <c r="L148" s="138"/>
      <c r="M148" s="67"/>
      <c r="N148" s="137">
        <v>1039319.022</v>
      </c>
      <c r="O148" s="135"/>
      <c r="P148" s="138"/>
      <c r="Q148" s="67"/>
      <c r="R148" s="137">
        <v>1039319.022</v>
      </c>
      <c r="S148" s="135"/>
      <c r="T148" s="138"/>
      <c r="U148" s="67"/>
      <c r="V148" s="137">
        <v>0</v>
      </c>
      <c r="W148" s="135"/>
      <c r="X148" s="138"/>
      <c r="Y148" s="67"/>
      <c r="Z148" s="137">
        <v>0</v>
      </c>
      <c r="AA148" s="135"/>
      <c r="AB148" s="138"/>
      <c r="AC148" s="67"/>
      <c r="AD148" s="137">
        <v>0</v>
      </c>
      <c r="AE148" s="135"/>
      <c r="AF148" s="138"/>
      <c r="AG148" s="67"/>
      <c r="AH148" s="137">
        <v>0</v>
      </c>
      <c r="AI148" s="135"/>
      <c r="AJ148" s="138"/>
      <c r="AK148" s="67"/>
      <c r="AL148" s="137">
        <v>0</v>
      </c>
      <c r="AM148" s="135"/>
      <c r="AN148" s="138"/>
      <c r="AO148" s="73"/>
      <c r="AP148" s="137">
        <v>0</v>
      </c>
      <c r="AQ148" s="135"/>
      <c r="AR148" s="138"/>
      <c r="AS148" s="67"/>
      <c r="AT148" s="137">
        <v>0</v>
      </c>
      <c r="AU148" s="135"/>
      <c r="AV148" s="138"/>
      <c r="AW148" s="67"/>
      <c r="AX148" s="137">
        <v>0</v>
      </c>
      <c r="AY148" s="135"/>
      <c r="AZ148" s="138"/>
      <c r="BA148" s="67"/>
      <c r="BB148" s="137">
        <v>0</v>
      </c>
      <c r="BC148" s="135"/>
      <c r="BD148" s="138"/>
      <c r="BE148" s="67"/>
      <c r="BF148" s="137">
        <v>0</v>
      </c>
      <c r="BG148" s="135"/>
      <c r="BH148" s="138"/>
      <c r="BI148" s="67"/>
      <c r="BJ148" s="137">
        <v>0</v>
      </c>
      <c r="BK148" s="135"/>
      <c r="BL148" s="138"/>
    </row>
    <row r="149" spans="1:64" x14ac:dyDescent="0.2">
      <c r="A149" s="67"/>
      <c r="B149" s="76"/>
      <c r="C149" s="77">
        <v>4</v>
      </c>
      <c r="D149" s="70" t="s">
        <v>262</v>
      </c>
      <c r="E149" s="71" t="s">
        <v>283</v>
      </c>
      <c r="F149" s="70"/>
      <c r="G149" s="134">
        <v>-363762</v>
      </c>
      <c r="H149" s="135"/>
      <c r="I149" s="136"/>
      <c r="J149" s="67"/>
      <c r="K149" s="137"/>
      <c r="L149" s="138"/>
      <c r="M149" s="67"/>
      <c r="N149" s="137">
        <v>-363762</v>
      </c>
      <c r="O149" s="135"/>
      <c r="P149" s="138"/>
      <c r="Q149" s="67"/>
      <c r="R149" s="137">
        <v>-363762</v>
      </c>
      <c r="S149" s="135"/>
      <c r="T149" s="138"/>
      <c r="U149" s="67"/>
      <c r="V149" s="137">
        <v>0</v>
      </c>
      <c r="W149" s="135"/>
      <c r="X149" s="138"/>
      <c r="Y149" s="67"/>
      <c r="Z149" s="137">
        <v>0</v>
      </c>
      <c r="AA149" s="135"/>
      <c r="AB149" s="138"/>
      <c r="AC149" s="67"/>
      <c r="AD149" s="137">
        <v>0</v>
      </c>
      <c r="AE149" s="135"/>
      <c r="AF149" s="138"/>
      <c r="AG149" s="67"/>
      <c r="AH149" s="137">
        <v>0</v>
      </c>
      <c r="AI149" s="135"/>
      <c r="AJ149" s="138"/>
      <c r="AK149" s="67"/>
      <c r="AL149" s="137">
        <v>0</v>
      </c>
      <c r="AM149" s="135"/>
      <c r="AN149" s="138"/>
      <c r="AO149" s="73"/>
      <c r="AP149" s="137">
        <v>0</v>
      </c>
      <c r="AQ149" s="135"/>
      <c r="AR149" s="138"/>
      <c r="AS149" s="67"/>
      <c r="AT149" s="137">
        <v>0</v>
      </c>
      <c r="AU149" s="135"/>
      <c r="AV149" s="138"/>
      <c r="AW149" s="67"/>
      <c r="AX149" s="137">
        <v>0</v>
      </c>
      <c r="AY149" s="135"/>
      <c r="AZ149" s="138"/>
      <c r="BA149" s="67"/>
      <c r="BB149" s="137">
        <v>0</v>
      </c>
      <c r="BC149" s="135"/>
      <c r="BD149" s="138"/>
      <c r="BE149" s="67"/>
      <c r="BF149" s="137">
        <v>0</v>
      </c>
      <c r="BG149" s="135"/>
      <c r="BH149" s="138"/>
      <c r="BI149" s="67"/>
      <c r="BJ149" s="137">
        <v>0</v>
      </c>
      <c r="BK149" s="135"/>
      <c r="BL149" s="138"/>
    </row>
    <row r="150" spans="1:64" x14ac:dyDescent="0.2">
      <c r="A150" s="67"/>
      <c r="B150" s="70"/>
      <c r="C150" s="69"/>
      <c r="D150" s="70"/>
      <c r="E150" s="71" t="s">
        <v>264</v>
      </c>
      <c r="F150" s="70"/>
      <c r="G150" s="93"/>
      <c r="H150" s="132"/>
      <c r="I150" s="119"/>
      <c r="J150" s="67"/>
      <c r="K150" s="97"/>
      <c r="L150" s="121"/>
      <c r="M150" s="67"/>
      <c r="N150" s="97"/>
      <c r="O150" s="132"/>
      <c r="P150" s="121"/>
      <c r="Q150" s="67"/>
      <c r="R150" s="97"/>
      <c r="S150" s="132"/>
      <c r="T150" s="121"/>
      <c r="U150" s="67"/>
      <c r="V150" s="97"/>
      <c r="W150" s="132"/>
      <c r="X150" s="121"/>
      <c r="Y150" s="67"/>
      <c r="Z150" s="97"/>
      <c r="AA150" s="132"/>
      <c r="AB150" s="121"/>
      <c r="AC150" s="67"/>
      <c r="AD150" s="97"/>
      <c r="AE150" s="132"/>
      <c r="AF150" s="121"/>
      <c r="AG150" s="67"/>
      <c r="AH150" s="97"/>
      <c r="AI150" s="132"/>
      <c r="AJ150" s="121"/>
      <c r="AK150" s="67"/>
      <c r="AL150" s="97"/>
      <c r="AM150" s="132"/>
      <c r="AN150" s="121"/>
      <c r="AO150" s="73"/>
      <c r="AP150" s="97"/>
      <c r="AQ150" s="132"/>
      <c r="AR150" s="121"/>
      <c r="AS150" s="67"/>
      <c r="AT150" s="97"/>
      <c r="AU150" s="132"/>
      <c r="AV150" s="121"/>
      <c r="AW150" s="67"/>
      <c r="AX150" s="97"/>
      <c r="AY150" s="132"/>
      <c r="AZ150" s="121"/>
      <c r="BA150" s="67"/>
      <c r="BB150" s="97"/>
      <c r="BC150" s="132"/>
      <c r="BD150" s="121"/>
      <c r="BE150" s="67"/>
      <c r="BF150" s="97"/>
      <c r="BG150" s="132"/>
      <c r="BH150" s="121"/>
      <c r="BI150" s="67"/>
      <c r="BJ150" s="97"/>
      <c r="BK150" s="132"/>
      <c r="BL150" s="121"/>
    </row>
    <row r="151" spans="1:64" x14ac:dyDescent="0.2">
      <c r="A151" s="67"/>
      <c r="B151" s="146" t="s">
        <v>302</v>
      </c>
      <c r="C151" s="77"/>
      <c r="D151" s="70"/>
      <c r="E151" s="71" t="s">
        <v>264</v>
      </c>
      <c r="F151" s="70"/>
      <c r="G151" s="93"/>
      <c r="H151" s="132"/>
      <c r="I151" s="119"/>
      <c r="J151" s="67"/>
      <c r="K151" s="97"/>
      <c r="L151" s="121"/>
      <c r="M151" s="67"/>
      <c r="N151" s="97"/>
      <c r="O151" s="132"/>
      <c r="P151" s="121"/>
      <c r="Q151" s="67"/>
      <c r="R151" s="97"/>
      <c r="S151" s="132"/>
      <c r="T151" s="121"/>
      <c r="U151" s="67"/>
      <c r="V151" s="97"/>
      <c r="W151" s="132"/>
      <c r="X151" s="121"/>
      <c r="Y151" s="67"/>
      <c r="Z151" s="97"/>
      <c r="AA151" s="132"/>
      <c r="AB151" s="121"/>
      <c r="AC151" s="67"/>
      <c r="AD151" s="97"/>
      <c r="AE151" s="132"/>
      <c r="AF151" s="121"/>
      <c r="AG151" s="67"/>
      <c r="AH151" s="97"/>
      <c r="AI151" s="132"/>
      <c r="AJ151" s="121"/>
      <c r="AK151" s="67"/>
      <c r="AL151" s="97"/>
      <c r="AM151" s="132"/>
      <c r="AN151" s="121"/>
      <c r="AO151" s="73"/>
      <c r="AP151" s="97"/>
      <c r="AQ151" s="132"/>
      <c r="AR151" s="121"/>
      <c r="AS151" s="67"/>
      <c r="AT151" s="97"/>
      <c r="AU151" s="132"/>
      <c r="AV151" s="121"/>
      <c r="AW151" s="67"/>
      <c r="AX151" s="97"/>
      <c r="AY151" s="132"/>
      <c r="AZ151" s="121"/>
      <c r="BA151" s="67"/>
      <c r="BB151" s="97"/>
      <c r="BC151" s="132"/>
      <c r="BD151" s="121"/>
      <c r="BE151" s="67"/>
      <c r="BF151" s="97"/>
      <c r="BG151" s="132"/>
      <c r="BH151" s="121"/>
      <c r="BI151" s="67"/>
      <c r="BJ151" s="97"/>
      <c r="BK151" s="132"/>
      <c r="BL151" s="121"/>
    </row>
    <row r="152" spans="1:64" x14ac:dyDescent="0.2">
      <c r="A152" s="67"/>
      <c r="B152" s="76"/>
      <c r="C152" s="77">
        <v>4</v>
      </c>
      <c r="D152" s="70" t="s">
        <v>258</v>
      </c>
      <c r="E152" s="71" t="s">
        <v>281</v>
      </c>
      <c r="F152" s="70"/>
      <c r="G152" s="134">
        <v>0</v>
      </c>
      <c r="H152" s="135"/>
      <c r="I152" s="136"/>
      <c r="J152" s="67"/>
      <c r="K152" s="137"/>
      <c r="L152" s="138"/>
      <c r="M152" s="67"/>
      <c r="N152" s="137">
        <v>0</v>
      </c>
      <c r="O152" s="135"/>
      <c r="P152" s="138"/>
      <c r="Q152" s="67"/>
      <c r="R152" s="137">
        <v>0</v>
      </c>
      <c r="S152" s="135"/>
      <c r="T152" s="138"/>
      <c r="U152" s="67"/>
      <c r="V152" s="137">
        <v>0</v>
      </c>
      <c r="W152" s="135"/>
      <c r="X152" s="138"/>
      <c r="Y152" s="67"/>
      <c r="Z152" s="137">
        <v>0</v>
      </c>
      <c r="AA152" s="135"/>
      <c r="AB152" s="138"/>
      <c r="AC152" s="67"/>
      <c r="AD152" s="137">
        <v>0</v>
      </c>
      <c r="AE152" s="135"/>
      <c r="AF152" s="138"/>
      <c r="AG152" s="67"/>
      <c r="AH152" s="137">
        <v>0</v>
      </c>
      <c r="AI152" s="135"/>
      <c r="AJ152" s="138"/>
      <c r="AK152" s="67"/>
      <c r="AL152" s="137">
        <v>0</v>
      </c>
      <c r="AM152" s="135"/>
      <c r="AN152" s="138"/>
      <c r="AO152" s="73"/>
      <c r="AP152" s="137">
        <v>0</v>
      </c>
      <c r="AQ152" s="135"/>
      <c r="AR152" s="138"/>
      <c r="AS152" s="67"/>
      <c r="AT152" s="137">
        <v>0</v>
      </c>
      <c r="AU152" s="135"/>
      <c r="AV152" s="138"/>
      <c r="AW152" s="67"/>
      <c r="AX152" s="137">
        <v>0</v>
      </c>
      <c r="AY152" s="135"/>
      <c r="AZ152" s="138"/>
      <c r="BA152" s="67"/>
      <c r="BB152" s="137">
        <v>0</v>
      </c>
      <c r="BC152" s="135"/>
      <c r="BD152" s="138"/>
      <c r="BE152" s="67"/>
      <c r="BF152" s="137">
        <v>0</v>
      </c>
      <c r="BG152" s="135"/>
      <c r="BH152" s="138"/>
      <c r="BI152" s="67"/>
      <c r="BJ152" s="137">
        <v>0</v>
      </c>
      <c r="BK152" s="135"/>
      <c r="BL152" s="138"/>
    </row>
    <row r="153" spans="1:64" x14ac:dyDescent="0.2">
      <c r="A153" s="67"/>
      <c r="B153" s="76"/>
      <c r="C153" s="77">
        <v>4</v>
      </c>
      <c r="D153" s="70" t="s">
        <v>260</v>
      </c>
      <c r="E153" s="71" t="s">
        <v>282</v>
      </c>
      <c r="F153" s="70"/>
      <c r="G153" s="134">
        <v>0</v>
      </c>
      <c r="H153" s="135"/>
      <c r="I153" s="136"/>
      <c r="J153" s="67"/>
      <c r="K153" s="137"/>
      <c r="L153" s="138"/>
      <c r="M153" s="67"/>
      <c r="N153" s="137">
        <v>0</v>
      </c>
      <c r="O153" s="135"/>
      <c r="P153" s="138"/>
      <c r="Q153" s="67"/>
      <c r="R153" s="137">
        <v>0</v>
      </c>
      <c r="S153" s="135"/>
      <c r="T153" s="138"/>
      <c r="U153" s="67"/>
      <c r="V153" s="137">
        <v>0</v>
      </c>
      <c r="W153" s="135"/>
      <c r="X153" s="138"/>
      <c r="Y153" s="67"/>
      <c r="Z153" s="137">
        <v>0</v>
      </c>
      <c r="AA153" s="135"/>
      <c r="AB153" s="138"/>
      <c r="AC153" s="67"/>
      <c r="AD153" s="137">
        <v>0</v>
      </c>
      <c r="AE153" s="135"/>
      <c r="AF153" s="138"/>
      <c r="AG153" s="67"/>
      <c r="AH153" s="137">
        <v>0</v>
      </c>
      <c r="AI153" s="135"/>
      <c r="AJ153" s="138"/>
      <c r="AK153" s="67"/>
      <c r="AL153" s="137">
        <v>0</v>
      </c>
      <c r="AM153" s="135"/>
      <c r="AN153" s="138"/>
      <c r="AO153" s="73"/>
      <c r="AP153" s="137">
        <v>0</v>
      </c>
      <c r="AQ153" s="135"/>
      <c r="AR153" s="138"/>
      <c r="AS153" s="67"/>
      <c r="AT153" s="137">
        <v>0</v>
      </c>
      <c r="AU153" s="135"/>
      <c r="AV153" s="138"/>
      <c r="AW153" s="67"/>
      <c r="AX153" s="137">
        <v>0</v>
      </c>
      <c r="AY153" s="135"/>
      <c r="AZ153" s="138"/>
      <c r="BA153" s="67"/>
      <c r="BB153" s="137">
        <v>0</v>
      </c>
      <c r="BC153" s="135"/>
      <c r="BD153" s="138"/>
      <c r="BE153" s="67"/>
      <c r="BF153" s="137">
        <v>0</v>
      </c>
      <c r="BG153" s="135"/>
      <c r="BH153" s="138"/>
      <c r="BI153" s="67"/>
      <c r="BJ153" s="137">
        <v>0</v>
      </c>
      <c r="BK153" s="135"/>
      <c r="BL153" s="138"/>
    </row>
    <row r="154" spans="1:64" x14ac:dyDescent="0.2">
      <c r="A154" s="67"/>
      <c r="B154" s="76"/>
      <c r="C154" s="77">
        <v>4</v>
      </c>
      <c r="D154" s="70" t="s">
        <v>262</v>
      </c>
      <c r="E154" s="71" t="s">
        <v>283</v>
      </c>
      <c r="F154" s="70"/>
      <c r="G154" s="134">
        <v>0</v>
      </c>
      <c r="H154" s="135"/>
      <c r="I154" s="136"/>
      <c r="J154" s="67"/>
      <c r="K154" s="137"/>
      <c r="L154" s="138"/>
      <c r="M154" s="67"/>
      <c r="N154" s="137">
        <v>0</v>
      </c>
      <c r="O154" s="135"/>
      <c r="P154" s="138"/>
      <c r="Q154" s="67"/>
      <c r="R154" s="137">
        <v>0</v>
      </c>
      <c r="S154" s="135"/>
      <c r="T154" s="138"/>
      <c r="U154" s="67"/>
      <c r="V154" s="137">
        <v>0</v>
      </c>
      <c r="W154" s="135"/>
      <c r="X154" s="138"/>
      <c r="Y154" s="67"/>
      <c r="Z154" s="137">
        <v>0</v>
      </c>
      <c r="AA154" s="135"/>
      <c r="AB154" s="138"/>
      <c r="AC154" s="67"/>
      <c r="AD154" s="137">
        <v>0</v>
      </c>
      <c r="AE154" s="135"/>
      <c r="AF154" s="138"/>
      <c r="AG154" s="67"/>
      <c r="AH154" s="137">
        <v>0</v>
      </c>
      <c r="AI154" s="135"/>
      <c r="AJ154" s="138"/>
      <c r="AK154" s="67"/>
      <c r="AL154" s="137">
        <v>0</v>
      </c>
      <c r="AM154" s="135"/>
      <c r="AN154" s="138"/>
      <c r="AO154" s="73"/>
      <c r="AP154" s="137">
        <v>0</v>
      </c>
      <c r="AQ154" s="135"/>
      <c r="AR154" s="138"/>
      <c r="AS154" s="67"/>
      <c r="AT154" s="137">
        <v>0</v>
      </c>
      <c r="AU154" s="135"/>
      <c r="AV154" s="138"/>
      <c r="AW154" s="67"/>
      <c r="AX154" s="137">
        <v>0</v>
      </c>
      <c r="AY154" s="135"/>
      <c r="AZ154" s="138"/>
      <c r="BA154" s="67"/>
      <c r="BB154" s="137">
        <v>0</v>
      </c>
      <c r="BC154" s="135"/>
      <c r="BD154" s="138"/>
      <c r="BE154" s="67"/>
      <c r="BF154" s="137">
        <v>0</v>
      </c>
      <c r="BG154" s="135"/>
      <c r="BH154" s="138"/>
      <c r="BI154" s="67"/>
      <c r="BJ154" s="137">
        <v>0</v>
      </c>
      <c r="BK154" s="135"/>
      <c r="BL154" s="138"/>
    </row>
    <row r="155" spans="1:64" x14ac:dyDescent="0.2">
      <c r="A155" s="67"/>
      <c r="B155" s="70"/>
      <c r="C155" s="69"/>
      <c r="D155" s="70"/>
      <c r="E155" s="71" t="s">
        <v>264</v>
      </c>
      <c r="F155" s="70"/>
      <c r="G155" s="93"/>
      <c r="H155" s="132"/>
      <c r="I155" s="119"/>
      <c r="J155" s="67"/>
      <c r="K155" s="97"/>
      <c r="L155" s="121"/>
      <c r="M155" s="67"/>
      <c r="N155" s="97"/>
      <c r="O155" s="132"/>
      <c r="P155" s="121"/>
      <c r="Q155" s="67"/>
      <c r="R155" s="97"/>
      <c r="S155" s="132"/>
      <c r="T155" s="121"/>
      <c r="U155" s="67"/>
      <c r="V155" s="97"/>
      <c r="W155" s="132"/>
      <c r="X155" s="121"/>
      <c r="Y155" s="67"/>
      <c r="Z155" s="97"/>
      <c r="AA155" s="132"/>
      <c r="AB155" s="121"/>
      <c r="AC155" s="67"/>
      <c r="AD155" s="97"/>
      <c r="AE155" s="132"/>
      <c r="AF155" s="121"/>
      <c r="AG155" s="67"/>
      <c r="AH155" s="97"/>
      <c r="AI155" s="132"/>
      <c r="AJ155" s="121"/>
      <c r="AK155" s="67"/>
      <c r="AL155" s="97"/>
      <c r="AM155" s="132"/>
      <c r="AN155" s="121"/>
      <c r="AO155" s="73"/>
      <c r="AP155" s="97"/>
      <c r="AQ155" s="132"/>
      <c r="AR155" s="121"/>
      <c r="AS155" s="67"/>
      <c r="AT155" s="97"/>
      <c r="AU155" s="132"/>
      <c r="AV155" s="121"/>
      <c r="AW155" s="67"/>
      <c r="AX155" s="97"/>
      <c r="AY155" s="132"/>
      <c r="AZ155" s="121"/>
      <c r="BA155" s="67"/>
      <c r="BB155" s="97"/>
      <c r="BC155" s="132"/>
      <c r="BD155" s="121"/>
      <c r="BE155" s="67"/>
      <c r="BF155" s="97"/>
      <c r="BG155" s="132"/>
      <c r="BH155" s="121"/>
      <c r="BI155" s="67"/>
      <c r="BJ155" s="97"/>
      <c r="BK155" s="132"/>
      <c r="BL155" s="121"/>
    </row>
    <row r="156" spans="1:64" x14ac:dyDescent="0.2">
      <c r="A156" s="67"/>
      <c r="B156" s="146" t="s">
        <v>303</v>
      </c>
      <c r="C156" s="77"/>
      <c r="D156" s="70"/>
      <c r="E156" s="71" t="s">
        <v>264</v>
      </c>
      <c r="F156" s="70"/>
      <c r="G156" s="93"/>
      <c r="H156" s="132"/>
      <c r="I156" s="119"/>
      <c r="J156" s="67"/>
      <c r="K156" s="97"/>
      <c r="L156" s="121"/>
      <c r="M156" s="67"/>
      <c r="N156" s="97"/>
      <c r="O156" s="132"/>
      <c r="P156" s="121"/>
      <c r="Q156" s="67"/>
      <c r="R156" s="97"/>
      <c r="S156" s="132"/>
      <c r="T156" s="121"/>
      <c r="U156" s="67"/>
      <c r="V156" s="97"/>
      <c r="W156" s="132"/>
      <c r="X156" s="121"/>
      <c r="Y156" s="67"/>
      <c r="Z156" s="97"/>
      <c r="AA156" s="132"/>
      <c r="AB156" s="121"/>
      <c r="AC156" s="67"/>
      <c r="AD156" s="97"/>
      <c r="AE156" s="132"/>
      <c r="AF156" s="121"/>
      <c r="AG156" s="67"/>
      <c r="AH156" s="97"/>
      <c r="AI156" s="132"/>
      <c r="AJ156" s="121"/>
      <c r="AK156" s="67"/>
      <c r="AL156" s="97"/>
      <c r="AM156" s="132"/>
      <c r="AN156" s="121"/>
      <c r="AO156" s="73"/>
      <c r="AP156" s="97"/>
      <c r="AQ156" s="132"/>
      <c r="AR156" s="121"/>
      <c r="AS156" s="67"/>
      <c r="AT156" s="97"/>
      <c r="AU156" s="132"/>
      <c r="AV156" s="121"/>
      <c r="AW156" s="67"/>
      <c r="AX156" s="97"/>
      <c r="AY156" s="132"/>
      <c r="AZ156" s="121"/>
      <c r="BA156" s="67"/>
      <c r="BB156" s="97"/>
      <c r="BC156" s="132"/>
      <c r="BD156" s="121"/>
      <c r="BE156" s="67"/>
      <c r="BF156" s="97"/>
      <c r="BG156" s="132"/>
      <c r="BH156" s="121"/>
      <c r="BI156" s="67"/>
      <c r="BJ156" s="97"/>
      <c r="BK156" s="132"/>
      <c r="BL156" s="121"/>
    </row>
    <row r="157" spans="1:64" x14ac:dyDescent="0.2">
      <c r="A157" s="67"/>
      <c r="B157" s="76"/>
      <c r="C157" s="77">
        <v>4</v>
      </c>
      <c r="D157" s="70" t="s">
        <v>258</v>
      </c>
      <c r="E157" s="71" t="s">
        <v>281</v>
      </c>
      <c r="F157" s="70"/>
      <c r="G157" s="134">
        <v>-350000</v>
      </c>
      <c r="H157" s="135"/>
      <c r="I157" s="136"/>
      <c r="J157" s="67"/>
      <c r="K157" s="137"/>
      <c r="L157" s="138"/>
      <c r="M157" s="67"/>
      <c r="N157" s="137">
        <v>-350000</v>
      </c>
      <c r="O157" s="135"/>
      <c r="P157" s="138"/>
      <c r="Q157" s="67"/>
      <c r="R157" s="137">
        <v>-350000</v>
      </c>
      <c r="S157" s="135"/>
      <c r="T157" s="138"/>
      <c r="U157" s="67"/>
      <c r="V157" s="137">
        <v>0</v>
      </c>
      <c r="W157" s="135"/>
      <c r="X157" s="138"/>
      <c r="Y157" s="67"/>
      <c r="Z157" s="137">
        <v>0</v>
      </c>
      <c r="AA157" s="135"/>
      <c r="AB157" s="138"/>
      <c r="AC157" s="67"/>
      <c r="AD157" s="137">
        <v>0</v>
      </c>
      <c r="AE157" s="135"/>
      <c r="AF157" s="138"/>
      <c r="AG157" s="67"/>
      <c r="AH157" s="137">
        <v>0</v>
      </c>
      <c r="AI157" s="135"/>
      <c r="AJ157" s="138"/>
      <c r="AK157" s="67"/>
      <c r="AL157" s="137">
        <v>0</v>
      </c>
      <c r="AM157" s="135"/>
      <c r="AN157" s="138"/>
      <c r="AO157" s="73"/>
      <c r="AP157" s="137">
        <v>0</v>
      </c>
      <c r="AQ157" s="135"/>
      <c r="AR157" s="138"/>
      <c r="AS157" s="67"/>
      <c r="AT157" s="137">
        <v>0</v>
      </c>
      <c r="AU157" s="135"/>
      <c r="AV157" s="138"/>
      <c r="AW157" s="67"/>
      <c r="AX157" s="137">
        <v>0</v>
      </c>
      <c r="AY157" s="135"/>
      <c r="AZ157" s="138"/>
      <c r="BA157" s="67"/>
      <c r="BB157" s="137">
        <v>0</v>
      </c>
      <c r="BC157" s="135"/>
      <c r="BD157" s="138"/>
      <c r="BE157" s="67"/>
      <c r="BF157" s="137">
        <v>0</v>
      </c>
      <c r="BG157" s="135"/>
      <c r="BH157" s="138"/>
      <c r="BI157" s="67"/>
      <c r="BJ157" s="137">
        <v>0</v>
      </c>
      <c r="BK157" s="135"/>
      <c r="BL157" s="138"/>
    </row>
    <row r="158" spans="1:64" x14ac:dyDescent="0.2">
      <c r="A158" s="67"/>
      <c r="B158" s="76"/>
      <c r="C158" s="77">
        <v>4</v>
      </c>
      <c r="D158" s="70" t="s">
        <v>260</v>
      </c>
      <c r="E158" s="71" t="s">
        <v>282</v>
      </c>
      <c r="F158" s="70"/>
      <c r="G158" s="134">
        <v>-69287.934800000003</v>
      </c>
      <c r="H158" s="135"/>
      <c r="I158" s="136"/>
      <c r="J158" s="67"/>
      <c r="K158" s="137"/>
      <c r="L158" s="138"/>
      <c r="M158" s="67"/>
      <c r="N158" s="137">
        <v>-69287.934800000003</v>
      </c>
      <c r="O158" s="135"/>
      <c r="P158" s="138"/>
      <c r="Q158" s="67"/>
      <c r="R158" s="137">
        <v>-69287.934800000003</v>
      </c>
      <c r="S158" s="135"/>
      <c r="T158" s="138"/>
      <c r="U158" s="67"/>
      <c r="V158" s="137">
        <v>0</v>
      </c>
      <c r="W158" s="135"/>
      <c r="X158" s="138"/>
      <c r="Y158" s="67"/>
      <c r="Z158" s="137">
        <v>0</v>
      </c>
      <c r="AA158" s="135"/>
      <c r="AB158" s="138"/>
      <c r="AC158" s="67"/>
      <c r="AD158" s="137">
        <v>0</v>
      </c>
      <c r="AE158" s="135"/>
      <c r="AF158" s="138"/>
      <c r="AG158" s="67"/>
      <c r="AH158" s="137">
        <v>0</v>
      </c>
      <c r="AI158" s="135"/>
      <c r="AJ158" s="138"/>
      <c r="AK158" s="67"/>
      <c r="AL158" s="137">
        <v>0</v>
      </c>
      <c r="AM158" s="135"/>
      <c r="AN158" s="138"/>
      <c r="AO158" s="73"/>
      <c r="AP158" s="137">
        <v>0</v>
      </c>
      <c r="AQ158" s="135"/>
      <c r="AR158" s="138"/>
      <c r="AS158" s="67"/>
      <c r="AT158" s="137">
        <v>0</v>
      </c>
      <c r="AU158" s="135"/>
      <c r="AV158" s="138"/>
      <c r="AW158" s="67"/>
      <c r="AX158" s="137">
        <v>0</v>
      </c>
      <c r="AY158" s="135"/>
      <c r="AZ158" s="138"/>
      <c r="BA158" s="67"/>
      <c r="BB158" s="137">
        <v>0</v>
      </c>
      <c r="BC158" s="135"/>
      <c r="BD158" s="138"/>
      <c r="BE158" s="67"/>
      <c r="BF158" s="137">
        <v>0</v>
      </c>
      <c r="BG158" s="135"/>
      <c r="BH158" s="138"/>
      <c r="BI158" s="67"/>
      <c r="BJ158" s="137">
        <v>0</v>
      </c>
      <c r="BK158" s="135"/>
      <c r="BL158" s="138"/>
    </row>
    <row r="159" spans="1:64" x14ac:dyDescent="0.2">
      <c r="A159" s="67"/>
      <c r="B159" s="76"/>
      <c r="C159" s="77">
        <v>4</v>
      </c>
      <c r="D159" s="70" t="s">
        <v>262</v>
      </c>
      <c r="E159" s="71" t="s">
        <v>283</v>
      </c>
      <c r="F159" s="70"/>
      <c r="G159" s="134">
        <v>24251</v>
      </c>
      <c r="H159" s="135"/>
      <c r="I159" s="136"/>
      <c r="J159" s="67"/>
      <c r="K159" s="137"/>
      <c r="L159" s="138"/>
      <c r="M159" s="67"/>
      <c r="N159" s="137">
        <v>24251</v>
      </c>
      <c r="O159" s="135"/>
      <c r="P159" s="138"/>
      <c r="Q159" s="67"/>
      <c r="R159" s="137">
        <v>24251</v>
      </c>
      <c r="S159" s="135"/>
      <c r="T159" s="138"/>
      <c r="U159" s="67"/>
      <c r="V159" s="137">
        <v>0</v>
      </c>
      <c r="W159" s="135"/>
      <c r="X159" s="138"/>
      <c r="Y159" s="67"/>
      <c r="Z159" s="137">
        <v>0</v>
      </c>
      <c r="AA159" s="135"/>
      <c r="AB159" s="138"/>
      <c r="AC159" s="67"/>
      <c r="AD159" s="137">
        <v>0</v>
      </c>
      <c r="AE159" s="135"/>
      <c r="AF159" s="138"/>
      <c r="AG159" s="67"/>
      <c r="AH159" s="137">
        <v>0</v>
      </c>
      <c r="AI159" s="135"/>
      <c r="AJ159" s="138"/>
      <c r="AK159" s="67"/>
      <c r="AL159" s="137">
        <v>0</v>
      </c>
      <c r="AM159" s="135"/>
      <c r="AN159" s="138"/>
      <c r="AO159" s="73"/>
      <c r="AP159" s="137">
        <v>0</v>
      </c>
      <c r="AQ159" s="135"/>
      <c r="AR159" s="138"/>
      <c r="AS159" s="67"/>
      <c r="AT159" s="137">
        <v>0</v>
      </c>
      <c r="AU159" s="135"/>
      <c r="AV159" s="138"/>
      <c r="AW159" s="67"/>
      <c r="AX159" s="137">
        <v>0</v>
      </c>
      <c r="AY159" s="135"/>
      <c r="AZ159" s="138"/>
      <c r="BA159" s="67"/>
      <c r="BB159" s="137">
        <v>0</v>
      </c>
      <c r="BC159" s="135"/>
      <c r="BD159" s="138"/>
      <c r="BE159" s="67"/>
      <c r="BF159" s="137">
        <v>0</v>
      </c>
      <c r="BG159" s="135"/>
      <c r="BH159" s="138"/>
      <c r="BI159" s="67"/>
      <c r="BJ159" s="137">
        <v>0</v>
      </c>
      <c r="BK159" s="135"/>
      <c r="BL159" s="138"/>
    </row>
    <row r="160" spans="1:64" x14ac:dyDescent="0.2">
      <c r="A160" s="67"/>
      <c r="B160" s="70"/>
      <c r="C160" s="69"/>
      <c r="D160" s="70"/>
      <c r="E160" s="71" t="s">
        <v>264</v>
      </c>
      <c r="F160" s="70"/>
      <c r="G160" s="93"/>
      <c r="H160" s="132"/>
      <c r="I160" s="119"/>
      <c r="J160" s="67"/>
      <c r="K160" s="97"/>
      <c r="L160" s="121"/>
      <c r="M160" s="67"/>
      <c r="N160" s="97"/>
      <c r="O160" s="132"/>
      <c r="P160" s="121"/>
      <c r="Q160" s="67"/>
      <c r="R160" s="97"/>
      <c r="S160" s="132"/>
      <c r="T160" s="121"/>
      <c r="U160" s="67"/>
      <c r="V160" s="97"/>
      <c r="W160" s="132"/>
      <c r="X160" s="121"/>
      <c r="Y160" s="67"/>
      <c r="Z160" s="97"/>
      <c r="AA160" s="132"/>
      <c r="AB160" s="121"/>
      <c r="AC160" s="67"/>
      <c r="AD160" s="97"/>
      <c r="AE160" s="132"/>
      <c r="AF160" s="121"/>
      <c r="AG160" s="67"/>
      <c r="AH160" s="97"/>
      <c r="AI160" s="132"/>
      <c r="AJ160" s="121"/>
      <c r="AK160" s="67"/>
      <c r="AL160" s="97"/>
      <c r="AM160" s="132"/>
      <c r="AN160" s="121"/>
      <c r="AO160" s="73"/>
      <c r="AP160" s="97"/>
      <c r="AQ160" s="132"/>
      <c r="AR160" s="121"/>
      <c r="AS160" s="67"/>
      <c r="AT160" s="97"/>
      <c r="AU160" s="132"/>
      <c r="AV160" s="121"/>
      <c r="AW160" s="67"/>
      <c r="AX160" s="97"/>
      <c r="AY160" s="132"/>
      <c r="AZ160" s="121"/>
      <c r="BA160" s="67"/>
      <c r="BB160" s="97"/>
      <c r="BC160" s="132"/>
      <c r="BD160" s="121"/>
      <c r="BE160" s="67"/>
      <c r="BF160" s="97"/>
      <c r="BG160" s="132"/>
      <c r="BH160" s="121"/>
      <c r="BI160" s="67"/>
      <c r="BJ160" s="97"/>
      <c r="BK160" s="132"/>
      <c r="BL160" s="121"/>
    </row>
    <row r="161" spans="1:64" x14ac:dyDescent="0.2">
      <c r="A161" s="67"/>
      <c r="B161" s="146" t="s">
        <v>304</v>
      </c>
      <c r="C161" s="77"/>
      <c r="D161" s="70"/>
      <c r="E161" s="71" t="s">
        <v>264</v>
      </c>
      <c r="F161" s="70"/>
      <c r="G161" s="93"/>
      <c r="H161" s="132"/>
      <c r="I161" s="119"/>
      <c r="J161" s="67"/>
      <c r="K161" s="97"/>
      <c r="L161" s="121"/>
      <c r="M161" s="67"/>
      <c r="N161" s="97"/>
      <c r="O161" s="132"/>
      <c r="P161" s="121"/>
      <c r="Q161" s="67"/>
      <c r="R161" s="97"/>
      <c r="S161" s="132"/>
      <c r="T161" s="121"/>
      <c r="U161" s="67"/>
      <c r="V161" s="97"/>
      <c r="W161" s="132"/>
      <c r="X161" s="121"/>
      <c r="Y161" s="67"/>
      <c r="Z161" s="97"/>
      <c r="AA161" s="132"/>
      <c r="AB161" s="121"/>
      <c r="AC161" s="67"/>
      <c r="AD161" s="97"/>
      <c r="AE161" s="132"/>
      <c r="AF161" s="121"/>
      <c r="AG161" s="67"/>
      <c r="AH161" s="97"/>
      <c r="AI161" s="132"/>
      <c r="AJ161" s="121"/>
      <c r="AK161" s="67"/>
      <c r="AL161" s="97"/>
      <c r="AM161" s="132"/>
      <c r="AN161" s="121"/>
      <c r="AO161" s="73"/>
      <c r="AP161" s="97"/>
      <c r="AQ161" s="132"/>
      <c r="AR161" s="121"/>
      <c r="AS161" s="67"/>
      <c r="AT161" s="97"/>
      <c r="AU161" s="132"/>
      <c r="AV161" s="121"/>
      <c r="AW161" s="67"/>
      <c r="AX161" s="97"/>
      <c r="AY161" s="132"/>
      <c r="AZ161" s="121"/>
      <c r="BA161" s="67"/>
      <c r="BB161" s="97"/>
      <c r="BC161" s="132"/>
      <c r="BD161" s="121"/>
      <c r="BE161" s="67"/>
      <c r="BF161" s="97"/>
      <c r="BG161" s="132"/>
      <c r="BH161" s="121"/>
      <c r="BI161" s="67"/>
      <c r="BJ161" s="97"/>
      <c r="BK161" s="132"/>
      <c r="BL161" s="121"/>
    </row>
    <row r="162" spans="1:64" x14ac:dyDescent="0.2">
      <c r="A162" s="67"/>
      <c r="B162" s="76"/>
      <c r="C162" s="77">
        <v>4</v>
      </c>
      <c r="D162" s="70" t="s">
        <v>258</v>
      </c>
      <c r="E162" s="71" t="s">
        <v>281</v>
      </c>
      <c r="F162" s="70"/>
      <c r="G162" s="134">
        <v>-5268693.1500000004</v>
      </c>
      <c r="H162" s="135"/>
      <c r="I162" s="136"/>
      <c r="J162" s="67"/>
      <c r="K162" s="137"/>
      <c r="L162" s="138"/>
      <c r="M162" s="67"/>
      <c r="N162" s="137">
        <v>-5268693.1500000004</v>
      </c>
      <c r="O162" s="135"/>
      <c r="P162" s="138"/>
      <c r="Q162" s="67"/>
      <c r="R162" s="137">
        <v>-5268693.1500000004</v>
      </c>
      <c r="S162" s="135"/>
      <c r="T162" s="138"/>
      <c r="U162" s="67"/>
      <c r="V162" s="137">
        <v>0</v>
      </c>
      <c r="W162" s="135"/>
      <c r="X162" s="138"/>
      <c r="Y162" s="67"/>
      <c r="Z162" s="137">
        <v>0</v>
      </c>
      <c r="AA162" s="135"/>
      <c r="AB162" s="138"/>
      <c r="AC162" s="67"/>
      <c r="AD162" s="137">
        <v>0</v>
      </c>
      <c r="AE162" s="135"/>
      <c r="AF162" s="138"/>
      <c r="AG162" s="67"/>
      <c r="AH162" s="137">
        <v>0</v>
      </c>
      <c r="AI162" s="135"/>
      <c r="AJ162" s="138"/>
      <c r="AK162" s="67"/>
      <c r="AL162" s="137">
        <v>0</v>
      </c>
      <c r="AM162" s="135"/>
      <c r="AN162" s="138"/>
      <c r="AO162" s="73"/>
      <c r="AP162" s="137">
        <v>0</v>
      </c>
      <c r="AQ162" s="135"/>
      <c r="AR162" s="138"/>
      <c r="AS162" s="67"/>
      <c r="AT162" s="137">
        <v>0</v>
      </c>
      <c r="AU162" s="135"/>
      <c r="AV162" s="138"/>
      <c r="AW162" s="67"/>
      <c r="AX162" s="137">
        <v>0</v>
      </c>
      <c r="AY162" s="135"/>
      <c r="AZ162" s="138"/>
      <c r="BA162" s="67"/>
      <c r="BB162" s="137">
        <v>0</v>
      </c>
      <c r="BC162" s="135"/>
      <c r="BD162" s="138"/>
      <c r="BE162" s="67"/>
      <c r="BF162" s="137">
        <v>0</v>
      </c>
      <c r="BG162" s="135"/>
      <c r="BH162" s="138"/>
      <c r="BI162" s="67"/>
      <c r="BJ162" s="137">
        <v>0</v>
      </c>
      <c r="BK162" s="135"/>
      <c r="BL162" s="138"/>
    </row>
    <row r="163" spans="1:64" x14ac:dyDescent="0.2">
      <c r="A163" s="67"/>
      <c r="B163" s="76"/>
      <c r="C163" s="77">
        <v>4</v>
      </c>
      <c r="D163" s="70" t="s">
        <v>260</v>
      </c>
      <c r="E163" s="71" t="s">
        <v>282</v>
      </c>
      <c r="F163" s="70"/>
      <c r="G163" s="134">
        <v>-1043019.62130973</v>
      </c>
      <c r="H163" s="135"/>
      <c r="I163" s="136"/>
      <c r="J163" s="67"/>
      <c r="K163" s="137"/>
      <c r="L163" s="138"/>
      <c r="M163" s="67"/>
      <c r="N163" s="137">
        <v>-1043019.62130973</v>
      </c>
      <c r="O163" s="135"/>
      <c r="P163" s="138"/>
      <c r="Q163" s="67"/>
      <c r="R163" s="137">
        <v>-1043019.62130973</v>
      </c>
      <c r="S163" s="135"/>
      <c r="T163" s="138"/>
      <c r="U163" s="67"/>
      <c r="V163" s="137">
        <v>0</v>
      </c>
      <c r="W163" s="135"/>
      <c r="X163" s="138"/>
      <c r="Y163" s="67"/>
      <c r="Z163" s="137">
        <v>0</v>
      </c>
      <c r="AA163" s="135"/>
      <c r="AB163" s="138"/>
      <c r="AC163" s="67"/>
      <c r="AD163" s="137">
        <v>0</v>
      </c>
      <c r="AE163" s="135"/>
      <c r="AF163" s="138"/>
      <c r="AG163" s="67"/>
      <c r="AH163" s="137">
        <v>0</v>
      </c>
      <c r="AI163" s="135"/>
      <c r="AJ163" s="138"/>
      <c r="AK163" s="67"/>
      <c r="AL163" s="137">
        <v>0</v>
      </c>
      <c r="AM163" s="135"/>
      <c r="AN163" s="138"/>
      <c r="AO163" s="73"/>
      <c r="AP163" s="137">
        <v>0</v>
      </c>
      <c r="AQ163" s="135"/>
      <c r="AR163" s="138"/>
      <c r="AS163" s="67"/>
      <c r="AT163" s="137">
        <v>0</v>
      </c>
      <c r="AU163" s="135"/>
      <c r="AV163" s="138"/>
      <c r="AW163" s="67"/>
      <c r="AX163" s="137">
        <v>0</v>
      </c>
      <c r="AY163" s="135"/>
      <c r="AZ163" s="138"/>
      <c r="BA163" s="67"/>
      <c r="BB163" s="137">
        <v>0</v>
      </c>
      <c r="BC163" s="135"/>
      <c r="BD163" s="138"/>
      <c r="BE163" s="67"/>
      <c r="BF163" s="137">
        <v>0</v>
      </c>
      <c r="BG163" s="135"/>
      <c r="BH163" s="138"/>
      <c r="BI163" s="67"/>
      <c r="BJ163" s="137">
        <v>0</v>
      </c>
      <c r="BK163" s="135"/>
      <c r="BL163" s="138"/>
    </row>
    <row r="164" spans="1:64" x14ac:dyDescent="0.2">
      <c r="A164" s="67"/>
      <c r="B164" s="76"/>
      <c r="C164" s="77">
        <v>4</v>
      </c>
      <c r="D164" s="70" t="s">
        <v>262</v>
      </c>
      <c r="E164" s="71" t="s">
        <v>283</v>
      </c>
      <c r="F164" s="70"/>
      <c r="G164" s="134">
        <v>365057</v>
      </c>
      <c r="H164" s="135"/>
      <c r="I164" s="136"/>
      <c r="J164" s="67"/>
      <c r="K164" s="137"/>
      <c r="L164" s="138"/>
      <c r="M164" s="67"/>
      <c r="N164" s="137">
        <v>365057</v>
      </c>
      <c r="O164" s="135"/>
      <c r="P164" s="138"/>
      <c r="Q164" s="67"/>
      <c r="R164" s="137">
        <v>365057</v>
      </c>
      <c r="S164" s="135"/>
      <c r="T164" s="138"/>
      <c r="U164" s="67"/>
      <c r="V164" s="137">
        <v>0</v>
      </c>
      <c r="W164" s="135"/>
      <c r="X164" s="138"/>
      <c r="Y164" s="67"/>
      <c r="Z164" s="137">
        <v>0</v>
      </c>
      <c r="AA164" s="135"/>
      <c r="AB164" s="138"/>
      <c r="AC164" s="67"/>
      <c r="AD164" s="137">
        <v>0</v>
      </c>
      <c r="AE164" s="135"/>
      <c r="AF164" s="138"/>
      <c r="AG164" s="67"/>
      <c r="AH164" s="137">
        <v>0</v>
      </c>
      <c r="AI164" s="135"/>
      <c r="AJ164" s="138"/>
      <c r="AK164" s="67"/>
      <c r="AL164" s="137">
        <v>0</v>
      </c>
      <c r="AM164" s="135"/>
      <c r="AN164" s="138"/>
      <c r="AO164" s="73"/>
      <c r="AP164" s="137">
        <v>0</v>
      </c>
      <c r="AQ164" s="135"/>
      <c r="AR164" s="138"/>
      <c r="AS164" s="67"/>
      <c r="AT164" s="137">
        <v>0</v>
      </c>
      <c r="AU164" s="135"/>
      <c r="AV164" s="138"/>
      <c r="AW164" s="67"/>
      <c r="AX164" s="137">
        <v>0</v>
      </c>
      <c r="AY164" s="135"/>
      <c r="AZ164" s="138"/>
      <c r="BA164" s="67"/>
      <c r="BB164" s="137">
        <v>0</v>
      </c>
      <c r="BC164" s="135"/>
      <c r="BD164" s="138"/>
      <c r="BE164" s="67"/>
      <c r="BF164" s="137">
        <v>0</v>
      </c>
      <c r="BG164" s="135"/>
      <c r="BH164" s="138"/>
      <c r="BI164" s="67"/>
      <c r="BJ164" s="137">
        <v>0</v>
      </c>
      <c r="BK164" s="135"/>
      <c r="BL164" s="138"/>
    </row>
    <row r="165" spans="1:64" x14ac:dyDescent="0.2">
      <c r="A165" s="67"/>
      <c r="B165" s="70"/>
      <c r="C165" s="69"/>
      <c r="D165" s="70"/>
      <c r="E165" s="71" t="s">
        <v>264</v>
      </c>
      <c r="F165" s="70"/>
      <c r="G165" s="93"/>
      <c r="H165" s="132"/>
      <c r="I165" s="119"/>
      <c r="J165" s="67"/>
      <c r="K165" s="97"/>
      <c r="L165" s="121"/>
      <c r="M165" s="67"/>
      <c r="N165" s="97"/>
      <c r="O165" s="132"/>
      <c r="P165" s="121"/>
      <c r="Q165" s="67"/>
      <c r="R165" s="97"/>
      <c r="S165" s="132"/>
      <c r="T165" s="121"/>
      <c r="U165" s="67"/>
      <c r="V165" s="97"/>
      <c r="W165" s="132"/>
      <c r="X165" s="121"/>
      <c r="Y165" s="67"/>
      <c r="Z165" s="97"/>
      <c r="AA165" s="132"/>
      <c r="AB165" s="121"/>
      <c r="AC165" s="67"/>
      <c r="AD165" s="97"/>
      <c r="AE165" s="132"/>
      <c r="AF165" s="121"/>
      <c r="AG165" s="67"/>
      <c r="AH165" s="97"/>
      <c r="AI165" s="132"/>
      <c r="AJ165" s="121"/>
      <c r="AK165" s="67"/>
      <c r="AL165" s="97"/>
      <c r="AM165" s="132"/>
      <c r="AN165" s="121"/>
      <c r="AO165" s="73"/>
      <c r="AP165" s="97"/>
      <c r="AQ165" s="132"/>
      <c r="AR165" s="121"/>
      <c r="AS165" s="67"/>
      <c r="AT165" s="97"/>
      <c r="AU165" s="132"/>
      <c r="AV165" s="121"/>
      <c r="AW165" s="67"/>
      <c r="AX165" s="97"/>
      <c r="AY165" s="132"/>
      <c r="AZ165" s="121"/>
      <c r="BA165" s="67"/>
      <c r="BB165" s="97"/>
      <c r="BC165" s="132"/>
      <c r="BD165" s="121"/>
      <c r="BE165" s="67"/>
      <c r="BF165" s="97"/>
      <c r="BG165" s="132"/>
      <c r="BH165" s="121"/>
      <c r="BI165" s="67"/>
      <c r="BJ165" s="97"/>
      <c r="BK165" s="132"/>
      <c r="BL165" s="121"/>
    </row>
    <row r="166" spans="1:64" x14ac:dyDescent="0.2">
      <c r="A166" s="67"/>
      <c r="B166" s="146" t="s">
        <v>305</v>
      </c>
      <c r="C166" s="77"/>
      <c r="D166" s="70"/>
      <c r="E166" s="71" t="s">
        <v>264</v>
      </c>
      <c r="F166" s="70"/>
      <c r="G166" s="93"/>
      <c r="H166" s="132"/>
      <c r="I166" s="119"/>
      <c r="J166" s="67"/>
      <c r="K166" s="97"/>
      <c r="L166" s="121"/>
      <c r="M166" s="67"/>
      <c r="N166" s="97"/>
      <c r="O166" s="132"/>
      <c r="P166" s="121"/>
      <c r="Q166" s="67"/>
      <c r="R166" s="97"/>
      <c r="S166" s="132"/>
      <c r="T166" s="121"/>
      <c r="U166" s="67"/>
      <c r="V166" s="97"/>
      <c r="W166" s="132"/>
      <c r="X166" s="121"/>
      <c r="Y166" s="67"/>
      <c r="Z166" s="97"/>
      <c r="AA166" s="132"/>
      <c r="AB166" s="121"/>
      <c r="AC166" s="67"/>
      <c r="AD166" s="97"/>
      <c r="AE166" s="132"/>
      <c r="AF166" s="121"/>
      <c r="AG166" s="67"/>
      <c r="AH166" s="97"/>
      <c r="AI166" s="132"/>
      <c r="AJ166" s="121"/>
      <c r="AK166" s="67"/>
      <c r="AL166" s="97"/>
      <c r="AM166" s="132"/>
      <c r="AN166" s="121"/>
      <c r="AO166" s="73"/>
      <c r="AP166" s="97"/>
      <c r="AQ166" s="132"/>
      <c r="AR166" s="121"/>
      <c r="AS166" s="67"/>
      <c r="AT166" s="97"/>
      <c r="AU166" s="132"/>
      <c r="AV166" s="121"/>
      <c r="AW166" s="67"/>
      <c r="AX166" s="97"/>
      <c r="AY166" s="132"/>
      <c r="AZ166" s="121"/>
      <c r="BA166" s="67"/>
      <c r="BB166" s="97"/>
      <c r="BC166" s="132"/>
      <c r="BD166" s="121"/>
      <c r="BE166" s="67"/>
      <c r="BF166" s="97"/>
      <c r="BG166" s="132"/>
      <c r="BH166" s="121"/>
      <c r="BI166" s="67"/>
      <c r="BJ166" s="97"/>
      <c r="BK166" s="132"/>
      <c r="BL166" s="121"/>
    </row>
    <row r="167" spans="1:64" x14ac:dyDescent="0.2">
      <c r="A167" s="67"/>
      <c r="B167" s="76"/>
      <c r="C167" s="77">
        <v>4</v>
      </c>
      <c r="D167" s="70" t="s">
        <v>258</v>
      </c>
      <c r="E167" s="71" t="s">
        <v>281</v>
      </c>
      <c r="F167" s="70"/>
      <c r="G167" s="134">
        <v>-550900</v>
      </c>
      <c r="H167" s="135"/>
      <c r="I167" s="136"/>
      <c r="J167" s="67"/>
      <c r="K167" s="137"/>
      <c r="L167" s="138"/>
      <c r="M167" s="67"/>
      <c r="N167" s="137">
        <v>-550900</v>
      </c>
      <c r="O167" s="135"/>
      <c r="P167" s="138"/>
      <c r="Q167" s="67"/>
      <c r="R167" s="137">
        <v>-550900</v>
      </c>
      <c r="S167" s="135"/>
      <c r="T167" s="138"/>
      <c r="U167" s="67"/>
      <c r="V167" s="137">
        <v>0</v>
      </c>
      <c r="W167" s="135"/>
      <c r="X167" s="138"/>
      <c r="Y167" s="67"/>
      <c r="Z167" s="137">
        <v>0</v>
      </c>
      <c r="AA167" s="135"/>
      <c r="AB167" s="138"/>
      <c r="AC167" s="67"/>
      <c r="AD167" s="137">
        <v>0</v>
      </c>
      <c r="AE167" s="135"/>
      <c r="AF167" s="138"/>
      <c r="AG167" s="67"/>
      <c r="AH167" s="137">
        <v>0</v>
      </c>
      <c r="AI167" s="135"/>
      <c r="AJ167" s="138"/>
      <c r="AK167" s="67"/>
      <c r="AL167" s="137">
        <v>0</v>
      </c>
      <c r="AM167" s="135"/>
      <c r="AN167" s="138"/>
      <c r="AO167" s="73"/>
      <c r="AP167" s="137">
        <v>0</v>
      </c>
      <c r="AQ167" s="135"/>
      <c r="AR167" s="138"/>
      <c r="AS167" s="67"/>
      <c r="AT167" s="137">
        <v>0</v>
      </c>
      <c r="AU167" s="135"/>
      <c r="AV167" s="138"/>
      <c r="AW167" s="67"/>
      <c r="AX167" s="137">
        <v>0</v>
      </c>
      <c r="AY167" s="135"/>
      <c r="AZ167" s="138"/>
      <c r="BA167" s="67"/>
      <c r="BB167" s="137">
        <v>0</v>
      </c>
      <c r="BC167" s="135"/>
      <c r="BD167" s="138"/>
      <c r="BE167" s="67"/>
      <c r="BF167" s="137">
        <v>0</v>
      </c>
      <c r="BG167" s="135"/>
      <c r="BH167" s="138"/>
      <c r="BI167" s="67"/>
      <c r="BJ167" s="137">
        <v>0</v>
      </c>
      <c r="BK167" s="135"/>
      <c r="BL167" s="138"/>
    </row>
    <row r="168" spans="1:64" x14ac:dyDescent="0.2">
      <c r="A168" s="67"/>
      <c r="B168" s="76"/>
      <c r="C168" s="77">
        <v>4</v>
      </c>
      <c r="D168" s="70" t="s">
        <v>260</v>
      </c>
      <c r="E168" s="71" t="s">
        <v>282</v>
      </c>
      <c r="F168" s="70"/>
      <c r="G168" s="134">
        <v>-109059.20937519999</v>
      </c>
      <c r="H168" s="135"/>
      <c r="I168" s="136"/>
      <c r="J168" s="67"/>
      <c r="K168" s="137"/>
      <c r="L168" s="138"/>
      <c r="M168" s="67"/>
      <c r="N168" s="137">
        <v>-109059.20937519999</v>
      </c>
      <c r="O168" s="135"/>
      <c r="P168" s="138"/>
      <c r="Q168" s="67"/>
      <c r="R168" s="137">
        <v>-109059.20937519999</v>
      </c>
      <c r="S168" s="135"/>
      <c r="T168" s="138"/>
      <c r="U168" s="67"/>
      <c r="V168" s="137">
        <v>0</v>
      </c>
      <c r="W168" s="135"/>
      <c r="X168" s="138"/>
      <c r="Y168" s="67"/>
      <c r="Z168" s="137">
        <v>0</v>
      </c>
      <c r="AA168" s="135"/>
      <c r="AB168" s="138"/>
      <c r="AC168" s="67"/>
      <c r="AD168" s="137">
        <v>0</v>
      </c>
      <c r="AE168" s="135"/>
      <c r="AF168" s="138"/>
      <c r="AG168" s="67"/>
      <c r="AH168" s="137">
        <v>0</v>
      </c>
      <c r="AI168" s="135"/>
      <c r="AJ168" s="138"/>
      <c r="AK168" s="67"/>
      <c r="AL168" s="137">
        <v>0</v>
      </c>
      <c r="AM168" s="135"/>
      <c r="AN168" s="138"/>
      <c r="AO168" s="73"/>
      <c r="AP168" s="137">
        <v>0</v>
      </c>
      <c r="AQ168" s="135"/>
      <c r="AR168" s="138"/>
      <c r="AS168" s="67"/>
      <c r="AT168" s="137">
        <v>0</v>
      </c>
      <c r="AU168" s="135"/>
      <c r="AV168" s="138"/>
      <c r="AW168" s="67"/>
      <c r="AX168" s="137">
        <v>0</v>
      </c>
      <c r="AY168" s="135"/>
      <c r="AZ168" s="138"/>
      <c r="BA168" s="67"/>
      <c r="BB168" s="137">
        <v>0</v>
      </c>
      <c r="BC168" s="135"/>
      <c r="BD168" s="138"/>
      <c r="BE168" s="67"/>
      <c r="BF168" s="137">
        <v>0</v>
      </c>
      <c r="BG168" s="135"/>
      <c r="BH168" s="138"/>
      <c r="BI168" s="67"/>
      <c r="BJ168" s="137">
        <v>0</v>
      </c>
      <c r="BK168" s="135"/>
      <c r="BL168" s="138"/>
    </row>
    <row r="169" spans="1:64" x14ac:dyDescent="0.2">
      <c r="A169" s="67"/>
      <c r="B169" s="76"/>
      <c r="C169" s="77">
        <v>4</v>
      </c>
      <c r="D169" s="70" t="s">
        <v>262</v>
      </c>
      <c r="E169" s="71" t="s">
        <v>283</v>
      </c>
      <c r="F169" s="70"/>
      <c r="G169" s="134">
        <v>38171</v>
      </c>
      <c r="H169" s="135"/>
      <c r="I169" s="136"/>
      <c r="J169" s="67"/>
      <c r="K169" s="137"/>
      <c r="L169" s="138"/>
      <c r="M169" s="67"/>
      <c r="N169" s="137">
        <v>38171</v>
      </c>
      <c r="O169" s="135"/>
      <c r="P169" s="138"/>
      <c r="Q169" s="67"/>
      <c r="R169" s="137">
        <v>38171</v>
      </c>
      <c r="S169" s="135"/>
      <c r="T169" s="138"/>
      <c r="U169" s="67"/>
      <c r="V169" s="137">
        <v>0</v>
      </c>
      <c r="W169" s="135"/>
      <c r="X169" s="138"/>
      <c r="Y169" s="67"/>
      <c r="Z169" s="137">
        <v>0</v>
      </c>
      <c r="AA169" s="135"/>
      <c r="AB169" s="138"/>
      <c r="AC169" s="67"/>
      <c r="AD169" s="137">
        <v>0</v>
      </c>
      <c r="AE169" s="135"/>
      <c r="AF169" s="138"/>
      <c r="AG169" s="67"/>
      <c r="AH169" s="137">
        <v>0</v>
      </c>
      <c r="AI169" s="135"/>
      <c r="AJ169" s="138"/>
      <c r="AK169" s="67"/>
      <c r="AL169" s="137">
        <v>0</v>
      </c>
      <c r="AM169" s="135"/>
      <c r="AN169" s="138"/>
      <c r="AO169" s="73"/>
      <c r="AP169" s="137">
        <v>0</v>
      </c>
      <c r="AQ169" s="135"/>
      <c r="AR169" s="138"/>
      <c r="AS169" s="67"/>
      <c r="AT169" s="137">
        <v>0</v>
      </c>
      <c r="AU169" s="135"/>
      <c r="AV169" s="138"/>
      <c r="AW169" s="67"/>
      <c r="AX169" s="137">
        <v>0</v>
      </c>
      <c r="AY169" s="135"/>
      <c r="AZ169" s="138"/>
      <c r="BA169" s="67"/>
      <c r="BB169" s="137">
        <v>0</v>
      </c>
      <c r="BC169" s="135"/>
      <c r="BD169" s="138"/>
      <c r="BE169" s="67"/>
      <c r="BF169" s="137">
        <v>0</v>
      </c>
      <c r="BG169" s="135"/>
      <c r="BH169" s="138"/>
      <c r="BI169" s="67"/>
      <c r="BJ169" s="137">
        <v>0</v>
      </c>
      <c r="BK169" s="135"/>
      <c r="BL169" s="138"/>
    </row>
    <row r="170" spans="1:64" x14ac:dyDescent="0.2">
      <c r="A170" s="67"/>
      <c r="B170" s="70"/>
      <c r="C170" s="69"/>
      <c r="D170" s="70"/>
      <c r="E170" s="71" t="s">
        <v>264</v>
      </c>
      <c r="F170" s="70"/>
      <c r="G170" s="93"/>
      <c r="H170" s="132"/>
      <c r="I170" s="119"/>
      <c r="J170" s="67"/>
      <c r="K170" s="97"/>
      <c r="L170" s="121"/>
      <c r="M170" s="67"/>
      <c r="N170" s="97"/>
      <c r="O170" s="132"/>
      <c r="P170" s="121"/>
      <c r="Q170" s="67"/>
      <c r="R170" s="97"/>
      <c r="S170" s="132"/>
      <c r="T170" s="121"/>
      <c r="U170" s="67"/>
      <c r="V170" s="97"/>
      <c r="W170" s="132"/>
      <c r="X170" s="121"/>
      <c r="Y170" s="67"/>
      <c r="Z170" s="97"/>
      <c r="AA170" s="132"/>
      <c r="AB170" s="121"/>
      <c r="AC170" s="67"/>
      <c r="AD170" s="97"/>
      <c r="AE170" s="132"/>
      <c r="AF170" s="121"/>
      <c r="AG170" s="67"/>
      <c r="AH170" s="97"/>
      <c r="AI170" s="132"/>
      <c r="AJ170" s="121"/>
      <c r="AK170" s="67"/>
      <c r="AL170" s="97"/>
      <c r="AM170" s="132"/>
      <c r="AN170" s="121"/>
      <c r="AO170" s="73"/>
      <c r="AP170" s="97"/>
      <c r="AQ170" s="132"/>
      <c r="AR170" s="121"/>
      <c r="AS170" s="67"/>
      <c r="AT170" s="97"/>
      <c r="AU170" s="132"/>
      <c r="AV170" s="121"/>
      <c r="AW170" s="67"/>
      <c r="AX170" s="97"/>
      <c r="AY170" s="132"/>
      <c r="AZ170" s="121"/>
      <c r="BA170" s="67"/>
      <c r="BB170" s="97"/>
      <c r="BC170" s="132"/>
      <c r="BD170" s="121"/>
      <c r="BE170" s="67"/>
      <c r="BF170" s="97"/>
      <c r="BG170" s="132"/>
      <c r="BH170" s="121"/>
      <c r="BI170" s="67"/>
      <c r="BJ170" s="97"/>
      <c r="BK170" s="132"/>
      <c r="BL170" s="121"/>
    </row>
    <row r="171" spans="1:64" x14ac:dyDescent="0.2">
      <c r="A171" s="67"/>
      <c r="B171" s="146" t="s">
        <v>306</v>
      </c>
      <c r="C171" s="77"/>
      <c r="D171" s="70"/>
      <c r="E171" s="71" t="s">
        <v>264</v>
      </c>
      <c r="F171" s="70"/>
      <c r="G171" s="93"/>
      <c r="H171" s="132"/>
      <c r="I171" s="119"/>
      <c r="J171" s="67"/>
      <c r="K171" s="97"/>
      <c r="L171" s="121"/>
      <c r="M171" s="67"/>
      <c r="N171" s="97"/>
      <c r="O171" s="132"/>
      <c r="P171" s="121"/>
      <c r="Q171" s="67"/>
      <c r="R171" s="97"/>
      <c r="S171" s="132"/>
      <c r="T171" s="121"/>
      <c r="U171" s="67"/>
      <c r="V171" s="97"/>
      <c r="W171" s="132"/>
      <c r="X171" s="121"/>
      <c r="Y171" s="67"/>
      <c r="Z171" s="97"/>
      <c r="AA171" s="132"/>
      <c r="AB171" s="121"/>
      <c r="AC171" s="67"/>
      <c r="AD171" s="97"/>
      <c r="AE171" s="132"/>
      <c r="AF171" s="121"/>
      <c r="AG171" s="67"/>
      <c r="AH171" s="97"/>
      <c r="AI171" s="132"/>
      <c r="AJ171" s="121"/>
      <c r="AK171" s="67"/>
      <c r="AL171" s="97"/>
      <c r="AM171" s="132"/>
      <c r="AN171" s="121"/>
      <c r="AO171" s="73"/>
      <c r="AP171" s="97"/>
      <c r="AQ171" s="132"/>
      <c r="AR171" s="121"/>
      <c r="AS171" s="67"/>
      <c r="AT171" s="97"/>
      <c r="AU171" s="132"/>
      <c r="AV171" s="121"/>
      <c r="AW171" s="67"/>
      <c r="AX171" s="97"/>
      <c r="AY171" s="132"/>
      <c r="AZ171" s="121"/>
      <c r="BA171" s="67"/>
      <c r="BB171" s="97"/>
      <c r="BC171" s="132"/>
      <c r="BD171" s="121"/>
      <c r="BE171" s="67"/>
      <c r="BF171" s="97"/>
      <c r="BG171" s="132"/>
      <c r="BH171" s="121"/>
      <c r="BI171" s="67"/>
      <c r="BJ171" s="97"/>
      <c r="BK171" s="132"/>
      <c r="BL171" s="121"/>
    </row>
    <row r="172" spans="1:64" x14ac:dyDescent="0.2">
      <c r="A172" s="67"/>
      <c r="B172" s="76"/>
      <c r="C172" s="77">
        <v>4</v>
      </c>
      <c r="D172" s="70" t="s">
        <v>258</v>
      </c>
      <c r="E172" s="71" t="s">
        <v>281</v>
      </c>
      <c r="F172" s="70"/>
      <c r="G172" s="134">
        <v>196213.5</v>
      </c>
      <c r="H172" s="135"/>
      <c r="I172" s="136"/>
      <c r="J172" s="67"/>
      <c r="K172" s="137"/>
      <c r="L172" s="138"/>
      <c r="M172" s="67"/>
      <c r="N172" s="137">
        <v>196213.5</v>
      </c>
      <c r="O172" s="135"/>
      <c r="P172" s="138"/>
      <c r="Q172" s="67"/>
      <c r="R172" s="137">
        <v>196213.5</v>
      </c>
      <c r="S172" s="135"/>
      <c r="T172" s="138"/>
      <c r="U172" s="67"/>
      <c r="V172" s="137">
        <v>0</v>
      </c>
      <c r="W172" s="135"/>
      <c r="X172" s="138"/>
      <c r="Y172" s="67"/>
      <c r="Z172" s="137">
        <v>0</v>
      </c>
      <c r="AA172" s="135"/>
      <c r="AB172" s="138"/>
      <c r="AC172" s="67"/>
      <c r="AD172" s="137">
        <v>0</v>
      </c>
      <c r="AE172" s="135"/>
      <c r="AF172" s="138"/>
      <c r="AG172" s="67"/>
      <c r="AH172" s="137">
        <v>0</v>
      </c>
      <c r="AI172" s="135"/>
      <c r="AJ172" s="138"/>
      <c r="AK172" s="67"/>
      <c r="AL172" s="137">
        <v>0</v>
      </c>
      <c r="AM172" s="135"/>
      <c r="AN172" s="138"/>
      <c r="AO172" s="73"/>
      <c r="AP172" s="137">
        <v>0</v>
      </c>
      <c r="AQ172" s="135"/>
      <c r="AR172" s="138"/>
      <c r="AS172" s="67"/>
      <c r="AT172" s="137">
        <v>0</v>
      </c>
      <c r="AU172" s="135"/>
      <c r="AV172" s="138"/>
      <c r="AW172" s="67"/>
      <c r="AX172" s="137">
        <v>0</v>
      </c>
      <c r="AY172" s="135"/>
      <c r="AZ172" s="138"/>
      <c r="BA172" s="67"/>
      <c r="BB172" s="137">
        <v>0</v>
      </c>
      <c r="BC172" s="135"/>
      <c r="BD172" s="138"/>
      <c r="BE172" s="67"/>
      <c r="BF172" s="137">
        <v>0</v>
      </c>
      <c r="BG172" s="135"/>
      <c r="BH172" s="138"/>
      <c r="BI172" s="67"/>
      <c r="BJ172" s="137">
        <v>0</v>
      </c>
      <c r="BK172" s="135"/>
      <c r="BL172" s="138"/>
    </row>
    <row r="173" spans="1:64" x14ac:dyDescent="0.2">
      <c r="A173" s="67"/>
      <c r="B173" s="76"/>
      <c r="C173" s="77">
        <v>4</v>
      </c>
      <c r="D173" s="70" t="s">
        <v>260</v>
      </c>
      <c r="E173" s="71" t="s">
        <v>282</v>
      </c>
      <c r="F173" s="70"/>
      <c r="G173" s="134">
        <v>38843.509128227997</v>
      </c>
      <c r="H173" s="135"/>
      <c r="I173" s="136"/>
      <c r="J173" s="67"/>
      <c r="K173" s="137"/>
      <c r="L173" s="138"/>
      <c r="M173" s="67"/>
      <c r="N173" s="137">
        <v>38843.509128227997</v>
      </c>
      <c r="O173" s="135"/>
      <c r="P173" s="138"/>
      <c r="Q173" s="67"/>
      <c r="R173" s="137">
        <v>38843.509128227997</v>
      </c>
      <c r="S173" s="135"/>
      <c r="T173" s="138"/>
      <c r="U173" s="67"/>
      <c r="V173" s="137">
        <v>0</v>
      </c>
      <c r="W173" s="135"/>
      <c r="X173" s="138"/>
      <c r="Y173" s="67"/>
      <c r="Z173" s="137">
        <v>0</v>
      </c>
      <c r="AA173" s="135"/>
      <c r="AB173" s="138"/>
      <c r="AC173" s="67"/>
      <c r="AD173" s="137">
        <v>0</v>
      </c>
      <c r="AE173" s="135"/>
      <c r="AF173" s="138"/>
      <c r="AG173" s="67"/>
      <c r="AH173" s="137">
        <v>0</v>
      </c>
      <c r="AI173" s="135"/>
      <c r="AJ173" s="138"/>
      <c r="AK173" s="67"/>
      <c r="AL173" s="137">
        <v>0</v>
      </c>
      <c r="AM173" s="135"/>
      <c r="AN173" s="138"/>
      <c r="AO173" s="73"/>
      <c r="AP173" s="137">
        <v>0</v>
      </c>
      <c r="AQ173" s="135"/>
      <c r="AR173" s="138"/>
      <c r="AS173" s="67"/>
      <c r="AT173" s="137">
        <v>0</v>
      </c>
      <c r="AU173" s="135"/>
      <c r="AV173" s="138"/>
      <c r="AW173" s="67"/>
      <c r="AX173" s="137">
        <v>0</v>
      </c>
      <c r="AY173" s="135"/>
      <c r="AZ173" s="138"/>
      <c r="BA173" s="67"/>
      <c r="BB173" s="137">
        <v>0</v>
      </c>
      <c r="BC173" s="135"/>
      <c r="BD173" s="138"/>
      <c r="BE173" s="67"/>
      <c r="BF173" s="137">
        <v>0</v>
      </c>
      <c r="BG173" s="135"/>
      <c r="BH173" s="138"/>
      <c r="BI173" s="67"/>
      <c r="BJ173" s="137">
        <v>0</v>
      </c>
      <c r="BK173" s="135"/>
      <c r="BL173" s="138"/>
    </row>
    <row r="174" spans="1:64" x14ac:dyDescent="0.2">
      <c r="A174" s="67"/>
      <c r="B174" s="76"/>
      <c r="C174" s="77">
        <v>4</v>
      </c>
      <c r="D174" s="70" t="s">
        <v>262</v>
      </c>
      <c r="E174" s="71" t="s">
        <v>283</v>
      </c>
      <c r="F174" s="70"/>
      <c r="G174" s="134">
        <v>-13595</v>
      </c>
      <c r="H174" s="135"/>
      <c r="I174" s="136"/>
      <c r="J174" s="67"/>
      <c r="K174" s="137"/>
      <c r="L174" s="138"/>
      <c r="M174" s="67"/>
      <c r="N174" s="137">
        <v>-13595</v>
      </c>
      <c r="O174" s="135"/>
      <c r="P174" s="138"/>
      <c r="Q174" s="67"/>
      <c r="R174" s="137">
        <v>-13595</v>
      </c>
      <c r="S174" s="135"/>
      <c r="T174" s="138"/>
      <c r="U174" s="67"/>
      <c r="V174" s="137">
        <v>0</v>
      </c>
      <c r="W174" s="135"/>
      <c r="X174" s="138"/>
      <c r="Y174" s="67"/>
      <c r="Z174" s="137">
        <v>0</v>
      </c>
      <c r="AA174" s="135"/>
      <c r="AB174" s="138"/>
      <c r="AC174" s="67"/>
      <c r="AD174" s="137">
        <v>0</v>
      </c>
      <c r="AE174" s="135"/>
      <c r="AF174" s="138"/>
      <c r="AG174" s="67"/>
      <c r="AH174" s="137">
        <v>0</v>
      </c>
      <c r="AI174" s="135"/>
      <c r="AJ174" s="138"/>
      <c r="AK174" s="67"/>
      <c r="AL174" s="137">
        <v>0</v>
      </c>
      <c r="AM174" s="135"/>
      <c r="AN174" s="138"/>
      <c r="AO174" s="73"/>
      <c r="AP174" s="137">
        <v>0</v>
      </c>
      <c r="AQ174" s="135"/>
      <c r="AR174" s="138"/>
      <c r="AS174" s="67"/>
      <c r="AT174" s="137">
        <v>0</v>
      </c>
      <c r="AU174" s="135"/>
      <c r="AV174" s="138"/>
      <c r="AW174" s="67"/>
      <c r="AX174" s="137">
        <v>0</v>
      </c>
      <c r="AY174" s="135"/>
      <c r="AZ174" s="138"/>
      <c r="BA174" s="67"/>
      <c r="BB174" s="137">
        <v>0</v>
      </c>
      <c r="BC174" s="135"/>
      <c r="BD174" s="138"/>
      <c r="BE174" s="67"/>
      <c r="BF174" s="137">
        <v>0</v>
      </c>
      <c r="BG174" s="135"/>
      <c r="BH174" s="138"/>
      <c r="BI174" s="67"/>
      <c r="BJ174" s="137">
        <v>0</v>
      </c>
      <c r="BK174" s="135"/>
      <c r="BL174" s="138"/>
    </row>
    <row r="175" spans="1:64" x14ac:dyDescent="0.2">
      <c r="A175" s="67"/>
      <c r="B175" s="70"/>
      <c r="C175" s="69"/>
      <c r="D175" s="70"/>
      <c r="E175" s="71" t="s">
        <v>264</v>
      </c>
      <c r="F175" s="70"/>
      <c r="G175" s="93"/>
      <c r="H175" s="132"/>
      <c r="I175" s="119"/>
      <c r="J175" s="67"/>
      <c r="K175" s="97"/>
      <c r="L175" s="121"/>
      <c r="M175" s="67"/>
      <c r="N175" s="97"/>
      <c r="O175" s="132"/>
      <c r="P175" s="121"/>
      <c r="Q175" s="67"/>
      <c r="R175" s="97"/>
      <c r="S175" s="132"/>
      <c r="T175" s="121"/>
      <c r="U175" s="67"/>
      <c r="V175" s="97"/>
      <c r="W175" s="132"/>
      <c r="X175" s="121"/>
      <c r="Y175" s="67"/>
      <c r="Z175" s="97"/>
      <c r="AA175" s="132"/>
      <c r="AB175" s="121"/>
      <c r="AC175" s="67"/>
      <c r="AD175" s="97"/>
      <c r="AE175" s="132"/>
      <c r="AF175" s="121"/>
      <c r="AG175" s="67"/>
      <c r="AH175" s="97"/>
      <c r="AI175" s="132"/>
      <c r="AJ175" s="121"/>
      <c r="AK175" s="67"/>
      <c r="AL175" s="97"/>
      <c r="AM175" s="132"/>
      <c r="AN175" s="121"/>
      <c r="AO175" s="73"/>
      <c r="AP175" s="97"/>
      <c r="AQ175" s="132"/>
      <c r="AR175" s="121"/>
      <c r="AS175" s="67"/>
      <c r="AT175" s="97"/>
      <c r="AU175" s="132"/>
      <c r="AV175" s="121"/>
      <c r="AW175" s="67"/>
      <c r="AX175" s="97"/>
      <c r="AY175" s="132"/>
      <c r="AZ175" s="121"/>
      <c r="BA175" s="67"/>
      <c r="BB175" s="97"/>
      <c r="BC175" s="132"/>
      <c r="BD175" s="121"/>
      <c r="BE175" s="67"/>
      <c r="BF175" s="97"/>
      <c r="BG175" s="132"/>
      <c r="BH175" s="121"/>
      <c r="BI175" s="67"/>
      <c r="BJ175" s="97"/>
      <c r="BK175" s="132"/>
      <c r="BL175" s="121"/>
    </row>
    <row r="176" spans="1:64" x14ac:dyDescent="0.2">
      <c r="A176" s="67"/>
      <c r="B176" s="146" t="s">
        <v>307</v>
      </c>
      <c r="C176" s="77"/>
      <c r="D176" s="70"/>
      <c r="E176" s="71" t="s">
        <v>264</v>
      </c>
      <c r="F176" s="70"/>
      <c r="G176" s="93"/>
      <c r="H176" s="132"/>
      <c r="I176" s="119"/>
      <c r="J176" s="67"/>
      <c r="K176" s="97"/>
      <c r="L176" s="121"/>
      <c r="M176" s="67"/>
      <c r="N176" s="97"/>
      <c r="O176" s="132"/>
      <c r="P176" s="121"/>
      <c r="Q176" s="67"/>
      <c r="R176" s="97"/>
      <c r="S176" s="132"/>
      <c r="T176" s="121"/>
      <c r="U176" s="67"/>
      <c r="V176" s="97"/>
      <c r="W176" s="132"/>
      <c r="X176" s="121"/>
      <c r="Y176" s="67"/>
      <c r="Z176" s="97"/>
      <c r="AA176" s="132"/>
      <c r="AB176" s="121"/>
      <c r="AC176" s="67"/>
      <c r="AD176" s="97"/>
      <c r="AE176" s="132"/>
      <c r="AF176" s="121"/>
      <c r="AG176" s="67"/>
      <c r="AH176" s="97"/>
      <c r="AI176" s="132"/>
      <c r="AJ176" s="121"/>
      <c r="AK176" s="67"/>
      <c r="AL176" s="97"/>
      <c r="AM176" s="132"/>
      <c r="AN176" s="121"/>
      <c r="AO176" s="73"/>
      <c r="AP176" s="97"/>
      <c r="AQ176" s="132"/>
      <c r="AR176" s="121"/>
      <c r="AS176" s="67"/>
      <c r="AT176" s="97"/>
      <c r="AU176" s="132"/>
      <c r="AV176" s="121"/>
      <c r="AW176" s="67"/>
      <c r="AX176" s="97"/>
      <c r="AY176" s="132"/>
      <c r="AZ176" s="121"/>
      <c r="BA176" s="67"/>
      <c r="BB176" s="97"/>
      <c r="BC176" s="132"/>
      <c r="BD176" s="121"/>
      <c r="BE176" s="67"/>
      <c r="BF176" s="97"/>
      <c r="BG176" s="132"/>
      <c r="BH176" s="121"/>
      <c r="BI176" s="67"/>
      <c r="BJ176" s="97"/>
      <c r="BK176" s="132"/>
      <c r="BL176" s="121"/>
    </row>
    <row r="177" spans="1:64" x14ac:dyDescent="0.2">
      <c r="A177" s="67"/>
      <c r="B177" s="76"/>
      <c r="C177" s="77">
        <v>4</v>
      </c>
      <c r="D177" s="70" t="s">
        <v>258</v>
      </c>
      <c r="E177" s="71" t="s">
        <v>281</v>
      </c>
      <c r="F177" s="70"/>
      <c r="G177" s="134">
        <v>665000</v>
      </c>
      <c r="H177" s="135"/>
      <c r="I177" s="136"/>
      <c r="J177" s="67"/>
      <c r="K177" s="137"/>
      <c r="L177" s="138"/>
      <c r="M177" s="67"/>
      <c r="N177" s="137">
        <v>665000</v>
      </c>
      <c r="O177" s="135"/>
      <c r="P177" s="138"/>
      <c r="Q177" s="67"/>
      <c r="R177" s="137">
        <v>665000</v>
      </c>
      <c r="S177" s="135"/>
      <c r="T177" s="138"/>
      <c r="U177" s="67"/>
      <c r="V177" s="137">
        <v>0</v>
      </c>
      <c r="W177" s="135"/>
      <c r="X177" s="138"/>
      <c r="Y177" s="67"/>
      <c r="Z177" s="137">
        <v>0</v>
      </c>
      <c r="AA177" s="135"/>
      <c r="AB177" s="138"/>
      <c r="AC177" s="67"/>
      <c r="AD177" s="137">
        <v>0</v>
      </c>
      <c r="AE177" s="135"/>
      <c r="AF177" s="138"/>
      <c r="AG177" s="67"/>
      <c r="AH177" s="137">
        <v>0</v>
      </c>
      <c r="AI177" s="135"/>
      <c r="AJ177" s="138"/>
      <c r="AK177" s="67"/>
      <c r="AL177" s="137">
        <v>0</v>
      </c>
      <c r="AM177" s="135"/>
      <c r="AN177" s="138"/>
      <c r="AO177" s="73"/>
      <c r="AP177" s="137">
        <v>0</v>
      </c>
      <c r="AQ177" s="135"/>
      <c r="AR177" s="138"/>
      <c r="AS177" s="67"/>
      <c r="AT177" s="137">
        <v>0</v>
      </c>
      <c r="AU177" s="135"/>
      <c r="AV177" s="138"/>
      <c r="AW177" s="67"/>
      <c r="AX177" s="137">
        <v>0</v>
      </c>
      <c r="AY177" s="135"/>
      <c r="AZ177" s="138"/>
      <c r="BA177" s="67"/>
      <c r="BB177" s="137">
        <v>0</v>
      </c>
      <c r="BC177" s="135"/>
      <c r="BD177" s="138"/>
      <c r="BE177" s="67"/>
      <c r="BF177" s="137">
        <v>0</v>
      </c>
      <c r="BG177" s="135"/>
      <c r="BH177" s="138"/>
      <c r="BI177" s="67"/>
      <c r="BJ177" s="137">
        <v>0</v>
      </c>
      <c r="BK177" s="135"/>
      <c r="BL177" s="138"/>
    </row>
    <row r="178" spans="1:64" x14ac:dyDescent="0.2">
      <c r="A178" s="67"/>
      <c r="B178" s="76"/>
      <c r="C178" s="77">
        <v>4</v>
      </c>
      <c r="D178" s="70" t="s">
        <v>260</v>
      </c>
      <c r="E178" s="71" t="s">
        <v>282</v>
      </c>
      <c r="F178" s="70"/>
      <c r="G178" s="134">
        <v>131647.07612000001</v>
      </c>
      <c r="H178" s="135"/>
      <c r="I178" s="136"/>
      <c r="J178" s="67"/>
      <c r="K178" s="137"/>
      <c r="L178" s="138"/>
      <c r="M178" s="67"/>
      <c r="N178" s="137">
        <v>131647.07612000001</v>
      </c>
      <c r="O178" s="135"/>
      <c r="P178" s="138"/>
      <c r="Q178" s="67"/>
      <c r="R178" s="137">
        <v>131647.07612000001</v>
      </c>
      <c r="S178" s="135"/>
      <c r="T178" s="138"/>
      <c r="U178" s="67"/>
      <c r="V178" s="137">
        <v>0</v>
      </c>
      <c r="W178" s="135"/>
      <c r="X178" s="138"/>
      <c r="Y178" s="67"/>
      <c r="Z178" s="137">
        <v>0</v>
      </c>
      <c r="AA178" s="135"/>
      <c r="AB178" s="138"/>
      <c r="AC178" s="67"/>
      <c r="AD178" s="137">
        <v>0</v>
      </c>
      <c r="AE178" s="135"/>
      <c r="AF178" s="138"/>
      <c r="AG178" s="67"/>
      <c r="AH178" s="137">
        <v>0</v>
      </c>
      <c r="AI178" s="135"/>
      <c r="AJ178" s="138"/>
      <c r="AK178" s="67"/>
      <c r="AL178" s="137">
        <v>0</v>
      </c>
      <c r="AM178" s="135"/>
      <c r="AN178" s="138"/>
      <c r="AO178" s="73"/>
      <c r="AP178" s="137">
        <v>0</v>
      </c>
      <c r="AQ178" s="135"/>
      <c r="AR178" s="138"/>
      <c r="AS178" s="67"/>
      <c r="AT178" s="137">
        <v>0</v>
      </c>
      <c r="AU178" s="135"/>
      <c r="AV178" s="138"/>
      <c r="AW178" s="67"/>
      <c r="AX178" s="137">
        <v>0</v>
      </c>
      <c r="AY178" s="135"/>
      <c r="AZ178" s="138"/>
      <c r="BA178" s="67"/>
      <c r="BB178" s="137">
        <v>0</v>
      </c>
      <c r="BC178" s="135"/>
      <c r="BD178" s="138"/>
      <c r="BE178" s="67"/>
      <c r="BF178" s="137">
        <v>0</v>
      </c>
      <c r="BG178" s="135"/>
      <c r="BH178" s="138"/>
      <c r="BI178" s="67"/>
      <c r="BJ178" s="137">
        <v>0</v>
      </c>
      <c r="BK178" s="135"/>
      <c r="BL178" s="138"/>
    </row>
    <row r="179" spans="1:64" x14ac:dyDescent="0.2">
      <c r="A179" s="67"/>
      <c r="B179" s="76"/>
      <c r="C179" s="77">
        <v>4</v>
      </c>
      <c r="D179" s="70" t="s">
        <v>262</v>
      </c>
      <c r="E179" s="71" t="s">
        <v>283</v>
      </c>
      <c r="F179" s="70"/>
      <c r="G179" s="134">
        <v>-46076</v>
      </c>
      <c r="H179" s="135"/>
      <c r="I179" s="136"/>
      <c r="J179" s="67"/>
      <c r="K179" s="137"/>
      <c r="L179" s="138"/>
      <c r="M179" s="67"/>
      <c r="N179" s="137">
        <v>-46076</v>
      </c>
      <c r="O179" s="135"/>
      <c r="P179" s="138"/>
      <c r="Q179" s="67"/>
      <c r="R179" s="137">
        <v>-46076</v>
      </c>
      <c r="S179" s="135"/>
      <c r="T179" s="138"/>
      <c r="U179" s="67"/>
      <c r="V179" s="137">
        <v>0</v>
      </c>
      <c r="W179" s="135"/>
      <c r="X179" s="138"/>
      <c r="Y179" s="67"/>
      <c r="Z179" s="137">
        <v>0</v>
      </c>
      <c r="AA179" s="135"/>
      <c r="AB179" s="138"/>
      <c r="AC179" s="67"/>
      <c r="AD179" s="137">
        <v>0</v>
      </c>
      <c r="AE179" s="135"/>
      <c r="AF179" s="138"/>
      <c r="AG179" s="67"/>
      <c r="AH179" s="137">
        <v>0</v>
      </c>
      <c r="AI179" s="135"/>
      <c r="AJ179" s="138"/>
      <c r="AK179" s="67"/>
      <c r="AL179" s="137">
        <v>0</v>
      </c>
      <c r="AM179" s="135"/>
      <c r="AN179" s="138"/>
      <c r="AO179" s="73"/>
      <c r="AP179" s="137">
        <v>0</v>
      </c>
      <c r="AQ179" s="135"/>
      <c r="AR179" s="138"/>
      <c r="AS179" s="67"/>
      <c r="AT179" s="137">
        <v>0</v>
      </c>
      <c r="AU179" s="135"/>
      <c r="AV179" s="138"/>
      <c r="AW179" s="67"/>
      <c r="AX179" s="137">
        <v>0</v>
      </c>
      <c r="AY179" s="135"/>
      <c r="AZ179" s="138"/>
      <c r="BA179" s="67"/>
      <c r="BB179" s="137">
        <v>0</v>
      </c>
      <c r="BC179" s="135"/>
      <c r="BD179" s="138"/>
      <c r="BE179" s="67"/>
      <c r="BF179" s="137">
        <v>0</v>
      </c>
      <c r="BG179" s="135"/>
      <c r="BH179" s="138"/>
      <c r="BI179" s="67"/>
      <c r="BJ179" s="137">
        <v>0</v>
      </c>
      <c r="BK179" s="135"/>
      <c r="BL179" s="138"/>
    </row>
    <row r="180" spans="1:64" x14ac:dyDescent="0.2">
      <c r="A180" s="67"/>
      <c r="B180" s="70"/>
      <c r="C180" s="69"/>
      <c r="D180" s="70"/>
      <c r="E180" s="71" t="s">
        <v>264</v>
      </c>
      <c r="F180" s="70"/>
      <c r="G180" s="93"/>
      <c r="H180" s="132"/>
      <c r="I180" s="119"/>
      <c r="J180" s="67"/>
      <c r="K180" s="97"/>
      <c r="L180" s="121"/>
      <c r="M180" s="67"/>
      <c r="N180" s="97"/>
      <c r="O180" s="132"/>
      <c r="P180" s="121"/>
      <c r="Q180" s="67"/>
      <c r="R180" s="97"/>
      <c r="S180" s="132"/>
      <c r="T180" s="121"/>
      <c r="U180" s="67"/>
      <c r="V180" s="97"/>
      <c r="W180" s="132"/>
      <c r="X180" s="121"/>
      <c r="Y180" s="67"/>
      <c r="Z180" s="97"/>
      <c r="AA180" s="132"/>
      <c r="AB180" s="121"/>
      <c r="AC180" s="67"/>
      <c r="AD180" s="97"/>
      <c r="AE180" s="132"/>
      <c r="AF180" s="121"/>
      <c r="AG180" s="67"/>
      <c r="AH180" s="97"/>
      <c r="AI180" s="132"/>
      <c r="AJ180" s="121"/>
      <c r="AK180" s="67"/>
      <c r="AL180" s="97"/>
      <c r="AM180" s="132"/>
      <c r="AN180" s="121"/>
      <c r="AO180" s="73"/>
      <c r="AP180" s="97"/>
      <c r="AQ180" s="132"/>
      <c r="AR180" s="121"/>
      <c r="AS180" s="67"/>
      <c r="AT180" s="97"/>
      <c r="AU180" s="132"/>
      <c r="AV180" s="121"/>
      <c r="AW180" s="67"/>
      <c r="AX180" s="97"/>
      <c r="AY180" s="132"/>
      <c r="AZ180" s="121"/>
      <c r="BA180" s="67"/>
      <c r="BB180" s="97"/>
      <c r="BC180" s="132"/>
      <c r="BD180" s="121"/>
      <c r="BE180" s="67"/>
      <c r="BF180" s="97"/>
      <c r="BG180" s="132"/>
      <c r="BH180" s="121"/>
      <c r="BI180" s="67"/>
      <c r="BJ180" s="97"/>
      <c r="BK180" s="132"/>
      <c r="BL180" s="121"/>
    </row>
    <row r="181" spans="1:64" x14ac:dyDescent="0.2">
      <c r="A181" s="67"/>
      <c r="B181" s="146" t="s">
        <v>308</v>
      </c>
      <c r="C181" s="77"/>
      <c r="D181" s="70"/>
      <c r="E181" s="71" t="s">
        <v>264</v>
      </c>
      <c r="F181" s="70"/>
      <c r="G181" s="93"/>
      <c r="H181" s="132"/>
      <c r="I181" s="119"/>
      <c r="J181" s="67"/>
      <c r="K181" s="97"/>
      <c r="L181" s="121"/>
      <c r="M181" s="67"/>
      <c r="N181" s="97"/>
      <c r="O181" s="132"/>
      <c r="P181" s="121"/>
      <c r="Q181" s="67"/>
      <c r="R181" s="97"/>
      <c r="S181" s="132"/>
      <c r="T181" s="121"/>
      <c r="U181" s="67"/>
      <c r="V181" s="97"/>
      <c r="W181" s="132"/>
      <c r="X181" s="121"/>
      <c r="Y181" s="67"/>
      <c r="Z181" s="97"/>
      <c r="AA181" s="132"/>
      <c r="AB181" s="121"/>
      <c r="AC181" s="67"/>
      <c r="AD181" s="97"/>
      <c r="AE181" s="132"/>
      <c r="AF181" s="121"/>
      <c r="AG181" s="67"/>
      <c r="AH181" s="97"/>
      <c r="AI181" s="132"/>
      <c r="AJ181" s="121"/>
      <c r="AK181" s="67"/>
      <c r="AL181" s="97"/>
      <c r="AM181" s="132"/>
      <c r="AN181" s="121"/>
      <c r="AO181" s="73"/>
      <c r="AP181" s="97"/>
      <c r="AQ181" s="132"/>
      <c r="AR181" s="121"/>
      <c r="AS181" s="67"/>
      <c r="AT181" s="97"/>
      <c r="AU181" s="132"/>
      <c r="AV181" s="121"/>
      <c r="AW181" s="67"/>
      <c r="AX181" s="97"/>
      <c r="AY181" s="132"/>
      <c r="AZ181" s="121"/>
      <c r="BA181" s="67"/>
      <c r="BB181" s="97"/>
      <c r="BC181" s="132"/>
      <c r="BD181" s="121"/>
      <c r="BE181" s="67"/>
      <c r="BF181" s="97"/>
      <c r="BG181" s="132"/>
      <c r="BH181" s="121"/>
      <c r="BI181" s="67"/>
      <c r="BJ181" s="97"/>
      <c r="BK181" s="132"/>
      <c r="BL181" s="121"/>
    </row>
    <row r="182" spans="1:64" x14ac:dyDescent="0.2">
      <c r="A182" s="67"/>
      <c r="B182" s="76"/>
      <c r="C182" s="77">
        <v>4</v>
      </c>
      <c r="D182" s="70" t="s">
        <v>258</v>
      </c>
      <c r="E182" s="71" t="s">
        <v>281</v>
      </c>
      <c r="F182" s="70"/>
      <c r="G182" s="134">
        <v>-648200</v>
      </c>
      <c r="H182" s="135"/>
      <c r="I182" s="136"/>
      <c r="J182" s="67"/>
      <c r="K182" s="137"/>
      <c r="L182" s="138"/>
      <c r="M182" s="67"/>
      <c r="N182" s="137">
        <v>-648200</v>
      </c>
      <c r="O182" s="135"/>
      <c r="P182" s="138"/>
      <c r="Q182" s="67"/>
      <c r="R182" s="137">
        <v>-648200</v>
      </c>
      <c r="S182" s="135"/>
      <c r="T182" s="138"/>
      <c r="U182" s="67"/>
      <c r="V182" s="137">
        <v>0</v>
      </c>
      <c r="W182" s="135"/>
      <c r="X182" s="138"/>
      <c r="Y182" s="67"/>
      <c r="Z182" s="137">
        <v>0</v>
      </c>
      <c r="AA182" s="135"/>
      <c r="AB182" s="138"/>
      <c r="AC182" s="67"/>
      <c r="AD182" s="137">
        <v>0</v>
      </c>
      <c r="AE182" s="135"/>
      <c r="AF182" s="138"/>
      <c r="AG182" s="67"/>
      <c r="AH182" s="137">
        <v>0</v>
      </c>
      <c r="AI182" s="135"/>
      <c r="AJ182" s="138"/>
      <c r="AK182" s="67"/>
      <c r="AL182" s="137">
        <v>0</v>
      </c>
      <c r="AM182" s="135"/>
      <c r="AN182" s="138"/>
      <c r="AO182" s="73"/>
      <c r="AP182" s="137">
        <v>0</v>
      </c>
      <c r="AQ182" s="135"/>
      <c r="AR182" s="138"/>
      <c r="AS182" s="67"/>
      <c r="AT182" s="137">
        <v>0</v>
      </c>
      <c r="AU182" s="135"/>
      <c r="AV182" s="138"/>
      <c r="AW182" s="67"/>
      <c r="AX182" s="137">
        <v>0</v>
      </c>
      <c r="AY182" s="135"/>
      <c r="AZ182" s="138"/>
      <c r="BA182" s="67"/>
      <c r="BB182" s="137">
        <v>0</v>
      </c>
      <c r="BC182" s="135"/>
      <c r="BD182" s="138"/>
      <c r="BE182" s="67"/>
      <c r="BF182" s="137">
        <v>0</v>
      </c>
      <c r="BG182" s="135"/>
      <c r="BH182" s="138"/>
      <c r="BI182" s="67"/>
      <c r="BJ182" s="137">
        <v>0</v>
      </c>
      <c r="BK182" s="135"/>
      <c r="BL182" s="138"/>
    </row>
    <row r="183" spans="1:64" x14ac:dyDescent="0.2">
      <c r="A183" s="67"/>
      <c r="B183" s="76"/>
      <c r="C183" s="77">
        <v>4</v>
      </c>
      <c r="D183" s="70" t="s">
        <v>260</v>
      </c>
      <c r="E183" s="71" t="s">
        <v>282</v>
      </c>
      <c r="F183" s="70"/>
      <c r="G183" s="134">
        <v>-128321.2552496</v>
      </c>
      <c r="H183" s="135"/>
      <c r="I183" s="136"/>
      <c r="J183" s="67"/>
      <c r="K183" s="137"/>
      <c r="L183" s="138"/>
      <c r="M183" s="67"/>
      <c r="N183" s="137">
        <v>-128321.2552496</v>
      </c>
      <c r="O183" s="135"/>
      <c r="P183" s="138"/>
      <c r="Q183" s="67"/>
      <c r="R183" s="137">
        <v>-128321.2552496</v>
      </c>
      <c r="S183" s="135"/>
      <c r="T183" s="138"/>
      <c r="U183" s="67"/>
      <c r="V183" s="137">
        <v>0</v>
      </c>
      <c r="W183" s="135"/>
      <c r="X183" s="138"/>
      <c r="Y183" s="67"/>
      <c r="Z183" s="137">
        <v>0</v>
      </c>
      <c r="AA183" s="135"/>
      <c r="AB183" s="138"/>
      <c r="AC183" s="67"/>
      <c r="AD183" s="137">
        <v>0</v>
      </c>
      <c r="AE183" s="135"/>
      <c r="AF183" s="138"/>
      <c r="AG183" s="67"/>
      <c r="AH183" s="137">
        <v>0</v>
      </c>
      <c r="AI183" s="135"/>
      <c r="AJ183" s="138"/>
      <c r="AK183" s="67"/>
      <c r="AL183" s="137">
        <v>0</v>
      </c>
      <c r="AM183" s="135"/>
      <c r="AN183" s="138"/>
      <c r="AO183" s="73"/>
      <c r="AP183" s="137">
        <v>0</v>
      </c>
      <c r="AQ183" s="135"/>
      <c r="AR183" s="138"/>
      <c r="AS183" s="67"/>
      <c r="AT183" s="137">
        <v>0</v>
      </c>
      <c r="AU183" s="135"/>
      <c r="AV183" s="138"/>
      <c r="AW183" s="67"/>
      <c r="AX183" s="137">
        <v>0</v>
      </c>
      <c r="AY183" s="135"/>
      <c r="AZ183" s="138"/>
      <c r="BA183" s="67"/>
      <c r="BB183" s="137">
        <v>0</v>
      </c>
      <c r="BC183" s="135"/>
      <c r="BD183" s="138"/>
      <c r="BE183" s="67"/>
      <c r="BF183" s="137">
        <v>0</v>
      </c>
      <c r="BG183" s="135"/>
      <c r="BH183" s="138"/>
      <c r="BI183" s="67"/>
      <c r="BJ183" s="137">
        <v>0</v>
      </c>
      <c r="BK183" s="135"/>
      <c r="BL183" s="138"/>
    </row>
    <row r="184" spans="1:64" x14ac:dyDescent="0.2">
      <c r="A184" s="67"/>
      <c r="B184" s="76"/>
      <c r="C184" s="77">
        <v>4</v>
      </c>
      <c r="D184" s="70" t="s">
        <v>262</v>
      </c>
      <c r="E184" s="71" t="s">
        <v>283</v>
      </c>
      <c r="F184" s="70"/>
      <c r="G184" s="134">
        <v>44912</v>
      </c>
      <c r="H184" s="135"/>
      <c r="I184" s="136"/>
      <c r="J184" s="67"/>
      <c r="K184" s="137"/>
      <c r="L184" s="138"/>
      <c r="M184" s="67"/>
      <c r="N184" s="137">
        <v>44912</v>
      </c>
      <c r="O184" s="135"/>
      <c r="P184" s="138"/>
      <c r="Q184" s="67"/>
      <c r="R184" s="137">
        <v>44912</v>
      </c>
      <c r="S184" s="135"/>
      <c r="T184" s="138"/>
      <c r="U184" s="67"/>
      <c r="V184" s="137">
        <v>0</v>
      </c>
      <c r="W184" s="135"/>
      <c r="X184" s="138"/>
      <c r="Y184" s="67"/>
      <c r="Z184" s="137">
        <v>0</v>
      </c>
      <c r="AA184" s="135"/>
      <c r="AB184" s="138"/>
      <c r="AC184" s="67"/>
      <c r="AD184" s="137">
        <v>0</v>
      </c>
      <c r="AE184" s="135"/>
      <c r="AF184" s="138"/>
      <c r="AG184" s="67"/>
      <c r="AH184" s="137">
        <v>0</v>
      </c>
      <c r="AI184" s="135"/>
      <c r="AJ184" s="138"/>
      <c r="AK184" s="67"/>
      <c r="AL184" s="137">
        <v>0</v>
      </c>
      <c r="AM184" s="135"/>
      <c r="AN184" s="138"/>
      <c r="AO184" s="73"/>
      <c r="AP184" s="137">
        <v>0</v>
      </c>
      <c r="AQ184" s="135"/>
      <c r="AR184" s="138"/>
      <c r="AS184" s="67"/>
      <c r="AT184" s="137">
        <v>0</v>
      </c>
      <c r="AU184" s="135"/>
      <c r="AV184" s="138"/>
      <c r="AW184" s="67"/>
      <c r="AX184" s="137">
        <v>0</v>
      </c>
      <c r="AY184" s="135"/>
      <c r="AZ184" s="138"/>
      <c r="BA184" s="67"/>
      <c r="BB184" s="137">
        <v>0</v>
      </c>
      <c r="BC184" s="135"/>
      <c r="BD184" s="138"/>
      <c r="BE184" s="67"/>
      <c r="BF184" s="137">
        <v>0</v>
      </c>
      <c r="BG184" s="135"/>
      <c r="BH184" s="138"/>
      <c r="BI184" s="67"/>
      <c r="BJ184" s="137">
        <v>0</v>
      </c>
      <c r="BK184" s="135"/>
      <c r="BL184" s="138"/>
    </row>
    <row r="185" spans="1:64" x14ac:dyDescent="0.2">
      <c r="A185" s="67"/>
      <c r="B185" s="70"/>
      <c r="C185" s="69"/>
      <c r="D185" s="70"/>
      <c r="E185" s="71" t="s">
        <v>264</v>
      </c>
      <c r="F185" s="70"/>
      <c r="G185" s="93"/>
      <c r="H185" s="132"/>
      <c r="I185" s="119"/>
      <c r="J185" s="67"/>
      <c r="K185" s="97"/>
      <c r="L185" s="121"/>
      <c r="M185" s="67"/>
      <c r="N185" s="97"/>
      <c r="O185" s="132"/>
      <c r="P185" s="121"/>
      <c r="Q185" s="67"/>
      <c r="R185" s="97"/>
      <c r="S185" s="132"/>
      <c r="T185" s="121"/>
      <c r="U185" s="67"/>
      <c r="V185" s="97"/>
      <c r="W185" s="132"/>
      <c r="X185" s="121"/>
      <c r="Y185" s="67"/>
      <c r="Z185" s="97"/>
      <c r="AA185" s="132"/>
      <c r="AB185" s="121"/>
      <c r="AC185" s="67"/>
      <c r="AD185" s="97"/>
      <c r="AE185" s="132"/>
      <c r="AF185" s="121"/>
      <c r="AG185" s="67"/>
      <c r="AH185" s="97"/>
      <c r="AI185" s="132"/>
      <c r="AJ185" s="121"/>
      <c r="AK185" s="67"/>
      <c r="AL185" s="97"/>
      <c r="AM185" s="132"/>
      <c r="AN185" s="121"/>
      <c r="AO185" s="73"/>
      <c r="AP185" s="97"/>
      <c r="AQ185" s="132"/>
      <c r="AR185" s="121"/>
      <c r="AS185" s="67"/>
      <c r="AT185" s="97"/>
      <c r="AU185" s="132"/>
      <c r="AV185" s="121"/>
      <c r="AW185" s="67"/>
      <c r="AX185" s="97"/>
      <c r="AY185" s="132"/>
      <c r="AZ185" s="121"/>
      <c r="BA185" s="67"/>
      <c r="BB185" s="97"/>
      <c r="BC185" s="132"/>
      <c r="BD185" s="121"/>
      <c r="BE185" s="67"/>
      <c r="BF185" s="97"/>
      <c r="BG185" s="132"/>
      <c r="BH185" s="121"/>
      <c r="BI185" s="67"/>
      <c r="BJ185" s="97"/>
      <c r="BK185" s="132"/>
      <c r="BL185" s="121"/>
    </row>
    <row r="186" spans="1:64" x14ac:dyDescent="0.2">
      <c r="A186" s="67"/>
      <c r="B186" s="146" t="s">
        <v>309</v>
      </c>
      <c r="C186" s="77"/>
      <c r="D186" s="70"/>
      <c r="E186" s="71" t="s">
        <v>264</v>
      </c>
      <c r="F186" s="70"/>
      <c r="G186" s="93"/>
      <c r="H186" s="132"/>
      <c r="I186" s="119"/>
      <c r="J186" s="67"/>
      <c r="K186" s="97"/>
      <c r="L186" s="121"/>
      <c r="M186" s="67"/>
      <c r="N186" s="97"/>
      <c r="O186" s="132"/>
      <c r="P186" s="121"/>
      <c r="Q186" s="67"/>
      <c r="R186" s="97"/>
      <c r="S186" s="132"/>
      <c r="T186" s="121"/>
      <c r="U186" s="67"/>
      <c r="V186" s="97"/>
      <c r="W186" s="132"/>
      <c r="X186" s="121"/>
      <c r="Y186" s="67"/>
      <c r="Z186" s="97"/>
      <c r="AA186" s="132"/>
      <c r="AB186" s="121"/>
      <c r="AC186" s="67"/>
      <c r="AD186" s="97"/>
      <c r="AE186" s="132"/>
      <c r="AF186" s="121"/>
      <c r="AG186" s="67"/>
      <c r="AH186" s="97"/>
      <c r="AI186" s="132"/>
      <c r="AJ186" s="121"/>
      <c r="AK186" s="67"/>
      <c r="AL186" s="97"/>
      <c r="AM186" s="132"/>
      <c r="AN186" s="121"/>
      <c r="AO186" s="73"/>
      <c r="AP186" s="97"/>
      <c r="AQ186" s="132"/>
      <c r="AR186" s="121"/>
      <c r="AS186" s="67"/>
      <c r="AT186" s="97"/>
      <c r="AU186" s="132"/>
      <c r="AV186" s="121"/>
      <c r="AW186" s="67"/>
      <c r="AX186" s="97"/>
      <c r="AY186" s="132"/>
      <c r="AZ186" s="121"/>
      <c r="BA186" s="67"/>
      <c r="BB186" s="97"/>
      <c r="BC186" s="132"/>
      <c r="BD186" s="121"/>
      <c r="BE186" s="67"/>
      <c r="BF186" s="97"/>
      <c r="BG186" s="132"/>
      <c r="BH186" s="121"/>
      <c r="BI186" s="67"/>
      <c r="BJ186" s="97"/>
      <c r="BK186" s="132"/>
      <c r="BL186" s="121"/>
    </row>
    <row r="187" spans="1:64" x14ac:dyDescent="0.2">
      <c r="A187" s="67"/>
      <c r="B187" s="76"/>
      <c r="C187" s="77">
        <v>4</v>
      </c>
      <c r="D187" s="70" t="s">
        <v>258</v>
      </c>
      <c r="E187" s="71" t="s">
        <v>281</v>
      </c>
      <c r="F187" s="70"/>
      <c r="G187" s="134">
        <v>97230</v>
      </c>
      <c r="H187" s="135"/>
      <c r="I187" s="136"/>
      <c r="J187" s="67"/>
      <c r="K187" s="137"/>
      <c r="L187" s="138"/>
      <c r="M187" s="67"/>
      <c r="N187" s="137">
        <v>97230</v>
      </c>
      <c r="O187" s="135"/>
      <c r="P187" s="138"/>
      <c r="Q187" s="67"/>
      <c r="R187" s="137">
        <v>97230</v>
      </c>
      <c r="S187" s="135"/>
      <c r="T187" s="138"/>
      <c r="U187" s="67"/>
      <c r="V187" s="137">
        <v>0</v>
      </c>
      <c r="W187" s="135"/>
      <c r="X187" s="138"/>
      <c r="Y187" s="67"/>
      <c r="Z187" s="137">
        <v>0</v>
      </c>
      <c r="AA187" s="135"/>
      <c r="AB187" s="138"/>
      <c r="AC187" s="67"/>
      <c r="AD187" s="137">
        <v>0</v>
      </c>
      <c r="AE187" s="135"/>
      <c r="AF187" s="138"/>
      <c r="AG187" s="67"/>
      <c r="AH187" s="137">
        <v>0</v>
      </c>
      <c r="AI187" s="135"/>
      <c r="AJ187" s="138"/>
      <c r="AK187" s="67"/>
      <c r="AL187" s="137">
        <v>0</v>
      </c>
      <c r="AM187" s="135"/>
      <c r="AN187" s="138"/>
      <c r="AO187" s="73"/>
      <c r="AP187" s="137">
        <v>0</v>
      </c>
      <c r="AQ187" s="135"/>
      <c r="AR187" s="138"/>
      <c r="AS187" s="67"/>
      <c r="AT187" s="137">
        <v>0</v>
      </c>
      <c r="AU187" s="135"/>
      <c r="AV187" s="138"/>
      <c r="AW187" s="67"/>
      <c r="AX187" s="137">
        <v>0</v>
      </c>
      <c r="AY187" s="135"/>
      <c r="AZ187" s="138"/>
      <c r="BA187" s="67"/>
      <c r="BB187" s="137">
        <v>0</v>
      </c>
      <c r="BC187" s="135"/>
      <c r="BD187" s="138"/>
      <c r="BE187" s="67"/>
      <c r="BF187" s="137">
        <v>0</v>
      </c>
      <c r="BG187" s="135"/>
      <c r="BH187" s="138"/>
      <c r="BI187" s="67"/>
      <c r="BJ187" s="137">
        <v>0</v>
      </c>
      <c r="BK187" s="135"/>
      <c r="BL187" s="138"/>
    </row>
    <row r="188" spans="1:64" x14ac:dyDescent="0.2">
      <c r="A188" s="67"/>
      <c r="B188" s="76"/>
      <c r="C188" s="77">
        <v>4</v>
      </c>
      <c r="D188" s="70" t="s">
        <v>260</v>
      </c>
      <c r="E188" s="71" t="s">
        <v>282</v>
      </c>
      <c r="F188" s="70"/>
      <c r="G188" s="134">
        <v>19248.18828744</v>
      </c>
      <c r="H188" s="135"/>
      <c r="I188" s="136"/>
      <c r="J188" s="67"/>
      <c r="K188" s="137"/>
      <c r="L188" s="138"/>
      <c r="M188" s="67"/>
      <c r="N188" s="137">
        <v>19248.18828744</v>
      </c>
      <c r="O188" s="135"/>
      <c r="P188" s="138"/>
      <c r="Q188" s="67"/>
      <c r="R188" s="137">
        <v>19248.18828744</v>
      </c>
      <c r="S188" s="135"/>
      <c r="T188" s="138"/>
      <c r="U188" s="67"/>
      <c r="V188" s="137">
        <v>0</v>
      </c>
      <c r="W188" s="135"/>
      <c r="X188" s="138"/>
      <c r="Y188" s="67"/>
      <c r="Z188" s="137">
        <v>0</v>
      </c>
      <c r="AA188" s="135"/>
      <c r="AB188" s="138"/>
      <c r="AC188" s="67"/>
      <c r="AD188" s="137">
        <v>0</v>
      </c>
      <c r="AE188" s="135"/>
      <c r="AF188" s="138"/>
      <c r="AG188" s="67"/>
      <c r="AH188" s="137">
        <v>0</v>
      </c>
      <c r="AI188" s="135"/>
      <c r="AJ188" s="138"/>
      <c r="AK188" s="67"/>
      <c r="AL188" s="137">
        <v>0</v>
      </c>
      <c r="AM188" s="135"/>
      <c r="AN188" s="138"/>
      <c r="AO188" s="73"/>
      <c r="AP188" s="137">
        <v>0</v>
      </c>
      <c r="AQ188" s="135"/>
      <c r="AR188" s="138"/>
      <c r="AS188" s="67"/>
      <c r="AT188" s="137">
        <v>0</v>
      </c>
      <c r="AU188" s="135"/>
      <c r="AV188" s="138"/>
      <c r="AW188" s="67"/>
      <c r="AX188" s="137">
        <v>0</v>
      </c>
      <c r="AY188" s="135"/>
      <c r="AZ188" s="138"/>
      <c r="BA188" s="67"/>
      <c r="BB188" s="137">
        <v>0</v>
      </c>
      <c r="BC188" s="135"/>
      <c r="BD188" s="138"/>
      <c r="BE188" s="67"/>
      <c r="BF188" s="137">
        <v>0</v>
      </c>
      <c r="BG188" s="135"/>
      <c r="BH188" s="138"/>
      <c r="BI188" s="67"/>
      <c r="BJ188" s="137">
        <v>0</v>
      </c>
      <c r="BK188" s="135"/>
      <c r="BL188" s="138"/>
    </row>
    <row r="189" spans="1:64" x14ac:dyDescent="0.2">
      <c r="A189" s="67"/>
      <c r="B189" s="76"/>
      <c r="C189" s="77">
        <v>4</v>
      </c>
      <c r="D189" s="70" t="s">
        <v>262</v>
      </c>
      <c r="E189" s="71" t="s">
        <v>283</v>
      </c>
      <c r="F189" s="70"/>
      <c r="G189" s="134">
        <v>-6737</v>
      </c>
      <c r="H189" s="135"/>
      <c r="I189" s="136"/>
      <c r="J189" s="67"/>
      <c r="K189" s="137"/>
      <c r="L189" s="138"/>
      <c r="M189" s="67"/>
      <c r="N189" s="137">
        <v>-6737</v>
      </c>
      <c r="O189" s="135"/>
      <c r="P189" s="138"/>
      <c r="Q189" s="67"/>
      <c r="R189" s="137">
        <v>-6737</v>
      </c>
      <c r="S189" s="135"/>
      <c r="T189" s="138"/>
      <c r="U189" s="67"/>
      <c r="V189" s="137">
        <v>0</v>
      </c>
      <c r="W189" s="135"/>
      <c r="X189" s="138"/>
      <c r="Y189" s="67"/>
      <c r="Z189" s="137">
        <v>0</v>
      </c>
      <c r="AA189" s="135"/>
      <c r="AB189" s="138"/>
      <c r="AC189" s="67"/>
      <c r="AD189" s="137">
        <v>0</v>
      </c>
      <c r="AE189" s="135"/>
      <c r="AF189" s="138"/>
      <c r="AG189" s="67"/>
      <c r="AH189" s="137">
        <v>0</v>
      </c>
      <c r="AI189" s="135"/>
      <c r="AJ189" s="138"/>
      <c r="AK189" s="67"/>
      <c r="AL189" s="137">
        <v>0</v>
      </c>
      <c r="AM189" s="135"/>
      <c r="AN189" s="138"/>
      <c r="AO189" s="73"/>
      <c r="AP189" s="137">
        <v>0</v>
      </c>
      <c r="AQ189" s="135"/>
      <c r="AR189" s="138"/>
      <c r="AS189" s="67"/>
      <c r="AT189" s="137">
        <v>0</v>
      </c>
      <c r="AU189" s="135"/>
      <c r="AV189" s="138"/>
      <c r="AW189" s="67"/>
      <c r="AX189" s="137">
        <v>0</v>
      </c>
      <c r="AY189" s="135"/>
      <c r="AZ189" s="138"/>
      <c r="BA189" s="67"/>
      <c r="BB189" s="137">
        <v>0</v>
      </c>
      <c r="BC189" s="135"/>
      <c r="BD189" s="138"/>
      <c r="BE189" s="67"/>
      <c r="BF189" s="137">
        <v>0</v>
      </c>
      <c r="BG189" s="135"/>
      <c r="BH189" s="138"/>
      <c r="BI189" s="67"/>
      <c r="BJ189" s="137">
        <v>0</v>
      </c>
      <c r="BK189" s="135"/>
      <c r="BL189" s="138"/>
    </row>
    <row r="190" spans="1:64" x14ac:dyDescent="0.2">
      <c r="A190" s="67"/>
      <c r="B190" s="70"/>
      <c r="C190" s="69"/>
      <c r="D190" s="70"/>
      <c r="E190" s="71" t="s">
        <v>264</v>
      </c>
      <c r="F190" s="70"/>
      <c r="G190" s="93"/>
      <c r="H190" s="132"/>
      <c r="I190" s="119"/>
      <c r="J190" s="67"/>
      <c r="K190" s="97"/>
      <c r="L190" s="121"/>
      <c r="M190" s="67"/>
      <c r="N190" s="97"/>
      <c r="O190" s="132"/>
      <c r="P190" s="121"/>
      <c r="Q190" s="67"/>
      <c r="R190" s="97"/>
      <c r="S190" s="132"/>
      <c r="T190" s="121"/>
      <c r="U190" s="67"/>
      <c r="V190" s="97"/>
      <c r="W190" s="132"/>
      <c r="X190" s="121"/>
      <c r="Y190" s="67"/>
      <c r="Z190" s="97"/>
      <c r="AA190" s="132"/>
      <c r="AB190" s="121"/>
      <c r="AC190" s="67"/>
      <c r="AD190" s="97"/>
      <c r="AE190" s="132"/>
      <c r="AF190" s="121"/>
      <c r="AG190" s="67"/>
      <c r="AH190" s="97"/>
      <c r="AI190" s="132"/>
      <c r="AJ190" s="121"/>
      <c r="AK190" s="67"/>
      <c r="AL190" s="97"/>
      <c r="AM190" s="132"/>
      <c r="AN190" s="121"/>
      <c r="AO190" s="73"/>
      <c r="AP190" s="97"/>
      <c r="AQ190" s="132"/>
      <c r="AR190" s="121"/>
      <c r="AS190" s="67"/>
      <c r="AT190" s="97"/>
      <c r="AU190" s="132"/>
      <c r="AV190" s="121"/>
      <c r="AW190" s="67"/>
      <c r="AX190" s="97"/>
      <c r="AY190" s="132"/>
      <c r="AZ190" s="121"/>
      <c r="BA190" s="67"/>
      <c r="BB190" s="97"/>
      <c r="BC190" s="132"/>
      <c r="BD190" s="121"/>
      <c r="BE190" s="67"/>
      <c r="BF190" s="97"/>
      <c r="BG190" s="132"/>
      <c r="BH190" s="121"/>
      <c r="BI190" s="67"/>
      <c r="BJ190" s="97"/>
      <c r="BK190" s="132"/>
      <c r="BL190" s="121"/>
    </row>
    <row r="191" spans="1:64" x14ac:dyDescent="0.2">
      <c r="A191" s="67"/>
      <c r="B191" s="146" t="s">
        <v>310</v>
      </c>
      <c r="C191" s="77"/>
      <c r="D191" s="70"/>
      <c r="E191" s="71" t="s">
        <v>264</v>
      </c>
      <c r="F191" s="70"/>
      <c r="G191" s="93"/>
      <c r="H191" s="132"/>
      <c r="I191" s="119"/>
      <c r="J191" s="67"/>
      <c r="K191" s="97"/>
      <c r="L191" s="121"/>
      <c r="M191" s="67"/>
      <c r="N191" s="97"/>
      <c r="O191" s="132"/>
      <c r="P191" s="121"/>
      <c r="Q191" s="67"/>
      <c r="R191" s="97"/>
      <c r="S191" s="132"/>
      <c r="T191" s="121"/>
      <c r="U191" s="67"/>
      <c r="V191" s="97"/>
      <c r="W191" s="132"/>
      <c r="X191" s="121"/>
      <c r="Y191" s="67"/>
      <c r="Z191" s="97"/>
      <c r="AA191" s="132"/>
      <c r="AB191" s="121"/>
      <c r="AC191" s="67"/>
      <c r="AD191" s="97"/>
      <c r="AE191" s="132"/>
      <c r="AF191" s="121"/>
      <c r="AG191" s="67"/>
      <c r="AH191" s="97"/>
      <c r="AI191" s="132"/>
      <c r="AJ191" s="121"/>
      <c r="AK191" s="67"/>
      <c r="AL191" s="97"/>
      <c r="AM191" s="132"/>
      <c r="AN191" s="121"/>
      <c r="AO191" s="73"/>
      <c r="AP191" s="97"/>
      <c r="AQ191" s="132"/>
      <c r="AR191" s="121"/>
      <c r="AS191" s="67"/>
      <c r="AT191" s="97"/>
      <c r="AU191" s="132"/>
      <c r="AV191" s="121"/>
      <c r="AW191" s="67"/>
      <c r="AX191" s="97"/>
      <c r="AY191" s="132"/>
      <c r="AZ191" s="121"/>
      <c r="BA191" s="67"/>
      <c r="BB191" s="97"/>
      <c r="BC191" s="132"/>
      <c r="BD191" s="121"/>
      <c r="BE191" s="67"/>
      <c r="BF191" s="97"/>
      <c r="BG191" s="132"/>
      <c r="BH191" s="121"/>
      <c r="BI191" s="67"/>
      <c r="BJ191" s="97"/>
      <c r="BK191" s="132"/>
      <c r="BL191" s="121"/>
    </row>
    <row r="192" spans="1:64" x14ac:dyDescent="0.2">
      <c r="A192" s="67"/>
      <c r="B192" s="76"/>
      <c r="C192" s="77">
        <v>4</v>
      </c>
      <c r="D192" s="70" t="s">
        <v>258</v>
      </c>
      <c r="E192" s="71" t="s">
        <v>281</v>
      </c>
      <c r="F192" s="70"/>
      <c r="G192" s="134">
        <v>674500.75</v>
      </c>
      <c r="H192" s="135"/>
      <c r="I192" s="136"/>
      <c r="J192" s="67"/>
      <c r="K192" s="137"/>
      <c r="L192" s="138"/>
      <c r="M192" s="67"/>
      <c r="N192" s="137">
        <v>674500.75</v>
      </c>
      <c r="O192" s="135"/>
      <c r="P192" s="138"/>
      <c r="Q192" s="67"/>
      <c r="R192" s="137">
        <v>674500.75</v>
      </c>
      <c r="S192" s="135"/>
      <c r="T192" s="138"/>
      <c r="U192" s="67"/>
      <c r="V192" s="137">
        <v>0</v>
      </c>
      <c r="W192" s="135"/>
      <c r="X192" s="138"/>
      <c r="Y192" s="67"/>
      <c r="Z192" s="137">
        <v>0</v>
      </c>
      <c r="AA192" s="135"/>
      <c r="AB192" s="138"/>
      <c r="AC192" s="67"/>
      <c r="AD192" s="137">
        <v>0</v>
      </c>
      <c r="AE192" s="135"/>
      <c r="AF192" s="138"/>
      <c r="AG192" s="67"/>
      <c r="AH192" s="137">
        <v>0</v>
      </c>
      <c r="AI192" s="135"/>
      <c r="AJ192" s="138"/>
      <c r="AK192" s="67"/>
      <c r="AL192" s="137">
        <v>0</v>
      </c>
      <c r="AM192" s="135"/>
      <c r="AN192" s="138"/>
      <c r="AO192" s="73"/>
      <c r="AP192" s="137">
        <v>0</v>
      </c>
      <c r="AQ192" s="135"/>
      <c r="AR192" s="138"/>
      <c r="AS192" s="67"/>
      <c r="AT192" s="137">
        <v>0</v>
      </c>
      <c r="AU192" s="135"/>
      <c r="AV192" s="138"/>
      <c r="AW192" s="67"/>
      <c r="AX192" s="137">
        <v>0</v>
      </c>
      <c r="AY192" s="135"/>
      <c r="AZ192" s="138"/>
      <c r="BA192" s="67"/>
      <c r="BB192" s="137">
        <v>0</v>
      </c>
      <c r="BC192" s="135"/>
      <c r="BD192" s="138"/>
      <c r="BE192" s="67"/>
      <c r="BF192" s="137">
        <v>0</v>
      </c>
      <c r="BG192" s="135"/>
      <c r="BH192" s="138"/>
      <c r="BI192" s="67"/>
      <c r="BJ192" s="137">
        <v>0</v>
      </c>
      <c r="BK192" s="135"/>
      <c r="BL192" s="138"/>
    </row>
    <row r="193" spans="1:64" x14ac:dyDescent="0.2">
      <c r="A193" s="67"/>
      <c r="B193" s="76"/>
      <c r="C193" s="77">
        <v>4</v>
      </c>
      <c r="D193" s="70" t="s">
        <v>260</v>
      </c>
      <c r="E193" s="71" t="s">
        <v>282</v>
      </c>
      <c r="F193" s="70"/>
      <c r="G193" s="134">
        <v>133527.897110146</v>
      </c>
      <c r="H193" s="135"/>
      <c r="I193" s="136"/>
      <c r="J193" s="67"/>
      <c r="K193" s="137"/>
      <c r="L193" s="138"/>
      <c r="M193" s="67"/>
      <c r="N193" s="137">
        <v>133527.897110146</v>
      </c>
      <c r="O193" s="135"/>
      <c r="P193" s="138"/>
      <c r="Q193" s="67"/>
      <c r="R193" s="137">
        <v>133527.897110146</v>
      </c>
      <c r="S193" s="135"/>
      <c r="T193" s="138"/>
      <c r="U193" s="67"/>
      <c r="V193" s="137">
        <v>0</v>
      </c>
      <c r="W193" s="135"/>
      <c r="X193" s="138"/>
      <c r="Y193" s="67"/>
      <c r="Z193" s="137">
        <v>0</v>
      </c>
      <c r="AA193" s="135"/>
      <c r="AB193" s="138"/>
      <c r="AC193" s="67"/>
      <c r="AD193" s="137">
        <v>0</v>
      </c>
      <c r="AE193" s="135"/>
      <c r="AF193" s="138"/>
      <c r="AG193" s="67"/>
      <c r="AH193" s="137">
        <v>0</v>
      </c>
      <c r="AI193" s="135"/>
      <c r="AJ193" s="138"/>
      <c r="AK193" s="67"/>
      <c r="AL193" s="137">
        <v>0</v>
      </c>
      <c r="AM193" s="135"/>
      <c r="AN193" s="138"/>
      <c r="AO193" s="73"/>
      <c r="AP193" s="137">
        <v>0</v>
      </c>
      <c r="AQ193" s="135"/>
      <c r="AR193" s="138"/>
      <c r="AS193" s="67"/>
      <c r="AT193" s="137">
        <v>0</v>
      </c>
      <c r="AU193" s="135"/>
      <c r="AV193" s="138"/>
      <c r="AW193" s="67"/>
      <c r="AX193" s="137">
        <v>0</v>
      </c>
      <c r="AY193" s="135"/>
      <c r="AZ193" s="138"/>
      <c r="BA193" s="67"/>
      <c r="BB193" s="137">
        <v>0</v>
      </c>
      <c r="BC193" s="135"/>
      <c r="BD193" s="138"/>
      <c r="BE193" s="67"/>
      <c r="BF193" s="137">
        <v>0</v>
      </c>
      <c r="BG193" s="135"/>
      <c r="BH193" s="138"/>
      <c r="BI193" s="67"/>
      <c r="BJ193" s="137">
        <v>0</v>
      </c>
      <c r="BK193" s="135"/>
      <c r="BL193" s="138"/>
    </row>
    <row r="194" spans="1:64" x14ac:dyDescent="0.2">
      <c r="A194" s="67"/>
      <c r="B194" s="76"/>
      <c r="C194" s="77">
        <v>4</v>
      </c>
      <c r="D194" s="70" t="s">
        <v>262</v>
      </c>
      <c r="E194" s="71" t="s">
        <v>283</v>
      </c>
      <c r="F194" s="70"/>
      <c r="G194" s="134">
        <v>-46735</v>
      </c>
      <c r="H194" s="135"/>
      <c r="I194" s="136"/>
      <c r="J194" s="67"/>
      <c r="K194" s="137"/>
      <c r="L194" s="138"/>
      <c r="M194" s="67"/>
      <c r="N194" s="137">
        <v>-46735</v>
      </c>
      <c r="O194" s="135"/>
      <c r="P194" s="138"/>
      <c r="Q194" s="67"/>
      <c r="R194" s="137">
        <v>-46735</v>
      </c>
      <c r="S194" s="135"/>
      <c r="T194" s="138"/>
      <c r="U194" s="67"/>
      <c r="V194" s="137">
        <v>0</v>
      </c>
      <c r="W194" s="135"/>
      <c r="X194" s="138"/>
      <c r="Y194" s="67"/>
      <c r="Z194" s="137">
        <v>0</v>
      </c>
      <c r="AA194" s="135"/>
      <c r="AB194" s="138"/>
      <c r="AC194" s="67"/>
      <c r="AD194" s="137">
        <v>0</v>
      </c>
      <c r="AE194" s="135"/>
      <c r="AF194" s="138"/>
      <c r="AG194" s="67"/>
      <c r="AH194" s="137">
        <v>0</v>
      </c>
      <c r="AI194" s="135"/>
      <c r="AJ194" s="138"/>
      <c r="AK194" s="67"/>
      <c r="AL194" s="137">
        <v>0</v>
      </c>
      <c r="AM194" s="135"/>
      <c r="AN194" s="138"/>
      <c r="AO194" s="73"/>
      <c r="AP194" s="137">
        <v>0</v>
      </c>
      <c r="AQ194" s="135"/>
      <c r="AR194" s="138"/>
      <c r="AS194" s="67"/>
      <c r="AT194" s="137">
        <v>0</v>
      </c>
      <c r="AU194" s="135"/>
      <c r="AV194" s="138"/>
      <c r="AW194" s="67"/>
      <c r="AX194" s="137">
        <v>0</v>
      </c>
      <c r="AY194" s="135"/>
      <c r="AZ194" s="138"/>
      <c r="BA194" s="67"/>
      <c r="BB194" s="137">
        <v>0</v>
      </c>
      <c r="BC194" s="135"/>
      <c r="BD194" s="138"/>
      <c r="BE194" s="67"/>
      <c r="BF194" s="137">
        <v>0</v>
      </c>
      <c r="BG194" s="135"/>
      <c r="BH194" s="138"/>
      <c r="BI194" s="67"/>
      <c r="BJ194" s="137">
        <v>0</v>
      </c>
      <c r="BK194" s="135"/>
      <c r="BL194" s="138"/>
    </row>
    <row r="195" spans="1:64" x14ac:dyDescent="0.2">
      <c r="A195" s="67"/>
      <c r="B195" s="70"/>
      <c r="C195" s="69"/>
      <c r="D195" s="70"/>
      <c r="E195" s="71" t="s">
        <v>264</v>
      </c>
      <c r="F195" s="70"/>
      <c r="G195" s="93"/>
      <c r="H195" s="132"/>
      <c r="I195" s="119"/>
      <c r="J195" s="67"/>
      <c r="K195" s="97"/>
      <c r="L195" s="121"/>
      <c r="M195" s="67"/>
      <c r="N195" s="97"/>
      <c r="O195" s="132"/>
      <c r="P195" s="121"/>
      <c r="Q195" s="67"/>
      <c r="R195" s="97"/>
      <c r="S195" s="132"/>
      <c r="T195" s="121"/>
      <c r="U195" s="67"/>
      <c r="V195" s="97"/>
      <c r="W195" s="132"/>
      <c r="X195" s="121"/>
      <c r="Y195" s="67"/>
      <c r="Z195" s="97"/>
      <c r="AA195" s="132"/>
      <c r="AB195" s="121"/>
      <c r="AC195" s="67"/>
      <c r="AD195" s="97"/>
      <c r="AE195" s="132"/>
      <c r="AF195" s="121"/>
      <c r="AG195" s="67"/>
      <c r="AH195" s="97"/>
      <c r="AI195" s="132"/>
      <c r="AJ195" s="121"/>
      <c r="AK195" s="67"/>
      <c r="AL195" s="97"/>
      <c r="AM195" s="132"/>
      <c r="AN195" s="121"/>
      <c r="AO195" s="73"/>
      <c r="AP195" s="97"/>
      <c r="AQ195" s="132"/>
      <c r="AR195" s="121"/>
      <c r="AS195" s="67"/>
      <c r="AT195" s="97"/>
      <c r="AU195" s="132"/>
      <c r="AV195" s="121"/>
      <c r="AW195" s="67"/>
      <c r="AX195" s="97"/>
      <c r="AY195" s="132"/>
      <c r="AZ195" s="121"/>
      <c r="BA195" s="67"/>
      <c r="BB195" s="97"/>
      <c r="BC195" s="132"/>
      <c r="BD195" s="121"/>
      <c r="BE195" s="67"/>
      <c r="BF195" s="97"/>
      <c r="BG195" s="132"/>
      <c r="BH195" s="121"/>
      <c r="BI195" s="67"/>
      <c r="BJ195" s="97"/>
      <c r="BK195" s="132"/>
      <c r="BL195" s="121"/>
    </row>
    <row r="196" spans="1:64" x14ac:dyDescent="0.2">
      <c r="A196" s="67"/>
      <c r="B196" s="146" t="s">
        <v>311</v>
      </c>
      <c r="C196" s="77"/>
      <c r="D196" s="70"/>
      <c r="E196" s="71" t="s">
        <v>264</v>
      </c>
      <c r="F196" s="70"/>
      <c r="G196" s="93"/>
      <c r="H196" s="132"/>
      <c r="I196" s="119"/>
      <c r="J196" s="67"/>
      <c r="K196" s="97"/>
      <c r="L196" s="121"/>
      <c r="M196" s="67"/>
      <c r="N196" s="97"/>
      <c r="O196" s="132"/>
      <c r="P196" s="121"/>
      <c r="Q196" s="67"/>
      <c r="R196" s="97"/>
      <c r="S196" s="132"/>
      <c r="T196" s="121"/>
      <c r="U196" s="67"/>
      <c r="V196" s="97"/>
      <c r="W196" s="132"/>
      <c r="X196" s="121"/>
      <c r="Y196" s="67"/>
      <c r="Z196" s="97"/>
      <c r="AA196" s="132"/>
      <c r="AB196" s="121"/>
      <c r="AC196" s="67"/>
      <c r="AD196" s="97"/>
      <c r="AE196" s="132"/>
      <c r="AF196" s="121"/>
      <c r="AG196" s="67"/>
      <c r="AH196" s="97"/>
      <c r="AI196" s="132"/>
      <c r="AJ196" s="121"/>
      <c r="AK196" s="67"/>
      <c r="AL196" s="97"/>
      <c r="AM196" s="132"/>
      <c r="AN196" s="121"/>
      <c r="AO196" s="73"/>
      <c r="AP196" s="97"/>
      <c r="AQ196" s="132"/>
      <c r="AR196" s="121"/>
      <c r="AS196" s="67"/>
      <c r="AT196" s="97"/>
      <c r="AU196" s="132"/>
      <c r="AV196" s="121"/>
      <c r="AW196" s="67"/>
      <c r="AX196" s="97"/>
      <c r="AY196" s="132"/>
      <c r="AZ196" s="121"/>
      <c r="BA196" s="67"/>
      <c r="BB196" s="97"/>
      <c r="BC196" s="132"/>
      <c r="BD196" s="121"/>
      <c r="BE196" s="67"/>
      <c r="BF196" s="97"/>
      <c r="BG196" s="132"/>
      <c r="BH196" s="121"/>
      <c r="BI196" s="67"/>
      <c r="BJ196" s="97"/>
      <c r="BK196" s="132"/>
      <c r="BL196" s="121"/>
    </row>
    <row r="197" spans="1:64" x14ac:dyDescent="0.2">
      <c r="A197" s="67"/>
      <c r="B197" s="76"/>
      <c r="C197" s="77">
        <v>4</v>
      </c>
      <c r="D197" s="70" t="s">
        <v>258</v>
      </c>
      <c r="E197" s="71" t="s">
        <v>281</v>
      </c>
      <c r="F197" s="70"/>
      <c r="G197" s="134">
        <v>-5982200</v>
      </c>
      <c r="H197" s="135"/>
      <c r="I197" s="136"/>
      <c r="J197" s="67"/>
      <c r="K197" s="137"/>
      <c r="L197" s="138"/>
      <c r="M197" s="67"/>
      <c r="N197" s="137">
        <v>-5982200</v>
      </c>
      <c r="O197" s="135"/>
      <c r="P197" s="138"/>
      <c r="Q197" s="67"/>
      <c r="R197" s="137">
        <v>-5982200</v>
      </c>
      <c r="S197" s="135"/>
      <c r="T197" s="138"/>
      <c r="U197" s="67"/>
      <c r="V197" s="137">
        <v>0</v>
      </c>
      <c r="W197" s="135"/>
      <c r="X197" s="138"/>
      <c r="Y197" s="67"/>
      <c r="Z197" s="137">
        <v>0</v>
      </c>
      <c r="AA197" s="135"/>
      <c r="AB197" s="138"/>
      <c r="AC197" s="67"/>
      <c r="AD197" s="137">
        <v>0</v>
      </c>
      <c r="AE197" s="135"/>
      <c r="AF197" s="138"/>
      <c r="AG197" s="67"/>
      <c r="AH197" s="137">
        <v>0</v>
      </c>
      <c r="AI197" s="135"/>
      <c r="AJ197" s="138"/>
      <c r="AK197" s="67"/>
      <c r="AL197" s="137">
        <v>0</v>
      </c>
      <c r="AM197" s="135"/>
      <c r="AN197" s="138"/>
      <c r="AO197" s="73"/>
      <c r="AP197" s="137">
        <v>0</v>
      </c>
      <c r="AQ197" s="135"/>
      <c r="AR197" s="138"/>
      <c r="AS197" s="67"/>
      <c r="AT197" s="137">
        <v>0</v>
      </c>
      <c r="AU197" s="135"/>
      <c r="AV197" s="138"/>
      <c r="AW197" s="67"/>
      <c r="AX197" s="137">
        <v>0</v>
      </c>
      <c r="AY197" s="135"/>
      <c r="AZ197" s="138"/>
      <c r="BA197" s="67"/>
      <c r="BB197" s="137">
        <v>0</v>
      </c>
      <c r="BC197" s="135"/>
      <c r="BD197" s="138"/>
      <c r="BE197" s="67"/>
      <c r="BF197" s="137">
        <v>0</v>
      </c>
      <c r="BG197" s="135"/>
      <c r="BH197" s="138"/>
      <c r="BI197" s="67"/>
      <c r="BJ197" s="137">
        <v>0</v>
      </c>
      <c r="BK197" s="135"/>
      <c r="BL197" s="138"/>
    </row>
    <row r="198" spans="1:64" x14ac:dyDescent="0.2">
      <c r="A198" s="67"/>
      <c r="B198" s="76"/>
      <c r="C198" s="77">
        <v>4</v>
      </c>
      <c r="D198" s="70" t="s">
        <v>260</v>
      </c>
      <c r="E198" s="71" t="s">
        <v>282</v>
      </c>
      <c r="F198" s="70"/>
      <c r="G198" s="134">
        <v>-1184269.3816016</v>
      </c>
      <c r="H198" s="135"/>
      <c r="I198" s="136"/>
      <c r="J198" s="67"/>
      <c r="K198" s="137"/>
      <c r="L198" s="138"/>
      <c r="M198" s="67"/>
      <c r="N198" s="137">
        <v>-1184269.3816016</v>
      </c>
      <c r="O198" s="135"/>
      <c r="P198" s="138"/>
      <c r="Q198" s="67"/>
      <c r="R198" s="137">
        <v>-1184269.3816016</v>
      </c>
      <c r="S198" s="135"/>
      <c r="T198" s="138"/>
      <c r="U198" s="67"/>
      <c r="V198" s="137">
        <v>0</v>
      </c>
      <c r="W198" s="135"/>
      <c r="X198" s="138"/>
      <c r="Y198" s="67"/>
      <c r="Z198" s="137">
        <v>0</v>
      </c>
      <c r="AA198" s="135"/>
      <c r="AB198" s="138"/>
      <c r="AC198" s="67"/>
      <c r="AD198" s="137">
        <v>0</v>
      </c>
      <c r="AE198" s="135"/>
      <c r="AF198" s="138"/>
      <c r="AG198" s="67"/>
      <c r="AH198" s="137">
        <v>0</v>
      </c>
      <c r="AI198" s="135"/>
      <c r="AJ198" s="138"/>
      <c r="AK198" s="67"/>
      <c r="AL198" s="137">
        <v>0</v>
      </c>
      <c r="AM198" s="135"/>
      <c r="AN198" s="138"/>
      <c r="AO198" s="73"/>
      <c r="AP198" s="137">
        <v>0</v>
      </c>
      <c r="AQ198" s="135"/>
      <c r="AR198" s="138"/>
      <c r="AS198" s="67"/>
      <c r="AT198" s="137">
        <v>0</v>
      </c>
      <c r="AU198" s="135"/>
      <c r="AV198" s="138"/>
      <c r="AW198" s="67"/>
      <c r="AX198" s="137">
        <v>0</v>
      </c>
      <c r="AY198" s="135"/>
      <c r="AZ198" s="138"/>
      <c r="BA198" s="67"/>
      <c r="BB198" s="137">
        <v>0</v>
      </c>
      <c r="BC198" s="135"/>
      <c r="BD198" s="138"/>
      <c r="BE198" s="67"/>
      <c r="BF198" s="137">
        <v>0</v>
      </c>
      <c r="BG198" s="135"/>
      <c r="BH198" s="138"/>
      <c r="BI198" s="67"/>
      <c r="BJ198" s="137">
        <v>0</v>
      </c>
      <c r="BK198" s="135"/>
      <c r="BL198" s="138"/>
    </row>
    <row r="199" spans="1:64" x14ac:dyDescent="0.2">
      <c r="A199" s="67"/>
      <c r="B199" s="76"/>
      <c r="C199" s="77">
        <v>4</v>
      </c>
      <c r="D199" s="70" t="s">
        <v>262</v>
      </c>
      <c r="E199" s="71" t="s">
        <v>283</v>
      </c>
      <c r="F199" s="70"/>
      <c r="G199" s="134">
        <v>414494</v>
      </c>
      <c r="H199" s="135"/>
      <c r="I199" s="136"/>
      <c r="J199" s="67"/>
      <c r="K199" s="137"/>
      <c r="L199" s="138"/>
      <c r="M199" s="67"/>
      <c r="N199" s="137">
        <v>414494</v>
      </c>
      <c r="O199" s="135"/>
      <c r="P199" s="138"/>
      <c r="Q199" s="67"/>
      <c r="R199" s="137">
        <v>414494</v>
      </c>
      <c r="S199" s="135"/>
      <c r="T199" s="138"/>
      <c r="U199" s="67"/>
      <c r="V199" s="137">
        <v>0</v>
      </c>
      <c r="W199" s="135"/>
      <c r="X199" s="138"/>
      <c r="Y199" s="67"/>
      <c r="Z199" s="137">
        <v>0</v>
      </c>
      <c r="AA199" s="135"/>
      <c r="AB199" s="138"/>
      <c r="AC199" s="67"/>
      <c r="AD199" s="137">
        <v>0</v>
      </c>
      <c r="AE199" s="135"/>
      <c r="AF199" s="138"/>
      <c r="AG199" s="67"/>
      <c r="AH199" s="137">
        <v>0</v>
      </c>
      <c r="AI199" s="135"/>
      <c r="AJ199" s="138"/>
      <c r="AK199" s="67"/>
      <c r="AL199" s="137">
        <v>0</v>
      </c>
      <c r="AM199" s="135"/>
      <c r="AN199" s="138"/>
      <c r="AO199" s="73"/>
      <c r="AP199" s="137">
        <v>0</v>
      </c>
      <c r="AQ199" s="135"/>
      <c r="AR199" s="138"/>
      <c r="AS199" s="67"/>
      <c r="AT199" s="137">
        <v>0</v>
      </c>
      <c r="AU199" s="135"/>
      <c r="AV199" s="138"/>
      <c r="AW199" s="67"/>
      <c r="AX199" s="137">
        <v>0</v>
      </c>
      <c r="AY199" s="135"/>
      <c r="AZ199" s="138"/>
      <c r="BA199" s="67"/>
      <c r="BB199" s="137">
        <v>0</v>
      </c>
      <c r="BC199" s="135"/>
      <c r="BD199" s="138"/>
      <c r="BE199" s="67"/>
      <c r="BF199" s="137">
        <v>0</v>
      </c>
      <c r="BG199" s="135"/>
      <c r="BH199" s="138"/>
      <c r="BI199" s="67"/>
      <c r="BJ199" s="137">
        <v>0</v>
      </c>
      <c r="BK199" s="135"/>
      <c r="BL199" s="138"/>
    </row>
    <row r="200" spans="1:64" x14ac:dyDescent="0.2">
      <c r="A200" s="67"/>
      <c r="B200" s="70"/>
      <c r="C200" s="69"/>
      <c r="D200" s="70"/>
      <c r="E200" s="71" t="s">
        <v>264</v>
      </c>
      <c r="F200" s="70"/>
      <c r="G200" s="93"/>
      <c r="H200" s="132"/>
      <c r="I200" s="119"/>
      <c r="J200" s="67"/>
      <c r="K200" s="97"/>
      <c r="L200" s="121"/>
      <c r="M200" s="67"/>
      <c r="N200" s="97"/>
      <c r="O200" s="132"/>
      <c r="P200" s="121"/>
      <c r="Q200" s="67"/>
      <c r="R200" s="97"/>
      <c r="S200" s="132"/>
      <c r="T200" s="121"/>
      <c r="U200" s="67"/>
      <c r="V200" s="97"/>
      <c r="W200" s="132"/>
      <c r="X200" s="121"/>
      <c r="Y200" s="67"/>
      <c r="Z200" s="97"/>
      <c r="AA200" s="132"/>
      <c r="AB200" s="121"/>
      <c r="AC200" s="67"/>
      <c r="AD200" s="97"/>
      <c r="AE200" s="132"/>
      <c r="AF200" s="121"/>
      <c r="AG200" s="67"/>
      <c r="AH200" s="97"/>
      <c r="AI200" s="132"/>
      <c r="AJ200" s="121"/>
      <c r="AK200" s="67"/>
      <c r="AL200" s="97"/>
      <c r="AM200" s="132"/>
      <c r="AN200" s="121"/>
      <c r="AO200" s="73"/>
      <c r="AP200" s="97"/>
      <c r="AQ200" s="132"/>
      <c r="AR200" s="121"/>
      <c r="AS200" s="67"/>
      <c r="AT200" s="97"/>
      <c r="AU200" s="132"/>
      <c r="AV200" s="121"/>
      <c r="AW200" s="67"/>
      <c r="AX200" s="97"/>
      <c r="AY200" s="132"/>
      <c r="AZ200" s="121"/>
      <c r="BA200" s="67"/>
      <c r="BB200" s="97"/>
      <c r="BC200" s="132"/>
      <c r="BD200" s="121"/>
      <c r="BE200" s="67"/>
      <c r="BF200" s="97"/>
      <c r="BG200" s="132"/>
      <c r="BH200" s="121"/>
      <c r="BI200" s="67"/>
      <c r="BJ200" s="97"/>
      <c r="BK200" s="132"/>
      <c r="BL200" s="121"/>
    </row>
    <row r="201" spans="1:64" x14ac:dyDescent="0.2">
      <c r="A201" s="67"/>
      <c r="B201" s="146" t="s">
        <v>312</v>
      </c>
      <c r="C201" s="77"/>
      <c r="D201" s="70"/>
      <c r="E201" s="71" t="s">
        <v>264</v>
      </c>
      <c r="F201" s="70"/>
      <c r="G201" s="93"/>
      <c r="H201" s="132"/>
      <c r="I201" s="119"/>
      <c r="J201" s="67"/>
      <c r="K201" s="97"/>
      <c r="L201" s="121"/>
      <c r="M201" s="67"/>
      <c r="N201" s="97"/>
      <c r="O201" s="132"/>
      <c r="P201" s="121"/>
      <c r="Q201" s="67"/>
      <c r="R201" s="97"/>
      <c r="S201" s="132"/>
      <c r="T201" s="121"/>
      <c r="U201" s="67"/>
      <c r="V201" s="97"/>
      <c r="W201" s="132"/>
      <c r="X201" s="121"/>
      <c r="Y201" s="67"/>
      <c r="Z201" s="97"/>
      <c r="AA201" s="132"/>
      <c r="AB201" s="121"/>
      <c r="AC201" s="67"/>
      <c r="AD201" s="97"/>
      <c r="AE201" s="132"/>
      <c r="AF201" s="121"/>
      <c r="AG201" s="67"/>
      <c r="AH201" s="97"/>
      <c r="AI201" s="132"/>
      <c r="AJ201" s="121"/>
      <c r="AK201" s="67"/>
      <c r="AL201" s="97"/>
      <c r="AM201" s="132"/>
      <c r="AN201" s="121"/>
      <c r="AO201" s="73"/>
      <c r="AP201" s="97"/>
      <c r="AQ201" s="132"/>
      <c r="AR201" s="121"/>
      <c r="AS201" s="67"/>
      <c r="AT201" s="97"/>
      <c r="AU201" s="132"/>
      <c r="AV201" s="121"/>
      <c r="AW201" s="67"/>
      <c r="AX201" s="97"/>
      <c r="AY201" s="132"/>
      <c r="AZ201" s="121"/>
      <c r="BA201" s="67"/>
      <c r="BB201" s="97"/>
      <c r="BC201" s="132"/>
      <c r="BD201" s="121"/>
      <c r="BE201" s="67"/>
      <c r="BF201" s="97"/>
      <c r="BG201" s="132"/>
      <c r="BH201" s="121"/>
      <c r="BI201" s="67"/>
      <c r="BJ201" s="97"/>
      <c r="BK201" s="132"/>
      <c r="BL201" s="121"/>
    </row>
    <row r="202" spans="1:64" x14ac:dyDescent="0.2">
      <c r="A202" s="67"/>
      <c r="B202" s="76"/>
      <c r="C202" s="77">
        <v>4</v>
      </c>
      <c r="D202" s="70" t="s">
        <v>258</v>
      </c>
      <c r="E202" s="71" t="s">
        <v>281</v>
      </c>
      <c r="F202" s="70"/>
      <c r="G202" s="134">
        <v>2130800</v>
      </c>
      <c r="H202" s="135"/>
      <c r="I202" s="136"/>
      <c r="J202" s="67"/>
      <c r="K202" s="137"/>
      <c r="L202" s="138"/>
      <c r="M202" s="67"/>
      <c r="N202" s="137">
        <v>2130800</v>
      </c>
      <c r="O202" s="135"/>
      <c r="P202" s="138"/>
      <c r="Q202" s="67"/>
      <c r="R202" s="137">
        <v>2130800</v>
      </c>
      <c r="S202" s="135"/>
      <c r="T202" s="138"/>
      <c r="U202" s="67"/>
      <c r="V202" s="137">
        <v>0</v>
      </c>
      <c r="W202" s="135"/>
      <c r="X202" s="138"/>
      <c r="Y202" s="67"/>
      <c r="Z202" s="137">
        <v>0</v>
      </c>
      <c r="AA202" s="135"/>
      <c r="AB202" s="138"/>
      <c r="AC202" s="67"/>
      <c r="AD202" s="137">
        <v>0</v>
      </c>
      <c r="AE202" s="135"/>
      <c r="AF202" s="138"/>
      <c r="AG202" s="67"/>
      <c r="AH202" s="137">
        <v>0</v>
      </c>
      <c r="AI202" s="135"/>
      <c r="AJ202" s="138"/>
      <c r="AK202" s="67"/>
      <c r="AL202" s="137">
        <v>0</v>
      </c>
      <c r="AM202" s="135"/>
      <c r="AN202" s="138"/>
      <c r="AO202" s="73"/>
      <c r="AP202" s="137">
        <v>0</v>
      </c>
      <c r="AQ202" s="135"/>
      <c r="AR202" s="138"/>
      <c r="AS202" s="67"/>
      <c r="AT202" s="137">
        <v>0</v>
      </c>
      <c r="AU202" s="135"/>
      <c r="AV202" s="138"/>
      <c r="AW202" s="67"/>
      <c r="AX202" s="137">
        <v>0</v>
      </c>
      <c r="AY202" s="135"/>
      <c r="AZ202" s="138"/>
      <c r="BA202" s="67"/>
      <c r="BB202" s="137">
        <v>0</v>
      </c>
      <c r="BC202" s="135"/>
      <c r="BD202" s="138"/>
      <c r="BE202" s="67"/>
      <c r="BF202" s="137">
        <v>0</v>
      </c>
      <c r="BG202" s="135"/>
      <c r="BH202" s="138"/>
      <c r="BI202" s="67"/>
      <c r="BJ202" s="137">
        <v>0</v>
      </c>
      <c r="BK202" s="135"/>
      <c r="BL202" s="138"/>
    </row>
    <row r="203" spans="1:64" x14ac:dyDescent="0.2">
      <c r="A203" s="67"/>
      <c r="B203" s="76"/>
      <c r="C203" s="77">
        <v>4</v>
      </c>
      <c r="D203" s="70" t="s">
        <v>260</v>
      </c>
      <c r="E203" s="71" t="s">
        <v>282</v>
      </c>
      <c r="F203" s="70"/>
      <c r="G203" s="134">
        <v>421824.9470624</v>
      </c>
      <c r="H203" s="135"/>
      <c r="I203" s="136"/>
      <c r="J203" s="67"/>
      <c r="K203" s="137"/>
      <c r="L203" s="138"/>
      <c r="M203" s="67"/>
      <c r="N203" s="137">
        <v>421824.9470624</v>
      </c>
      <c r="O203" s="135"/>
      <c r="P203" s="138"/>
      <c r="Q203" s="67"/>
      <c r="R203" s="137">
        <v>421824.9470624</v>
      </c>
      <c r="S203" s="135"/>
      <c r="T203" s="138"/>
      <c r="U203" s="67"/>
      <c r="V203" s="137">
        <v>0</v>
      </c>
      <c r="W203" s="135"/>
      <c r="X203" s="138"/>
      <c r="Y203" s="67"/>
      <c r="Z203" s="137">
        <v>0</v>
      </c>
      <c r="AA203" s="135"/>
      <c r="AB203" s="138"/>
      <c r="AC203" s="67"/>
      <c r="AD203" s="137">
        <v>0</v>
      </c>
      <c r="AE203" s="135"/>
      <c r="AF203" s="138"/>
      <c r="AG203" s="67"/>
      <c r="AH203" s="137">
        <v>0</v>
      </c>
      <c r="AI203" s="135"/>
      <c r="AJ203" s="138"/>
      <c r="AK203" s="67"/>
      <c r="AL203" s="137">
        <v>0</v>
      </c>
      <c r="AM203" s="135"/>
      <c r="AN203" s="138"/>
      <c r="AO203" s="73"/>
      <c r="AP203" s="137">
        <v>0</v>
      </c>
      <c r="AQ203" s="135"/>
      <c r="AR203" s="138"/>
      <c r="AS203" s="67"/>
      <c r="AT203" s="137">
        <v>0</v>
      </c>
      <c r="AU203" s="135"/>
      <c r="AV203" s="138"/>
      <c r="AW203" s="67"/>
      <c r="AX203" s="137">
        <v>0</v>
      </c>
      <c r="AY203" s="135"/>
      <c r="AZ203" s="138"/>
      <c r="BA203" s="67"/>
      <c r="BB203" s="137">
        <v>0</v>
      </c>
      <c r="BC203" s="135"/>
      <c r="BD203" s="138"/>
      <c r="BE203" s="67"/>
      <c r="BF203" s="137">
        <v>0</v>
      </c>
      <c r="BG203" s="135"/>
      <c r="BH203" s="138"/>
      <c r="BI203" s="67"/>
      <c r="BJ203" s="137">
        <v>0</v>
      </c>
      <c r="BK203" s="135"/>
      <c r="BL203" s="138"/>
    </row>
    <row r="204" spans="1:64" x14ac:dyDescent="0.2">
      <c r="A204" s="67"/>
      <c r="B204" s="76"/>
      <c r="C204" s="77">
        <v>4</v>
      </c>
      <c r="D204" s="70" t="s">
        <v>262</v>
      </c>
      <c r="E204" s="71" t="s">
        <v>283</v>
      </c>
      <c r="F204" s="70"/>
      <c r="G204" s="134">
        <v>-147639</v>
      </c>
      <c r="H204" s="135"/>
      <c r="I204" s="136"/>
      <c r="J204" s="67"/>
      <c r="K204" s="137"/>
      <c r="L204" s="138"/>
      <c r="M204" s="67"/>
      <c r="N204" s="137">
        <v>-147639</v>
      </c>
      <c r="O204" s="135"/>
      <c r="P204" s="138"/>
      <c r="Q204" s="67"/>
      <c r="R204" s="137">
        <v>-147639</v>
      </c>
      <c r="S204" s="135"/>
      <c r="T204" s="138"/>
      <c r="U204" s="67"/>
      <c r="V204" s="137">
        <v>0</v>
      </c>
      <c r="W204" s="135"/>
      <c r="X204" s="138"/>
      <c r="Y204" s="67"/>
      <c r="Z204" s="137">
        <v>0</v>
      </c>
      <c r="AA204" s="135"/>
      <c r="AB204" s="138"/>
      <c r="AC204" s="67"/>
      <c r="AD204" s="137">
        <v>0</v>
      </c>
      <c r="AE204" s="135"/>
      <c r="AF204" s="138"/>
      <c r="AG204" s="67"/>
      <c r="AH204" s="137">
        <v>0</v>
      </c>
      <c r="AI204" s="135"/>
      <c r="AJ204" s="138"/>
      <c r="AK204" s="67"/>
      <c r="AL204" s="137">
        <v>0</v>
      </c>
      <c r="AM204" s="135"/>
      <c r="AN204" s="138"/>
      <c r="AO204" s="73"/>
      <c r="AP204" s="137">
        <v>0</v>
      </c>
      <c r="AQ204" s="135"/>
      <c r="AR204" s="138"/>
      <c r="AS204" s="67"/>
      <c r="AT204" s="137">
        <v>0</v>
      </c>
      <c r="AU204" s="135"/>
      <c r="AV204" s="138"/>
      <c r="AW204" s="67"/>
      <c r="AX204" s="137">
        <v>0</v>
      </c>
      <c r="AY204" s="135"/>
      <c r="AZ204" s="138"/>
      <c r="BA204" s="67"/>
      <c r="BB204" s="137">
        <v>0</v>
      </c>
      <c r="BC204" s="135"/>
      <c r="BD204" s="138"/>
      <c r="BE204" s="67"/>
      <c r="BF204" s="137">
        <v>0</v>
      </c>
      <c r="BG204" s="135"/>
      <c r="BH204" s="138"/>
      <c r="BI204" s="67"/>
      <c r="BJ204" s="137">
        <v>0</v>
      </c>
      <c r="BK204" s="135"/>
      <c r="BL204" s="138"/>
    </row>
    <row r="205" spans="1:64" x14ac:dyDescent="0.2">
      <c r="A205" s="67"/>
      <c r="B205" s="70"/>
      <c r="C205" s="69"/>
      <c r="D205" s="70"/>
      <c r="E205" s="71" t="s">
        <v>264</v>
      </c>
      <c r="F205" s="70"/>
      <c r="G205" s="93"/>
      <c r="H205" s="132"/>
      <c r="I205" s="119"/>
      <c r="J205" s="67"/>
      <c r="K205" s="97"/>
      <c r="L205" s="121"/>
      <c r="M205" s="67"/>
      <c r="N205" s="97"/>
      <c r="O205" s="132"/>
      <c r="P205" s="121"/>
      <c r="Q205" s="67"/>
      <c r="R205" s="97"/>
      <c r="S205" s="132"/>
      <c r="T205" s="121"/>
      <c r="U205" s="67"/>
      <c r="V205" s="97"/>
      <c r="W205" s="132"/>
      <c r="X205" s="121"/>
      <c r="Y205" s="67"/>
      <c r="Z205" s="97"/>
      <c r="AA205" s="132"/>
      <c r="AB205" s="121"/>
      <c r="AC205" s="67"/>
      <c r="AD205" s="97"/>
      <c r="AE205" s="132"/>
      <c r="AF205" s="121"/>
      <c r="AG205" s="67"/>
      <c r="AH205" s="97"/>
      <c r="AI205" s="132"/>
      <c r="AJ205" s="121"/>
      <c r="AK205" s="67"/>
      <c r="AL205" s="97"/>
      <c r="AM205" s="132"/>
      <c r="AN205" s="121"/>
      <c r="AO205" s="73"/>
      <c r="AP205" s="97"/>
      <c r="AQ205" s="132"/>
      <c r="AR205" s="121"/>
      <c r="AS205" s="67"/>
      <c r="AT205" s="97"/>
      <c r="AU205" s="132"/>
      <c r="AV205" s="121"/>
      <c r="AW205" s="67"/>
      <c r="AX205" s="97"/>
      <c r="AY205" s="132"/>
      <c r="AZ205" s="121"/>
      <c r="BA205" s="67"/>
      <c r="BB205" s="97"/>
      <c r="BC205" s="132"/>
      <c r="BD205" s="121"/>
      <c r="BE205" s="67"/>
      <c r="BF205" s="97"/>
      <c r="BG205" s="132"/>
      <c r="BH205" s="121"/>
      <c r="BI205" s="67"/>
      <c r="BJ205" s="97"/>
      <c r="BK205" s="132"/>
      <c r="BL205" s="121"/>
    </row>
    <row r="206" spans="1:64" x14ac:dyDescent="0.2">
      <c r="A206" s="67"/>
      <c r="B206" s="146" t="s">
        <v>313</v>
      </c>
      <c r="C206" s="77"/>
      <c r="D206" s="70"/>
      <c r="E206" s="71" t="s">
        <v>264</v>
      </c>
      <c r="F206" s="70"/>
      <c r="G206" s="93"/>
      <c r="H206" s="132"/>
      <c r="I206" s="119"/>
      <c r="J206" s="67"/>
      <c r="K206" s="97"/>
      <c r="L206" s="121"/>
      <c r="M206" s="67"/>
      <c r="N206" s="97"/>
      <c r="O206" s="132"/>
      <c r="P206" s="121"/>
      <c r="Q206" s="67"/>
      <c r="R206" s="97"/>
      <c r="S206" s="132"/>
      <c r="T206" s="121"/>
      <c r="U206" s="67"/>
      <c r="V206" s="97"/>
      <c r="W206" s="132"/>
      <c r="X206" s="121"/>
      <c r="Y206" s="67"/>
      <c r="Z206" s="97"/>
      <c r="AA206" s="132"/>
      <c r="AB206" s="121"/>
      <c r="AC206" s="67"/>
      <c r="AD206" s="97"/>
      <c r="AE206" s="132"/>
      <c r="AF206" s="121"/>
      <c r="AG206" s="67"/>
      <c r="AH206" s="97"/>
      <c r="AI206" s="132"/>
      <c r="AJ206" s="121"/>
      <c r="AK206" s="67"/>
      <c r="AL206" s="97"/>
      <c r="AM206" s="132"/>
      <c r="AN206" s="121"/>
      <c r="AO206" s="73"/>
      <c r="AP206" s="97"/>
      <c r="AQ206" s="132"/>
      <c r="AR206" s="121"/>
      <c r="AS206" s="67"/>
      <c r="AT206" s="97"/>
      <c r="AU206" s="132"/>
      <c r="AV206" s="121"/>
      <c r="AW206" s="67"/>
      <c r="AX206" s="97"/>
      <c r="AY206" s="132"/>
      <c r="AZ206" s="121"/>
      <c r="BA206" s="67"/>
      <c r="BB206" s="97"/>
      <c r="BC206" s="132"/>
      <c r="BD206" s="121"/>
      <c r="BE206" s="67"/>
      <c r="BF206" s="97"/>
      <c r="BG206" s="132"/>
      <c r="BH206" s="121"/>
      <c r="BI206" s="67"/>
      <c r="BJ206" s="97"/>
      <c r="BK206" s="132"/>
      <c r="BL206" s="121"/>
    </row>
    <row r="207" spans="1:64" x14ac:dyDescent="0.2">
      <c r="A207" s="67"/>
      <c r="B207" s="76"/>
      <c r="C207" s="77">
        <v>4</v>
      </c>
      <c r="D207" s="70" t="s">
        <v>258</v>
      </c>
      <c r="E207" s="71" t="s">
        <v>281</v>
      </c>
      <c r="F207" s="70"/>
      <c r="G207" s="134">
        <v>0</v>
      </c>
      <c r="H207" s="135"/>
      <c r="I207" s="136"/>
      <c r="J207" s="67"/>
      <c r="K207" s="137"/>
      <c r="L207" s="138"/>
      <c r="M207" s="67"/>
      <c r="N207" s="137">
        <v>0</v>
      </c>
      <c r="O207" s="135"/>
      <c r="P207" s="138"/>
      <c r="Q207" s="67"/>
      <c r="R207" s="137">
        <v>0</v>
      </c>
      <c r="S207" s="135"/>
      <c r="T207" s="138"/>
      <c r="U207" s="67"/>
      <c r="V207" s="137">
        <v>0</v>
      </c>
      <c r="W207" s="135"/>
      <c r="X207" s="138"/>
      <c r="Y207" s="67"/>
      <c r="Z207" s="137">
        <v>0</v>
      </c>
      <c r="AA207" s="135"/>
      <c r="AB207" s="138"/>
      <c r="AC207" s="67"/>
      <c r="AD207" s="137">
        <v>0</v>
      </c>
      <c r="AE207" s="135"/>
      <c r="AF207" s="138"/>
      <c r="AG207" s="67"/>
      <c r="AH207" s="137">
        <v>0</v>
      </c>
      <c r="AI207" s="135"/>
      <c r="AJ207" s="138"/>
      <c r="AK207" s="67"/>
      <c r="AL207" s="137">
        <v>0</v>
      </c>
      <c r="AM207" s="135"/>
      <c r="AN207" s="138"/>
      <c r="AO207" s="73"/>
      <c r="AP207" s="137">
        <v>0</v>
      </c>
      <c r="AQ207" s="135"/>
      <c r="AR207" s="138"/>
      <c r="AS207" s="67"/>
      <c r="AT207" s="137">
        <v>0</v>
      </c>
      <c r="AU207" s="135"/>
      <c r="AV207" s="138"/>
      <c r="AW207" s="67"/>
      <c r="AX207" s="137">
        <v>0</v>
      </c>
      <c r="AY207" s="135"/>
      <c r="AZ207" s="138"/>
      <c r="BA207" s="67"/>
      <c r="BB207" s="137">
        <v>0</v>
      </c>
      <c r="BC207" s="135"/>
      <c r="BD207" s="138"/>
      <c r="BE207" s="67"/>
      <c r="BF207" s="137">
        <v>0</v>
      </c>
      <c r="BG207" s="135"/>
      <c r="BH207" s="138"/>
      <c r="BI207" s="67"/>
      <c r="BJ207" s="137">
        <v>0</v>
      </c>
      <c r="BK207" s="135"/>
      <c r="BL207" s="138"/>
    </row>
    <row r="208" spans="1:64" x14ac:dyDescent="0.2">
      <c r="A208" s="67"/>
      <c r="B208" s="76"/>
      <c r="C208" s="77">
        <v>4</v>
      </c>
      <c r="D208" s="70" t="s">
        <v>260</v>
      </c>
      <c r="E208" s="71" t="s">
        <v>282</v>
      </c>
      <c r="F208" s="70"/>
      <c r="G208" s="134">
        <v>0</v>
      </c>
      <c r="H208" s="135"/>
      <c r="I208" s="136"/>
      <c r="J208" s="67"/>
      <c r="K208" s="137"/>
      <c r="L208" s="138"/>
      <c r="M208" s="67"/>
      <c r="N208" s="137">
        <v>0</v>
      </c>
      <c r="O208" s="135"/>
      <c r="P208" s="138"/>
      <c r="Q208" s="67"/>
      <c r="R208" s="137">
        <v>0</v>
      </c>
      <c r="S208" s="135"/>
      <c r="T208" s="138"/>
      <c r="U208" s="67"/>
      <c r="V208" s="137">
        <v>0</v>
      </c>
      <c r="W208" s="135"/>
      <c r="X208" s="138"/>
      <c r="Y208" s="67"/>
      <c r="Z208" s="137">
        <v>0</v>
      </c>
      <c r="AA208" s="135"/>
      <c r="AB208" s="138"/>
      <c r="AC208" s="67"/>
      <c r="AD208" s="137">
        <v>0</v>
      </c>
      <c r="AE208" s="135"/>
      <c r="AF208" s="138"/>
      <c r="AG208" s="67"/>
      <c r="AH208" s="137">
        <v>0</v>
      </c>
      <c r="AI208" s="135"/>
      <c r="AJ208" s="138"/>
      <c r="AK208" s="67"/>
      <c r="AL208" s="137">
        <v>0</v>
      </c>
      <c r="AM208" s="135"/>
      <c r="AN208" s="138"/>
      <c r="AO208" s="73"/>
      <c r="AP208" s="137">
        <v>0</v>
      </c>
      <c r="AQ208" s="135"/>
      <c r="AR208" s="138"/>
      <c r="AS208" s="67"/>
      <c r="AT208" s="137">
        <v>0</v>
      </c>
      <c r="AU208" s="135"/>
      <c r="AV208" s="138"/>
      <c r="AW208" s="67"/>
      <c r="AX208" s="137">
        <v>0</v>
      </c>
      <c r="AY208" s="135"/>
      <c r="AZ208" s="138"/>
      <c r="BA208" s="67"/>
      <c r="BB208" s="137">
        <v>0</v>
      </c>
      <c r="BC208" s="135"/>
      <c r="BD208" s="138"/>
      <c r="BE208" s="67"/>
      <c r="BF208" s="137">
        <v>0</v>
      </c>
      <c r="BG208" s="135"/>
      <c r="BH208" s="138"/>
      <c r="BI208" s="67"/>
      <c r="BJ208" s="137">
        <v>0</v>
      </c>
      <c r="BK208" s="135"/>
      <c r="BL208" s="138"/>
    </row>
    <row r="209" spans="1:64" x14ac:dyDescent="0.2">
      <c r="A209" s="67"/>
      <c r="B209" s="76"/>
      <c r="C209" s="77">
        <v>4</v>
      </c>
      <c r="D209" s="70" t="s">
        <v>262</v>
      </c>
      <c r="E209" s="71" t="s">
        <v>283</v>
      </c>
      <c r="F209" s="70"/>
      <c r="G209" s="134">
        <v>0</v>
      </c>
      <c r="H209" s="135"/>
      <c r="I209" s="136"/>
      <c r="J209" s="67"/>
      <c r="K209" s="137"/>
      <c r="L209" s="138"/>
      <c r="M209" s="67"/>
      <c r="N209" s="137">
        <v>0</v>
      </c>
      <c r="O209" s="135"/>
      <c r="P209" s="138"/>
      <c r="Q209" s="67"/>
      <c r="R209" s="137">
        <v>0</v>
      </c>
      <c r="S209" s="135"/>
      <c r="T209" s="138"/>
      <c r="U209" s="67"/>
      <c r="V209" s="137">
        <v>0</v>
      </c>
      <c r="W209" s="135"/>
      <c r="X209" s="138"/>
      <c r="Y209" s="67"/>
      <c r="Z209" s="137">
        <v>0</v>
      </c>
      <c r="AA209" s="135"/>
      <c r="AB209" s="138"/>
      <c r="AC209" s="67"/>
      <c r="AD209" s="137">
        <v>0</v>
      </c>
      <c r="AE209" s="135"/>
      <c r="AF209" s="138"/>
      <c r="AG209" s="67"/>
      <c r="AH209" s="137">
        <v>0</v>
      </c>
      <c r="AI209" s="135"/>
      <c r="AJ209" s="138"/>
      <c r="AK209" s="67"/>
      <c r="AL209" s="137">
        <v>0</v>
      </c>
      <c r="AM209" s="135"/>
      <c r="AN209" s="138"/>
      <c r="AO209" s="73"/>
      <c r="AP209" s="137">
        <v>0</v>
      </c>
      <c r="AQ209" s="135"/>
      <c r="AR209" s="138"/>
      <c r="AS209" s="67"/>
      <c r="AT209" s="137">
        <v>0</v>
      </c>
      <c r="AU209" s="135"/>
      <c r="AV209" s="138"/>
      <c r="AW209" s="67"/>
      <c r="AX209" s="137">
        <v>0</v>
      </c>
      <c r="AY209" s="135"/>
      <c r="AZ209" s="138"/>
      <c r="BA209" s="67"/>
      <c r="BB209" s="137">
        <v>0</v>
      </c>
      <c r="BC209" s="135"/>
      <c r="BD209" s="138"/>
      <c r="BE209" s="67"/>
      <c r="BF209" s="137">
        <v>0</v>
      </c>
      <c r="BG209" s="135"/>
      <c r="BH209" s="138"/>
      <c r="BI209" s="67"/>
      <c r="BJ209" s="137">
        <v>0</v>
      </c>
      <c r="BK209" s="135"/>
      <c r="BL209" s="138"/>
    </row>
    <row r="210" spans="1:64" x14ac:dyDescent="0.2">
      <c r="A210" s="67"/>
      <c r="B210" s="70"/>
      <c r="C210" s="69"/>
      <c r="D210" s="70"/>
      <c r="E210" s="71" t="s">
        <v>264</v>
      </c>
      <c r="F210" s="70"/>
      <c r="G210" s="93"/>
      <c r="H210" s="132"/>
      <c r="I210" s="119"/>
      <c r="J210" s="67"/>
      <c r="K210" s="97"/>
      <c r="L210" s="121"/>
      <c r="M210" s="67"/>
      <c r="N210" s="97"/>
      <c r="O210" s="132"/>
      <c r="P210" s="121"/>
      <c r="Q210" s="67"/>
      <c r="R210" s="97"/>
      <c r="S210" s="132"/>
      <c r="T210" s="121"/>
      <c r="U210" s="67"/>
      <c r="V210" s="97"/>
      <c r="W210" s="132"/>
      <c r="X210" s="121"/>
      <c r="Y210" s="67"/>
      <c r="Z210" s="97"/>
      <c r="AA210" s="132"/>
      <c r="AB210" s="121"/>
      <c r="AC210" s="67"/>
      <c r="AD210" s="97"/>
      <c r="AE210" s="132"/>
      <c r="AF210" s="121"/>
      <c r="AG210" s="67"/>
      <c r="AH210" s="97"/>
      <c r="AI210" s="132"/>
      <c r="AJ210" s="121"/>
      <c r="AK210" s="67"/>
      <c r="AL210" s="97"/>
      <c r="AM210" s="132"/>
      <c r="AN210" s="121"/>
      <c r="AO210" s="73"/>
      <c r="AP210" s="97"/>
      <c r="AQ210" s="132"/>
      <c r="AR210" s="121"/>
      <c r="AS210" s="67"/>
      <c r="AT210" s="97"/>
      <c r="AU210" s="132"/>
      <c r="AV210" s="121"/>
      <c r="AW210" s="67"/>
      <c r="AX210" s="97"/>
      <c r="AY210" s="132"/>
      <c r="AZ210" s="121"/>
      <c r="BA210" s="67"/>
      <c r="BB210" s="97"/>
      <c r="BC210" s="132"/>
      <c r="BD210" s="121"/>
      <c r="BE210" s="67"/>
      <c r="BF210" s="97"/>
      <c r="BG210" s="132"/>
      <c r="BH210" s="121"/>
      <c r="BI210" s="67"/>
      <c r="BJ210" s="97"/>
      <c r="BK210" s="132"/>
      <c r="BL210" s="121"/>
    </row>
    <row r="211" spans="1:64" x14ac:dyDescent="0.2">
      <c r="A211" s="67"/>
      <c r="B211" s="146" t="s">
        <v>314</v>
      </c>
      <c r="C211" s="77"/>
      <c r="D211" s="70"/>
      <c r="E211" s="71" t="s">
        <v>264</v>
      </c>
      <c r="F211" s="70"/>
      <c r="G211" s="93"/>
      <c r="H211" s="132"/>
      <c r="I211" s="119"/>
      <c r="J211" s="67"/>
      <c r="K211" s="97"/>
      <c r="L211" s="121"/>
      <c r="M211" s="67"/>
      <c r="N211" s="97"/>
      <c r="O211" s="132"/>
      <c r="P211" s="121"/>
      <c r="Q211" s="67"/>
      <c r="R211" s="97"/>
      <c r="S211" s="132"/>
      <c r="T211" s="121"/>
      <c r="U211" s="67"/>
      <c r="V211" s="97"/>
      <c r="W211" s="132"/>
      <c r="X211" s="121"/>
      <c r="Y211" s="67"/>
      <c r="Z211" s="97"/>
      <c r="AA211" s="132"/>
      <c r="AB211" s="121"/>
      <c r="AC211" s="67"/>
      <c r="AD211" s="97"/>
      <c r="AE211" s="132"/>
      <c r="AF211" s="121"/>
      <c r="AG211" s="67"/>
      <c r="AH211" s="97"/>
      <c r="AI211" s="132"/>
      <c r="AJ211" s="121"/>
      <c r="AK211" s="67"/>
      <c r="AL211" s="97"/>
      <c r="AM211" s="132"/>
      <c r="AN211" s="121"/>
      <c r="AO211" s="73"/>
      <c r="AP211" s="97"/>
      <c r="AQ211" s="132"/>
      <c r="AR211" s="121"/>
      <c r="AS211" s="67"/>
      <c r="AT211" s="97"/>
      <c r="AU211" s="132"/>
      <c r="AV211" s="121"/>
      <c r="AW211" s="67"/>
      <c r="AX211" s="97"/>
      <c r="AY211" s="132"/>
      <c r="AZ211" s="121"/>
      <c r="BA211" s="67"/>
      <c r="BB211" s="97"/>
      <c r="BC211" s="132"/>
      <c r="BD211" s="121"/>
      <c r="BE211" s="67"/>
      <c r="BF211" s="97"/>
      <c r="BG211" s="132"/>
      <c r="BH211" s="121"/>
      <c r="BI211" s="67"/>
      <c r="BJ211" s="97"/>
      <c r="BK211" s="132"/>
      <c r="BL211" s="121"/>
    </row>
    <row r="212" spans="1:64" x14ac:dyDescent="0.2">
      <c r="A212" s="67"/>
      <c r="B212" s="76"/>
      <c r="C212" s="77">
        <v>4</v>
      </c>
      <c r="D212" s="70" t="s">
        <v>258</v>
      </c>
      <c r="E212" s="71" t="s">
        <v>281</v>
      </c>
      <c r="F212" s="70"/>
      <c r="G212" s="134">
        <v>5033000</v>
      </c>
      <c r="H212" s="135"/>
      <c r="I212" s="136"/>
      <c r="J212" s="67"/>
      <c r="K212" s="137"/>
      <c r="L212" s="138"/>
      <c r="M212" s="67"/>
      <c r="N212" s="137">
        <v>5033000</v>
      </c>
      <c r="O212" s="135"/>
      <c r="P212" s="138"/>
      <c r="Q212" s="67"/>
      <c r="R212" s="137">
        <v>5033000</v>
      </c>
      <c r="S212" s="135"/>
      <c r="T212" s="138"/>
      <c r="U212" s="67"/>
      <c r="V212" s="137">
        <v>0</v>
      </c>
      <c r="W212" s="135"/>
      <c r="X212" s="138"/>
      <c r="Y212" s="67"/>
      <c r="Z212" s="137">
        <v>0</v>
      </c>
      <c r="AA212" s="135"/>
      <c r="AB212" s="138"/>
      <c r="AC212" s="67"/>
      <c r="AD212" s="137">
        <v>0</v>
      </c>
      <c r="AE212" s="135"/>
      <c r="AF212" s="138"/>
      <c r="AG212" s="67"/>
      <c r="AH212" s="137">
        <v>0</v>
      </c>
      <c r="AI212" s="135"/>
      <c r="AJ212" s="138"/>
      <c r="AK212" s="67"/>
      <c r="AL212" s="137">
        <v>0</v>
      </c>
      <c r="AM212" s="135"/>
      <c r="AN212" s="138"/>
      <c r="AO212" s="73"/>
      <c r="AP212" s="137">
        <v>0</v>
      </c>
      <c r="AQ212" s="135"/>
      <c r="AR212" s="138"/>
      <c r="AS212" s="67"/>
      <c r="AT212" s="137">
        <v>0</v>
      </c>
      <c r="AU212" s="135"/>
      <c r="AV212" s="138"/>
      <c r="AW212" s="67"/>
      <c r="AX212" s="137">
        <v>0</v>
      </c>
      <c r="AY212" s="135"/>
      <c r="AZ212" s="138"/>
      <c r="BA212" s="67"/>
      <c r="BB212" s="137">
        <v>0</v>
      </c>
      <c r="BC212" s="135"/>
      <c r="BD212" s="138"/>
      <c r="BE212" s="67"/>
      <c r="BF212" s="137">
        <v>0</v>
      </c>
      <c r="BG212" s="135"/>
      <c r="BH212" s="138"/>
      <c r="BI212" s="67"/>
      <c r="BJ212" s="137">
        <v>0</v>
      </c>
      <c r="BK212" s="135"/>
      <c r="BL212" s="138"/>
    </row>
    <row r="213" spans="1:64" x14ac:dyDescent="0.2">
      <c r="A213" s="67"/>
      <c r="B213" s="76"/>
      <c r="C213" s="77">
        <v>4</v>
      </c>
      <c r="D213" s="70" t="s">
        <v>260</v>
      </c>
      <c r="E213" s="71" t="s">
        <v>282</v>
      </c>
      <c r="F213" s="70"/>
      <c r="G213" s="134">
        <v>996360.50242399995</v>
      </c>
      <c r="H213" s="135"/>
      <c r="I213" s="136"/>
      <c r="J213" s="67"/>
      <c r="K213" s="137"/>
      <c r="L213" s="138"/>
      <c r="M213" s="67"/>
      <c r="N213" s="137">
        <v>996360.50242399995</v>
      </c>
      <c r="O213" s="135"/>
      <c r="P213" s="138"/>
      <c r="Q213" s="67"/>
      <c r="R213" s="137">
        <v>996360.50242399995</v>
      </c>
      <c r="S213" s="135"/>
      <c r="T213" s="138"/>
      <c r="U213" s="67"/>
      <c r="V213" s="137">
        <v>0</v>
      </c>
      <c r="W213" s="135"/>
      <c r="X213" s="138"/>
      <c r="Y213" s="67"/>
      <c r="Z213" s="137">
        <v>0</v>
      </c>
      <c r="AA213" s="135"/>
      <c r="AB213" s="138"/>
      <c r="AC213" s="67"/>
      <c r="AD213" s="137">
        <v>0</v>
      </c>
      <c r="AE213" s="135"/>
      <c r="AF213" s="138"/>
      <c r="AG213" s="67"/>
      <c r="AH213" s="137">
        <v>0</v>
      </c>
      <c r="AI213" s="135"/>
      <c r="AJ213" s="138"/>
      <c r="AK213" s="67"/>
      <c r="AL213" s="137">
        <v>0</v>
      </c>
      <c r="AM213" s="135"/>
      <c r="AN213" s="138"/>
      <c r="AO213" s="73"/>
      <c r="AP213" s="137">
        <v>0</v>
      </c>
      <c r="AQ213" s="135"/>
      <c r="AR213" s="138"/>
      <c r="AS213" s="67"/>
      <c r="AT213" s="137">
        <v>0</v>
      </c>
      <c r="AU213" s="135"/>
      <c r="AV213" s="138"/>
      <c r="AW213" s="67"/>
      <c r="AX213" s="137">
        <v>0</v>
      </c>
      <c r="AY213" s="135"/>
      <c r="AZ213" s="138"/>
      <c r="BA213" s="67"/>
      <c r="BB213" s="137">
        <v>0</v>
      </c>
      <c r="BC213" s="135"/>
      <c r="BD213" s="138"/>
      <c r="BE213" s="67"/>
      <c r="BF213" s="137">
        <v>0</v>
      </c>
      <c r="BG213" s="135"/>
      <c r="BH213" s="138"/>
      <c r="BI213" s="67"/>
      <c r="BJ213" s="137">
        <v>0</v>
      </c>
      <c r="BK213" s="135"/>
      <c r="BL213" s="138"/>
    </row>
    <row r="214" spans="1:64" x14ac:dyDescent="0.2">
      <c r="A214" s="67"/>
      <c r="B214" s="76"/>
      <c r="C214" s="77">
        <v>4</v>
      </c>
      <c r="D214" s="70" t="s">
        <v>262</v>
      </c>
      <c r="E214" s="71" t="s">
        <v>283</v>
      </c>
      <c r="F214" s="70"/>
      <c r="G214" s="134">
        <v>-348726</v>
      </c>
      <c r="H214" s="135"/>
      <c r="I214" s="136"/>
      <c r="J214" s="67"/>
      <c r="K214" s="137"/>
      <c r="L214" s="138"/>
      <c r="M214" s="67"/>
      <c r="N214" s="137">
        <v>-348726</v>
      </c>
      <c r="O214" s="135"/>
      <c r="P214" s="138"/>
      <c r="Q214" s="67"/>
      <c r="R214" s="137">
        <v>-348726</v>
      </c>
      <c r="S214" s="135"/>
      <c r="T214" s="138"/>
      <c r="U214" s="67"/>
      <c r="V214" s="137">
        <v>0</v>
      </c>
      <c r="W214" s="135"/>
      <c r="X214" s="138"/>
      <c r="Y214" s="67"/>
      <c r="Z214" s="137">
        <v>0</v>
      </c>
      <c r="AA214" s="135"/>
      <c r="AB214" s="138"/>
      <c r="AC214" s="67"/>
      <c r="AD214" s="137">
        <v>0</v>
      </c>
      <c r="AE214" s="135"/>
      <c r="AF214" s="138"/>
      <c r="AG214" s="67"/>
      <c r="AH214" s="137">
        <v>0</v>
      </c>
      <c r="AI214" s="135"/>
      <c r="AJ214" s="138"/>
      <c r="AK214" s="67"/>
      <c r="AL214" s="137">
        <v>0</v>
      </c>
      <c r="AM214" s="135"/>
      <c r="AN214" s="138"/>
      <c r="AO214" s="73"/>
      <c r="AP214" s="137">
        <v>0</v>
      </c>
      <c r="AQ214" s="135"/>
      <c r="AR214" s="138"/>
      <c r="AS214" s="67"/>
      <c r="AT214" s="137">
        <v>0</v>
      </c>
      <c r="AU214" s="135"/>
      <c r="AV214" s="138"/>
      <c r="AW214" s="67"/>
      <c r="AX214" s="137">
        <v>0</v>
      </c>
      <c r="AY214" s="135"/>
      <c r="AZ214" s="138"/>
      <c r="BA214" s="67"/>
      <c r="BB214" s="137">
        <v>0</v>
      </c>
      <c r="BC214" s="135"/>
      <c r="BD214" s="138"/>
      <c r="BE214" s="67"/>
      <c r="BF214" s="137">
        <v>0</v>
      </c>
      <c r="BG214" s="135"/>
      <c r="BH214" s="138"/>
      <c r="BI214" s="67"/>
      <c r="BJ214" s="137">
        <v>0</v>
      </c>
      <c r="BK214" s="135"/>
      <c r="BL214" s="138"/>
    </row>
    <row r="215" spans="1:64" x14ac:dyDescent="0.2">
      <c r="A215" s="67"/>
      <c r="B215" s="70"/>
      <c r="C215" s="69"/>
      <c r="D215" s="70"/>
      <c r="E215" s="71" t="s">
        <v>264</v>
      </c>
      <c r="F215" s="70"/>
      <c r="G215" s="93"/>
      <c r="H215" s="132"/>
      <c r="I215" s="119"/>
      <c r="J215" s="67"/>
      <c r="K215" s="97"/>
      <c r="L215" s="121"/>
      <c r="M215" s="67"/>
      <c r="N215" s="97"/>
      <c r="O215" s="132"/>
      <c r="P215" s="121"/>
      <c r="Q215" s="67"/>
      <c r="R215" s="97"/>
      <c r="S215" s="132"/>
      <c r="T215" s="121"/>
      <c r="U215" s="67"/>
      <c r="V215" s="97"/>
      <c r="W215" s="132"/>
      <c r="X215" s="121"/>
      <c r="Y215" s="67"/>
      <c r="Z215" s="97"/>
      <c r="AA215" s="132"/>
      <c r="AB215" s="121"/>
      <c r="AC215" s="67"/>
      <c r="AD215" s="97"/>
      <c r="AE215" s="132"/>
      <c r="AF215" s="121"/>
      <c r="AG215" s="67"/>
      <c r="AH215" s="97"/>
      <c r="AI215" s="132"/>
      <c r="AJ215" s="121"/>
      <c r="AK215" s="67"/>
      <c r="AL215" s="97"/>
      <c r="AM215" s="132"/>
      <c r="AN215" s="121"/>
      <c r="AO215" s="73"/>
      <c r="AP215" s="97"/>
      <c r="AQ215" s="132"/>
      <c r="AR215" s="121"/>
      <c r="AS215" s="67"/>
      <c r="AT215" s="97"/>
      <c r="AU215" s="132"/>
      <c r="AV215" s="121"/>
      <c r="AW215" s="67"/>
      <c r="AX215" s="97"/>
      <c r="AY215" s="132"/>
      <c r="AZ215" s="121"/>
      <c r="BA215" s="67"/>
      <c r="BB215" s="97"/>
      <c r="BC215" s="132"/>
      <c r="BD215" s="121"/>
      <c r="BE215" s="67"/>
      <c r="BF215" s="97"/>
      <c r="BG215" s="132"/>
      <c r="BH215" s="121"/>
      <c r="BI215" s="67"/>
      <c r="BJ215" s="97"/>
      <c r="BK215" s="132"/>
      <c r="BL215" s="121"/>
    </row>
    <row r="216" spans="1:64" x14ac:dyDescent="0.2">
      <c r="A216" s="67"/>
      <c r="B216" s="146" t="s">
        <v>315</v>
      </c>
      <c r="C216" s="77"/>
      <c r="D216" s="70"/>
      <c r="E216" s="71" t="s">
        <v>264</v>
      </c>
      <c r="F216" s="70"/>
      <c r="G216" s="93"/>
      <c r="H216" s="132"/>
      <c r="I216" s="119"/>
      <c r="J216" s="67"/>
      <c r="K216" s="97"/>
      <c r="L216" s="121"/>
      <c r="M216" s="67"/>
      <c r="N216" s="97"/>
      <c r="O216" s="132"/>
      <c r="P216" s="121"/>
      <c r="Q216" s="67"/>
      <c r="R216" s="97"/>
      <c r="S216" s="132"/>
      <c r="T216" s="121"/>
      <c r="U216" s="67"/>
      <c r="V216" s="97"/>
      <c r="W216" s="132"/>
      <c r="X216" s="121"/>
      <c r="Y216" s="67"/>
      <c r="Z216" s="97"/>
      <c r="AA216" s="132"/>
      <c r="AB216" s="121"/>
      <c r="AC216" s="67"/>
      <c r="AD216" s="97"/>
      <c r="AE216" s="132"/>
      <c r="AF216" s="121"/>
      <c r="AG216" s="67"/>
      <c r="AH216" s="97"/>
      <c r="AI216" s="132"/>
      <c r="AJ216" s="121"/>
      <c r="AK216" s="67"/>
      <c r="AL216" s="97"/>
      <c r="AM216" s="132"/>
      <c r="AN216" s="121"/>
      <c r="AO216" s="73"/>
      <c r="AP216" s="97"/>
      <c r="AQ216" s="132"/>
      <c r="AR216" s="121"/>
      <c r="AS216" s="67"/>
      <c r="AT216" s="97"/>
      <c r="AU216" s="132"/>
      <c r="AV216" s="121"/>
      <c r="AW216" s="67"/>
      <c r="AX216" s="97"/>
      <c r="AY216" s="132"/>
      <c r="AZ216" s="121"/>
      <c r="BA216" s="67"/>
      <c r="BB216" s="97"/>
      <c r="BC216" s="132"/>
      <c r="BD216" s="121"/>
      <c r="BE216" s="67"/>
      <c r="BF216" s="97"/>
      <c r="BG216" s="132"/>
      <c r="BH216" s="121"/>
      <c r="BI216" s="67"/>
      <c r="BJ216" s="97"/>
      <c r="BK216" s="132"/>
      <c r="BL216" s="121"/>
    </row>
    <row r="217" spans="1:64" x14ac:dyDescent="0.2">
      <c r="A217" s="67"/>
      <c r="B217" s="76"/>
      <c r="C217" s="77">
        <v>4</v>
      </c>
      <c r="D217" s="70" t="s">
        <v>258</v>
      </c>
      <c r="E217" s="71" t="s">
        <v>281</v>
      </c>
      <c r="F217" s="70"/>
      <c r="G217" s="134">
        <v>-174335</v>
      </c>
      <c r="H217" s="135"/>
      <c r="I217" s="136"/>
      <c r="J217" s="67"/>
      <c r="K217" s="137"/>
      <c r="L217" s="138"/>
      <c r="M217" s="67"/>
      <c r="N217" s="137">
        <v>-174335</v>
      </c>
      <c r="O217" s="135"/>
      <c r="P217" s="138"/>
      <c r="Q217" s="67"/>
      <c r="R217" s="137">
        <v>-174335</v>
      </c>
      <c r="S217" s="135"/>
      <c r="T217" s="138"/>
      <c r="U217" s="67"/>
      <c r="V217" s="137">
        <v>0</v>
      </c>
      <c r="W217" s="135"/>
      <c r="X217" s="138"/>
      <c r="Y217" s="67"/>
      <c r="Z217" s="137">
        <v>0</v>
      </c>
      <c r="AA217" s="135"/>
      <c r="AB217" s="138"/>
      <c r="AC217" s="67"/>
      <c r="AD217" s="137">
        <v>0</v>
      </c>
      <c r="AE217" s="135"/>
      <c r="AF217" s="138"/>
      <c r="AG217" s="67"/>
      <c r="AH217" s="137">
        <v>0</v>
      </c>
      <c r="AI217" s="135"/>
      <c r="AJ217" s="138"/>
      <c r="AK217" s="67"/>
      <c r="AL217" s="137">
        <v>0</v>
      </c>
      <c r="AM217" s="135"/>
      <c r="AN217" s="138"/>
      <c r="AO217" s="73"/>
      <c r="AP217" s="137">
        <v>0</v>
      </c>
      <c r="AQ217" s="135"/>
      <c r="AR217" s="138"/>
      <c r="AS217" s="67"/>
      <c r="AT217" s="137">
        <v>0</v>
      </c>
      <c r="AU217" s="135"/>
      <c r="AV217" s="138"/>
      <c r="AW217" s="67"/>
      <c r="AX217" s="137">
        <v>0</v>
      </c>
      <c r="AY217" s="135"/>
      <c r="AZ217" s="138"/>
      <c r="BA217" s="67"/>
      <c r="BB217" s="137">
        <v>0</v>
      </c>
      <c r="BC217" s="135"/>
      <c r="BD217" s="138"/>
      <c r="BE217" s="67"/>
      <c r="BF217" s="137">
        <v>0</v>
      </c>
      <c r="BG217" s="135"/>
      <c r="BH217" s="138"/>
      <c r="BI217" s="67"/>
      <c r="BJ217" s="137">
        <v>0</v>
      </c>
      <c r="BK217" s="135"/>
      <c r="BL217" s="138"/>
    </row>
    <row r="218" spans="1:64" x14ac:dyDescent="0.2">
      <c r="A218" s="67"/>
      <c r="B218" s="76"/>
      <c r="C218" s="77">
        <v>4</v>
      </c>
      <c r="D218" s="70" t="s">
        <v>260</v>
      </c>
      <c r="E218" s="71" t="s">
        <v>282</v>
      </c>
      <c r="F218" s="70"/>
      <c r="G218" s="134">
        <v>-34512.320323879998</v>
      </c>
      <c r="H218" s="135"/>
      <c r="I218" s="136"/>
      <c r="J218" s="67"/>
      <c r="K218" s="137"/>
      <c r="L218" s="138"/>
      <c r="M218" s="67"/>
      <c r="N218" s="137">
        <v>-34512.320323879998</v>
      </c>
      <c r="O218" s="135"/>
      <c r="P218" s="138"/>
      <c r="Q218" s="67"/>
      <c r="R218" s="137">
        <v>-34512.320323879998</v>
      </c>
      <c r="S218" s="135"/>
      <c r="T218" s="138"/>
      <c r="U218" s="67"/>
      <c r="V218" s="137">
        <v>0</v>
      </c>
      <c r="W218" s="135"/>
      <c r="X218" s="138"/>
      <c r="Y218" s="67"/>
      <c r="Z218" s="137">
        <v>0</v>
      </c>
      <c r="AA218" s="135"/>
      <c r="AB218" s="138"/>
      <c r="AC218" s="67"/>
      <c r="AD218" s="137">
        <v>0</v>
      </c>
      <c r="AE218" s="135"/>
      <c r="AF218" s="138"/>
      <c r="AG218" s="67"/>
      <c r="AH218" s="137">
        <v>0</v>
      </c>
      <c r="AI218" s="135"/>
      <c r="AJ218" s="138"/>
      <c r="AK218" s="67"/>
      <c r="AL218" s="137">
        <v>0</v>
      </c>
      <c r="AM218" s="135"/>
      <c r="AN218" s="138"/>
      <c r="AO218" s="73"/>
      <c r="AP218" s="137">
        <v>0</v>
      </c>
      <c r="AQ218" s="135"/>
      <c r="AR218" s="138"/>
      <c r="AS218" s="67"/>
      <c r="AT218" s="137">
        <v>0</v>
      </c>
      <c r="AU218" s="135"/>
      <c r="AV218" s="138"/>
      <c r="AW218" s="67"/>
      <c r="AX218" s="137">
        <v>0</v>
      </c>
      <c r="AY218" s="135"/>
      <c r="AZ218" s="138"/>
      <c r="BA218" s="67"/>
      <c r="BB218" s="137">
        <v>0</v>
      </c>
      <c r="BC218" s="135"/>
      <c r="BD218" s="138"/>
      <c r="BE218" s="67"/>
      <c r="BF218" s="137">
        <v>0</v>
      </c>
      <c r="BG218" s="135"/>
      <c r="BH218" s="138"/>
      <c r="BI218" s="67"/>
      <c r="BJ218" s="137">
        <v>0</v>
      </c>
      <c r="BK218" s="135"/>
      <c r="BL218" s="138"/>
    </row>
    <row r="219" spans="1:64" x14ac:dyDescent="0.2">
      <c r="A219" s="67"/>
      <c r="B219" s="76"/>
      <c r="C219" s="77">
        <v>4</v>
      </c>
      <c r="D219" s="70" t="s">
        <v>262</v>
      </c>
      <c r="E219" s="71" t="s">
        <v>283</v>
      </c>
      <c r="F219" s="70"/>
      <c r="G219" s="134">
        <v>12079</v>
      </c>
      <c r="H219" s="135"/>
      <c r="I219" s="136"/>
      <c r="J219" s="67"/>
      <c r="K219" s="137"/>
      <c r="L219" s="138"/>
      <c r="M219" s="67"/>
      <c r="N219" s="137">
        <v>12079</v>
      </c>
      <c r="O219" s="135"/>
      <c r="P219" s="138"/>
      <c r="Q219" s="67"/>
      <c r="R219" s="137">
        <v>12079</v>
      </c>
      <c r="S219" s="135"/>
      <c r="T219" s="138"/>
      <c r="U219" s="67"/>
      <c r="V219" s="137">
        <v>0</v>
      </c>
      <c r="W219" s="135"/>
      <c r="X219" s="138"/>
      <c r="Y219" s="67"/>
      <c r="Z219" s="137">
        <v>0</v>
      </c>
      <c r="AA219" s="135"/>
      <c r="AB219" s="138"/>
      <c r="AC219" s="67"/>
      <c r="AD219" s="137">
        <v>0</v>
      </c>
      <c r="AE219" s="135"/>
      <c r="AF219" s="138"/>
      <c r="AG219" s="67"/>
      <c r="AH219" s="137">
        <v>0</v>
      </c>
      <c r="AI219" s="135"/>
      <c r="AJ219" s="138"/>
      <c r="AK219" s="67"/>
      <c r="AL219" s="137">
        <v>0</v>
      </c>
      <c r="AM219" s="135"/>
      <c r="AN219" s="138"/>
      <c r="AO219" s="73"/>
      <c r="AP219" s="137">
        <v>0</v>
      </c>
      <c r="AQ219" s="135"/>
      <c r="AR219" s="138"/>
      <c r="AS219" s="67"/>
      <c r="AT219" s="137">
        <v>0</v>
      </c>
      <c r="AU219" s="135"/>
      <c r="AV219" s="138"/>
      <c r="AW219" s="67"/>
      <c r="AX219" s="137">
        <v>0</v>
      </c>
      <c r="AY219" s="135"/>
      <c r="AZ219" s="138"/>
      <c r="BA219" s="67"/>
      <c r="BB219" s="137">
        <v>0</v>
      </c>
      <c r="BC219" s="135"/>
      <c r="BD219" s="138"/>
      <c r="BE219" s="67"/>
      <c r="BF219" s="137">
        <v>0</v>
      </c>
      <c r="BG219" s="135"/>
      <c r="BH219" s="138"/>
      <c r="BI219" s="67"/>
      <c r="BJ219" s="137">
        <v>0</v>
      </c>
      <c r="BK219" s="135"/>
      <c r="BL219" s="138"/>
    </row>
    <row r="220" spans="1:64" x14ac:dyDescent="0.2">
      <c r="A220" s="67"/>
      <c r="B220" s="70"/>
      <c r="C220" s="69"/>
      <c r="D220" s="70"/>
      <c r="E220" s="71" t="s">
        <v>264</v>
      </c>
      <c r="F220" s="70"/>
      <c r="G220" s="93"/>
      <c r="H220" s="132"/>
      <c r="I220" s="119"/>
      <c r="J220" s="67"/>
      <c r="K220" s="97"/>
      <c r="L220" s="121"/>
      <c r="M220" s="67"/>
      <c r="N220" s="97"/>
      <c r="O220" s="132"/>
      <c r="P220" s="121"/>
      <c r="Q220" s="67"/>
      <c r="R220" s="97"/>
      <c r="S220" s="132"/>
      <c r="T220" s="121"/>
      <c r="U220" s="67"/>
      <c r="V220" s="97"/>
      <c r="W220" s="132"/>
      <c r="X220" s="121"/>
      <c r="Y220" s="67"/>
      <c r="Z220" s="97"/>
      <c r="AA220" s="132"/>
      <c r="AB220" s="121"/>
      <c r="AC220" s="67"/>
      <c r="AD220" s="97"/>
      <c r="AE220" s="132"/>
      <c r="AF220" s="121"/>
      <c r="AG220" s="67"/>
      <c r="AH220" s="97"/>
      <c r="AI220" s="132"/>
      <c r="AJ220" s="121"/>
      <c r="AK220" s="67"/>
      <c r="AL220" s="97"/>
      <c r="AM220" s="132"/>
      <c r="AN220" s="121"/>
      <c r="AO220" s="73"/>
      <c r="AP220" s="97"/>
      <c r="AQ220" s="132"/>
      <c r="AR220" s="121"/>
      <c r="AS220" s="67"/>
      <c r="AT220" s="97"/>
      <c r="AU220" s="132"/>
      <c r="AV220" s="121"/>
      <c r="AW220" s="67"/>
      <c r="AX220" s="97"/>
      <c r="AY220" s="132"/>
      <c r="AZ220" s="121"/>
      <c r="BA220" s="67"/>
      <c r="BB220" s="97"/>
      <c r="BC220" s="132"/>
      <c r="BD220" s="121"/>
      <c r="BE220" s="67"/>
      <c r="BF220" s="97"/>
      <c r="BG220" s="132"/>
      <c r="BH220" s="121"/>
      <c r="BI220" s="67"/>
      <c r="BJ220" s="97"/>
      <c r="BK220" s="132"/>
      <c r="BL220" s="121"/>
    </row>
    <row r="221" spans="1:64" x14ac:dyDescent="0.2">
      <c r="A221" s="67"/>
      <c r="B221" s="146" t="s">
        <v>316</v>
      </c>
      <c r="C221" s="77"/>
      <c r="D221" s="70"/>
      <c r="E221" s="71" t="s">
        <v>264</v>
      </c>
      <c r="F221" s="70"/>
      <c r="G221" s="93"/>
      <c r="H221" s="132"/>
      <c r="I221" s="119"/>
      <c r="J221" s="67"/>
      <c r="K221" s="97"/>
      <c r="L221" s="121"/>
      <c r="M221" s="67"/>
      <c r="N221" s="97"/>
      <c r="O221" s="132"/>
      <c r="P221" s="121"/>
      <c r="Q221" s="67"/>
      <c r="R221" s="97"/>
      <c r="S221" s="132"/>
      <c r="T221" s="121"/>
      <c r="U221" s="67"/>
      <c r="V221" s="97"/>
      <c r="W221" s="132"/>
      <c r="X221" s="121"/>
      <c r="Y221" s="67"/>
      <c r="Z221" s="97"/>
      <c r="AA221" s="132"/>
      <c r="AB221" s="121"/>
      <c r="AC221" s="67"/>
      <c r="AD221" s="97"/>
      <c r="AE221" s="132"/>
      <c r="AF221" s="121"/>
      <c r="AG221" s="67"/>
      <c r="AH221" s="97"/>
      <c r="AI221" s="132"/>
      <c r="AJ221" s="121"/>
      <c r="AK221" s="67"/>
      <c r="AL221" s="97"/>
      <c r="AM221" s="132"/>
      <c r="AN221" s="121"/>
      <c r="AO221" s="73"/>
      <c r="AP221" s="97"/>
      <c r="AQ221" s="132"/>
      <c r="AR221" s="121"/>
      <c r="AS221" s="67"/>
      <c r="AT221" s="97"/>
      <c r="AU221" s="132"/>
      <c r="AV221" s="121"/>
      <c r="AW221" s="67"/>
      <c r="AX221" s="97"/>
      <c r="AY221" s="132"/>
      <c r="AZ221" s="121"/>
      <c r="BA221" s="67"/>
      <c r="BB221" s="97"/>
      <c r="BC221" s="132"/>
      <c r="BD221" s="121"/>
      <c r="BE221" s="67"/>
      <c r="BF221" s="97"/>
      <c r="BG221" s="132"/>
      <c r="BH221" s="121"/>
      <c r="BI221" s="67"/>
      <c r="BJ221" s="97"/>
      <c r="BK221" s="132"/>
      <c r="BL221" s="121"/>
    </row>
    <row r="222" spans="1:64" x14ac:dyDescent="0.2">
      <c r="A222" s="67"/>
      <c r="B222" s="76"/>
      <c r="C222" s="77">
        <v>4</v>
      </c>
      <c r="D222" s="70" t="s">
        <v>258</v>
      </c>
      <c r="E222" s="71" t="s">
        <v>281</v>
      </c>
      <c r="F222" s="70"/>
      <c r="G222" s="134">
        <v>-36933.4</v>
      </c>
      <c r="H222" s="135"/>
      <c r="I222" s="136"/>
      <c r="J222" s="67"/>
      <c r="K222" s="137"/>
      <c r="L222" s="138"/>
      <c r="M222" s="67"/>
      <c r="N222" s="137">
        <v>-36933.4</v>
      </c>
      <c r="O222" s="135"/>
      <c r="P222" s="138"/>
      <c r="Q222" s="67"/>
      <c r="R222" s="137">
        <v>-36933.4</v>
      </c>
      <c r="S222" s="135"/>
      <c r="T222" s="138"/>
      <c r="U222" s="67"/>
      <c r="V222" s="137">
        <v>0</v>
      </c>
      <c r="W222" s="135"/>
      <c r="X222" s="138"/>
      <c r="Y222" s="67"/>
      <c r="Z222" s="137">
        <v>0</v>
      </c>
      <c r="AA222" s="135"/>
      <c r="AB222" s="138"/>
      <c r="AC222" s="67"/>
      <c r="AD222" s="137">
        <v>0</v>
      </c>
      <c r="AE222" s="135"/>
      <c r="AF222" s="138"/>
      <c r="AG222" s="67"/>
      <c r="AH222" s="137">
        <v>0</v>
      </c>
      <c r="AI222" s="135"/>
      <c r="AJ222" s="138"/>
      <c r="AK222" s="67"/>
      <c r="AL222" s="137">
        <v>0</v>
      </c>
      <c r="AM222" s="135"/>
      <c r="AN222" s="138"/>
      <c r="AO222" s="73"/>
      <c r="AP222" s="137">
        <v>0</v>
      </c>
      <c r="AQ222" s="135"/>
      <c r="AR222" s="138"/>
      <c r="AS222" s="67"/>
      <c r="AT222" s="137">
        <v>0</v>
      </c>
      <c r="AU222" s="135"/>
      <c r="AV222" s="138"/>
      <c r="AW222" s="67"/>
      <c r="AX222" s="137">
        <v>0</v>
      </c>
      <c r="AY222" s="135"/>
      <c r="AZ222" s="138"/>
      <c r="BA222" s="67"/>
      <c r="BB222" s="137">
        <v>0</v>
      </c>
      <c r="BC222" s="135"/>
      <c r="BD222" s="138"/>
      <c r="BE222" s="67"/>
      <c r="BF222" s="137">
        <v>0</v>
      </c>
      <c r="BG222" s="135"/>
      <c r="BH222" s="138"/>
      <c r="BI222" s="67"/>
      <c r="BJ222" s="137">
        <v>0</v>
      </c>
      <c r="BK222" s="135"/>
      <c r="BL222" s="138"/>
    </row>
    <row r="223" spans="1:64" x14ac:dyDescent="0.2">
      <c r="A223" s="67"/>
      <c r="B223" s="76"/>
      <c r="C223" s="77">
        <v>4</v>
      </c>
      <c r="D223" s="70" t="s">
        <v>260</v>
      </c>
      <c r="E223" s="71" t="s">
        <v>282</v>
      </c>
      <c r="F223" s="70"/>
      <c r="G223" s="134">
        <v>-7311.5400318352004</v>
      </c>
      <c r="H223" s="135"/>
      <c r="I223" s="136"/>
      <c r="J223" s="67"/>
      <c r="K223" s="137"/>
      <c r="L223" s="138"/>
      <c r="M223" s="67"/>
      <c r="N223" s="137">
        <v>-7311.5400318352004</v>
      </c>
      <c r="O223" s="135"/>
      <c r="P223" s="138"/>
      <c r="Q223" s="67"/>
      <c r="R223" s="137">
        <v>-7311.5400318352004</v>
      </c>
      <c r="S223" s="135"/>
      <c r="T223" s="138"/>
      <c r="U223" s="67"/>
      <c r="V223" s="137">
        <v>0</v>
      </c>
      <c r="W223" s="135"/>
      <c r="X223" s="138"/>
      <c r="Y223" s="67"/>
      <c r="Z223" s="137">
        <v>0</v>
      </c>
      <c r="AA223" s="135"/>
      <c r="AB223" s="138"/>
      <c r="AC223" s="67"/>
      <c r="AD223" s="137">
        <v>0</v>
      </c>
      <c r="AE223" s="135"/>
      <c r="AF223" s="138"/>
      <c r="AG223" s="67"/>
      <c r="AH223" s="137">
        <v>0</v>
      </c>
      <c r="AI223" s="135"/>
      <c r="AJ223" s="138"/>
      <c r="AK223" s="67"/>
      <c r="AL223" s="137">
        <v>0</v>
      </c>
      <c r="AM223" s="135"/>
      <c r="AN223" s="138"/>
      <c r="AO223" s="73"/>
      <c r="AP223" s="137">
        <v>0</v>
      </c>
      <c r="AQ223" s="135"/>
      <c r="AR223" s="138"/>
      <c r="AS223" s="67"/>
      <c r="AT223" s="137">
        <v>0</v>
      </c>
      <c r="AU223" s="135"/>
      <c r="AV223" s="138"/>
      <c r="AW223" s="67"/>
      <c r="AX223" s="137">
        <v>0</v>
      </c>
      <c r="AY223" s="135"/>
      <c r="AZ223" s="138"/>
      <c r="BA223" s="67"/>
      <c r="BB223" s="137">
        <v>0</v>
      </c>
      <c r="BC223" s="135"/>
      <c r="BD223" s="138"/>
      <c r="BE223" s="67"/>
      <c r="BF223" s="137">
        <v>0</v>
      </c>
      <c r="BG223" s="135"/>
      <c r="BH223" s="138"/>
      <c r="BI223" s="67"/>
      <c r="BJ223" s="137">
        <v>0</v>
      </c>
      <c r="BK223" s="135"/>
      <c r="BL223" s="138"/>
    </row>
    <row r="224" spans="1:64" x14ac:dyDescent="0.2">
      <c r="A224" s="67"/>
      <c r="B224" s="76"/>
      <c r="C224" s="77">
        <v>4</v>
      </c>
      <c r="D224" s="70" t="s">
        <v>262</v>
      </c>
      <c r="E224" s="71" t="s">
        <v>283</v>
      </c>
      <c r="F224" s="70"/>
      <c r="G224" s="134">
        <v>2559</v>
      </c>
      <c r="H224" s="135"/>
      <c r="I224" s="136"/>
      <c r="J224" s="67"/>
      <c r="K224" s="137"/>
      <c r="L224" s="138"/>
      <c r="M224" s="67"/>
      <c r="N224" s="137">
        <v>2559</v>
      </c>
      <c r="O224" s="135"/>
      <c r="P224" s="138"/>
      <c r="Q224" s="67"/>
      <c r="R224" s="137">
        <v>2559</v>
      </c>
      <c r="S224" s="135"/>
      <c r="T224" s="138"/>
      <c r="U224" s="67"/>
      <c r="V224" s="137">
        <v>0</v>
      </c>
      <c r="W224" s="135"/>
      <c r="X224" s="138"/>
      <c r="Y224" s="67"/>
      <c r="Z224" s="137">
        <v>0</v>
      </c>
      <c r="AA224" s="135"/>
      <c r="AB224" s="138"/>
      <c r="AC224" s="67"/>
      <c r="AD224" s="137">
        <v>0</v>
      </c>
      <c r="AE224" s="135"/>
      <c r="AF224" s="138"/>
      <c r="AG224" s="67"/>
      <c r="AH224" s="137">
        <v>0</v>
      </c>
      <c r="AI224" s="135"/>
      <c r="AJ224" s="138"/>
      <c r="AK224" s="67"/>
      <c r="AL224" s="137">
        <v>0</v>
      </c>
      <c r="AM224" s="135"/>
      <c r="AN224" s="138"/>
      <c r="AO224" s="73"/>
      <c r="AP224" s="137">
        <v>0</v>
      </c>
      <c r="AQ224" s="135"/>
      <c r="AR224" s="138"/>
      <c r="AS224" s="67"/>
      <c r="AT224" s="137">
        <v>0</v>
      </c>
      <c r="AU224" s="135"/>
      <c r="AV224" s="138"/>
      <c r="AW224" s="67"/>
      <c r="AX224" s="137">
        <v>0</v>
      </c>
      <c r="AY224" s="135"/>
      <c r="AZ224" s="138"/>
      <c r="BA224" s="67"/>
      <c r="BB224" s="137">
        <v>0</v>
      </c>
      <c r="BC224" s="135"/>
      <c r="BD224" s="138"/>
      <c r="BE224" s="67"/>
      <c r="BF224" s="137">
        <v>0</v>
      </c>
      <c r="BG224" s="135"/>
      <c r="BH224" s="138"/>
      <c r="BI224" s="67"/>
      <c r="BJ224" s="137">
        <v>0</v>
      </c>
      <c r="BK224" s="135"/>
      <c r="BL224" s="138"/>
    </row>
    <row r="225" spans="1:64" x14ac:dyDescent="0.2">
      <c r="A225" s="67"/>
      <c r="B225" s="70"/>
      <c r="C225" s="69"/>
      <c r="D225" s="70"/>
      <c r="E225" s="71" t="s">
        <v>264</v>
      </c>
      <c r="F225" s="70"/>
      <c r="G225" s="93"/>
      <c r="H225" s="132"/>
      <c r="I225" s="119"/>
      <c r="J225" s="67"/>
      <c r="K225" s="97"/>
      <c r="L225" s="121"/>
      <c r="M225" s="67"/>
      <c r="N225" s="97"/>
      <c r="O225" s="132"/>
      <c r="P225" s="121"/>
      <c r="Q225" s="67"/>
      <c r="R225" s="97"/>
      <c r="S225" s="132"/>
      <c r="T225" s="121"/>
      <c r="U225" s="67"/>
      <c r="V225" s="97"/>
      <c r="W225" s="132"/>
      <c r="X225" s="121"/>
      <c r="Y225" s="67"/>
      <c r="Z225" s="97"/>
      <c r="AA225" s="132"/>
      <c r="AB225" s="121"/>
      <c r="AC225" s="67"/>
      <c r="AD225" s="97"/>
      <c r="AE225" s="132"/>
      <c r="AF225" s="121"/>
      <c r="AG225" s="67"/>
      <c r="AH225" s="97"/>
      <c r="AI225" s="132"/>
      <c r="AJ225" s="121"/>
      <c r="AK225" s="67"/>
      <c r="AL225" s="97"/>
      <c r="AM225" s="132"/>
      <c r="AN225" s="121"/>
      <c r="AO225" s="73"/>
      <c r="AP225" s="97"/>
      <c r="AQ225" s="132"/>
      <c r="AR225" s="121"/>
      <c r="AS225" s="67"/>
      <c r="AT225" s="97"/>
      <c r="AU225" s="132"/>
      <c r="AV225" s="121"/>
      <c r="AW225" s="67"/>
      <c r="AX225" s="97"/>
      <c r="AY225" s="132"/>
      <c r="AZ225" s="121"/>
      <c r="BA225" s="67"/>
      <c r="BB225" s="97"/>
      <c r="BC225" s="132"/>
      <c r="BD225" s="121"/>
      <c r="BE225" s="67"/>
      <c r="BF225" s="97"/>
      <c r="BG225" s="132"/>
      <c r="BH225" s="121"/>
      <c r="BI225" s="67"/>
      <c r="BJ225" s="97"/>
      <c r="BK225" s="132"/>
      <c r="BL225" s="121"/>
    </row>
    <row r="226" spans="1:64" x14ac:dyDescent="0.2">
      <c r="A226" s="67"/>
      <c r="B226" s="146" t="s">
        <v>317</v>
      </c>
      <c r="C226" s="77"/>
      <c r="D226" s="70"/>
      <c r="E226" s="71" t="s">
        <v>264</v>
      </c>
      <c r="F226" s="70"/>
      <c r="G226" s="93"/>
      <c r="H226" s="132"/>
      <c r="I226" s="119"/>
      <c r="J226" s="67"/>
      <c r="K226" s="97"/>
      <c r="L226" s="121"/>
      <c r="M226" s="67"/>
      <c r="N226" s="97"/>
      <c r="O226" s="132"/>
      <c r="P226" s="121"/>
      <c r="Q226" s="67"/>
      <c r="R226" s="97"/>
      <c r="S226" s="132"/>
      <c r="T226" s="121"/>
      <c r="U226" s="67"/>
      <c r="V226" s="97"/>
      <c r="W226" s="132"/>
      <c r="X226" s="121"/>
      <c r="Y226" s="67"/>
      <c r="Z226" s="97"/>
      <c r="AA226" s="132"/>
      <c r="AB226" s="121"/>
      <c r="AC226" s="67"/>
      <c r="AD226" s="97"/>
      <c r="AE226" s="132"/>
      <c r="AF226" s="121"/>
      <c r="AG226" s="67"/>
      <c r="AH226" s="97"/>
      <c r="AI226" s="132"/>
      <c r="AJ226" s="121"/>
      <c r="AK226" s="67"/>
      <c r="AL226" s="97"/>
      <c r="AM226" s="132"/>
      <c r="AN226" s="121"/>
      <c r="AO226" s="73"/>
      <c r="AP226" s="97"/>
      <c r="AQ226" s="132"/>
      <c r="AR226" s="121"/>
      <c r="AS226" s="67"/>
      <c r="AT226" s="97"/>
      <c r="AU226" s="132"/>
      <c r="AV226" s="121"/>
      <c r="AW226" s="67"/>
      <c r="AX226" s="97"/>
      <c r="AY226" s="132"/>
      <c r="AZ226" s="121"/>
      <c r="BA226" s="67"/>
      <c r="BB226" s="97"/>
      <c r="BC226" s="132"/>
      <c r="BD226" s="121"/>
      <c r="BE226" s="67"/>
      <c r="BF226" s="97"/>
      <c r="BG226" s="132"/>
      <c r="BH226" s="121"/>
      <c r="BI226" s="67"/>
      <c r="BJ226" s="97"/>
      <c r="BK226" s="132"/>
      <c r="BL226" s="121"/>
    </row>
    <row r="227" spans="1:64" x14ac:dyDescent="0.2">
      <c r="A227" s="67"/>
      <c r="B227" s="76"/>
      <c r="C227" s="77">
        <v>4</v>
      </c>
      <c r="D227" s="70" t="s">
        <v>258</v>
      </c>
      <c r="E227" s="71" t="s">
        <v>281</v>
      </c>
      <c r="F227" s="70"/>
      <c r="G227" s="134">
        <v>-76358.8</v>
      </c>
      <c r="H227" s="135"/>
      <c r="I227" s="136"/>
      <c r="J227" s="67"/>
      <c r="K227" s="137"/>
      <c r="L227" s="138"/>
      <c r="M227" s="67"/>
      <c r="N227" s="137">
        <v>-76358.8</v>
      </c>
      <c r="O227" s="135"/>
      <c r="P227" s="138"/>
      <c r="Q227" s="67"/>
      <c r="R227" s="137">
        <v>-76358.8</v>
      </c>
      <c r="S227" s="135"/>
      <c r="T227" s="138"/>
      <c r="U227" s="67"/>
      <c r="V227" s="137">
        <v>0</v>
      </c>
      <c r="W227" s="135"/>
      <c r="X227" s="138"/>
      <c r="Y227" s="67"/>
      <c r="Z227" s="137">
        <v>0</v>
      </c>
      <c r="AA227" s="135"/>
      <c r="AB227" s="138"/>
      <c r="AC227" s="67"/>
      <c r="AD227" s="137">
        <v>0</v>
      </c>
      <c r="AE227" s="135"/>
      <c r="AF227" s="138"/>
      <c r="AG227" s="67"/>
      <c r="AH227" s="137">
        <v>0</v>
      </c>
      <c r="AI227" s="135"/>
      <c r="AJ227" s="138"/>
      <c r="AK227" s="67"/>
      <c r="AL227" s="137">
        <v>0</v>
      </c>
      <c r="AM227" s="135"/>
      <c r="AN227" s="138"/>
      <c r="AO227" s="73"/>
      <c r="AP227" s="137">
        <v>0</v>
      </c>
      <c r="AQ227" s="135"/>
      <c r="AR227" s="138"/>
      <c r="AS227" s="67"/>
      <c r="AT227" s="137">
        <v>0</v>
      </c>
      <c r="AU227" s="135"/>
      <c r="AV227" s="138"/>
      <c r="AW227" s="67"/>
      <c r="AX227" s="137">
        <v>0</v>
      </c>
      <c r="AY227" s="135"/>
      <c r="AZ227" s="138"/>
      <c r="BA227" s="67"/>
      <c r="BB227" s="137">
        <v>0</v>
      </c>
      <c r="BC227" s="135"/>
      <c r="BD227" s="138"/>
      <c r="BE227" s="67"/>
      <c r="BF227" s="137">
        <v>0</v>
      </c>
      <c r="BG227" s="135"/>
      <c r="BH227" s="138"/>
      <c r="BI227" s="67"/>
      <c r="BJ227" s="137">
        <v>0</v>
      </c>
      <c r="BK227" s="135"/>
      <c r="BL227" s="138"/>
    </row>
    <row r="228" spans="1:64" x14ac:dyDescent="0.2">
      <c r="A228" s="67"/>
      <c r="B228" s="76"/>
      <c r="C228" s="77">
        <v>4</v>
      </c>
      <c r="D228" s="70" t="s">
        <v>260</v>
      </c>
      <c r="E228" s="71" t="s">
        <v>282</v>
      </c>
      <c r="F228" s="70"/>
      <c r="G228" s="134">
        <v>-15116.410159446399</v>
      </c>
      <c r="H228" s="135"/>
      <c r="I228" s="136"/>
      <c r="J228" s="67"/>
      <c r="K228" s="137"/>
      <c r="L228" s="138"/>
      <c r="M228" s="67"/>
      <c r="N228" s="137">
        <v>-15116.410159446399</v>
      </c>
      <c r="O228" s="135"/>
      <c r="P228" s="138"/>
      <c r="Q228" s="67"/>
      <c r="R228" s="137">
        <v>-15116.410159446399</v>
      </c>
      <c r="S228" s="135"/>
      <c r="T228" s="138"/>
      <c r="U228" s="67"/>
      <c r="V228" s="137">
        <v>0</v>
      </c>
      <c r="W228" s="135"/>
      <c r="X228" s="138"/>
      <c r="Y228" s="67"/>
      <c r="Z228" s="137">
        <v>0</v>
      </c>
      <c r="AA228" s="135"/>
      <c r="AB228" s="138"/>
      <c r="AC228" s="67"/>
      <c r="AD228" s="137">
        <v>0</v>
      </c>
      <c r="AE228" s="135"/>
      <c r="AF228" s="138"/>
      <c r="AG228" s="67"/>
      <c r="AH228" s="137">
        <v>0</v>
      </c>
      <c r="AI228" s="135"/>
      <c r="AJ228" s="138"/>
      <c r="AK228" s="67"/>
      <c r="AL228" s="137">
        <v>0</v>
      </c>
      <c r="AM228" s="135"/>
      <c r="AN228" s="138"/>
      <c r="AO228" s="73"/>
      <c r="AP228" s="137">
        <v>0</v>
      </c>
      <c r="AQ228" s="135"/>
      <c r="AR228" s="138"/>
      <c r="AS228" s="67"/>
      <c r="AT228" s="137">
        <v>0</v>
      </c>
      <c r="AU228" s="135"/>
      <c r="AV228" s="138"/>
      <c r="AW228" s="67"/>
      <c r="AX228" s="137">
        <v>0</v>
      </c>
      <c r="AY228" s="135"/>
      <c r="AZ228" s="138"/>
      <c r="BA228" s="67"/>
      <c r="BB228" s="137">
        <v>0</v>
      </c>
      <c r="BC228" s="135"/>
      <c r="BD228" s="138"/>
      <c r="BE228" s="67"/>
      <c r="BF228" s="137">
        <v>0</v>
      </c>
      <c r="BG228" s="135"/>
      <c r="BH228" s="138"/>
      <c r="BI228" s="67"/>
      <c r="BJ228" s="137">
        <v>0</v>
      </c>
      <c r="BK228" s="135"/>
      <c r="BL228" s="138"/>
    </row>
    <row r="229" spans="1:64" x14ac:dyDescent="0.2">
      <c r="A229" s="67"/>
      <c r="B229" s="76"/>
      <c r="C229" s="77">
        <v>4</v>
      </c>
      <c r="D229" s="70" t="s">
        <v>262</v>
      </c>
      <c r="E229" s="71" t="s">
        <v>283</v>
      </c>
      <c r="F229" s="70"/>
      <c r="G229" s="134">
        <v>5291</v>
      </c>
      <c r="H229" s="135"/>
      <c r="I229" s="136"/>
      <c r="J229" s="67"/>
      <c r="K229" s="137"/>
      <c r="L229" s="138"/>
      <c r="M229" s="67"/>
      <c r="N229" s="137">
        <v>5291</v>
      </c>
      <c r="O229" s="135"/>
      <c r="P229" s="138"/>
      <c r="Q229" s="67"/>
      <c r="R229" s="137">
        <v>5291</v>
      </c>
      <c r="S229" s="135"/>
      <c r="T229" s="138"/>
      <c r="U229" s="67"/>
      <c r="V229" s="137">
        <v>0</v>
      </c>
      <c r="W229" s="135"/>
      <c r="X229" s="138"/>
      <c r="Y229" s="67"/>
      <c r="Z229" s="137">
        <v>0</v>
      </c>
      <c r="AA229" s="135"/>
      <c r="AB229" s="138"/>
      <c r="AC229" s="67"/>
      <c r="AD229" s="137">
        <v>0</v>
      </c>
      <c r="AE229" s="135"/>
      <c r="AF229" s="138"/>
      <c r="AG229" s="67"/>
      <c r="AH229" s="137">
        <v>0</v>
      </c>
      <c r="AI229" s="135"/>
      <c r="AJ229" s="138"/>
      <c r="AK229" s="67"/>
      <c r="AL229" s="137">
        <v>0</v>
      </c>
      <c r="AM229" s="135"/>
      <c r="AN229" s="138"/>
      <c r="AO229" s="73"/>
      <c r="AP229" s="137">
        <v>0</v>
      </c>
      <c r="AQ229" s="135"/>
      <c r="AR229" s="138"/>
      <c r="AS229" s="67"/>
      <c r="AT229" s="137">
        <v>0</v>
      </c>
      <c r="AU229" s="135"/>
      <c r="AV229" s="138"/>
      <c r="AW229" s="67"/>
      <c r="AX229" s="137">
        <v>0</v>
      </c>
      <c r="AY229" s="135"/>
      <c r="AZ229" s="138"/>
      <c r="BA229" s="67"/>
      <c r="BB229" s="137">
        <v>0</v>
      </c>
      <c r="BC229" s="135"/>
      <c r="BD229" s="138"/>
      <c r="BE229" s="67"/>
      <c r="BF229" s="137">
        <v>0</v>
      </c>
      <c r="BG229" s="135"/>
      <c r="BH229" s="138"/>
      <c r="BI229" s="67"/>
      <c r="BJ229" s="137">
        <v>0</v>
      </c>
      <c r="BK229" s="135"/>
      <c r="BL229" s="138"/>
    </row>
    <row r="230" spans="1:64" x14ac:dyDescent="0.2">
      <c r="A230" s="67"/>
      <c r="B230" s="70"/>
      <c r="C230" s="69"/>
      <c r="D230" s="70"/>
      <c r="E230" s="71" t="s">
        <v>264</v>
      </c>
      <c r="F230" s="70"/>
      <c r="G230" s="93"/>
      <c r="H230" s="132"/>
      <c r="I230" s="119"/>
      <c r="J230" s="67"/>
      <c r="K230" s="97"/>
      <c r="L230" s="121"/>
      <c r="M230" s="67"/>
      <c r="N230" s="97"/>
      <c r="O230" s="132"/>
      <c r="P230" s="121"/>
      <c r="Q230" s="67"/>
      <c r="R230" s="97"/>
      <c r="S230" s="132"/>
      <c r="T230" s="121"/>
      <c r="U230" s="67"/>
      <c r="V230" s="97"/>
      <c r="W230" s="132"/>
      <c r="X230" s="121"/>
      <c r="Y230" s="67"/>
      <c r="Z230" s="97"/>
      <c r="AA230" s="132"/>
      <c r="AB230" s="121"/>
      <c r="AC230" s="67"/>
      <c r="AD230" s="97"/>
      <c r="AE230" s="132"/>
      <c r="AF230" s="121"/>
      <c r="AG230" s="67"/>
      <c r="AH230" s="97"/>
      <c r="AI230" s="132"/>
      <c r="AJ230" s="121"/>
      <c r="AK230" s="67"/>
      <c r="AL230" s="97"/>
      <c r="AM230" s="132"/>
      <c r="AN230" s="121"/>
      <c r="AO230" s="73"/>
      <c r="AP230" s="97"/>
      <c r="AQ230" s="132"/>
      <c r="AR230" s="121"/>
      <c r="AS230" s="67"/>
      <c r="AT230" s="97"/>
      <c r="AU230" s="132"/>
      <c r="AV230" s="121"/>
      <c r="AW230" s="67"/>
      <c r="AX230" s="97"/>
      <c r="AY230" s="132"/>
      <c r="AZ230" s="121"/>
      <c r="BA230" s="67"/>
      <c r="BB230" s="97"/>
      <c r="BC230" s="132"/>
      <c r="BD230" s="121"/>
      <c r="BE230" s="67"/>
      <c r="BF230" s="97"/>
      <c r="BG230" s="132"/>
      <c r="BH230" s="121"/>
      <c r="BI230" s="67"/>
      <c r="BJ230" s="97"/>
      <c r="BK230" s="132"/>
      <c r="BL230" s="121"/>
    </row>
    <row r="231" spans="1:64" x14ac:dyDescent="0.2">
      <c r="A231" s="67"/>
      <c r="B231" s="146" t="s">
        <v>318</v>
      </c>
      <c r="C231" s="77"/>
      <c r="D231" s="70"/>
      <c r="E231" s="71" t="s">
        <v>264</v>
      </c>
      <c r="F231" s="70"/>
      <c r="G231" s="93"/>
      <c r="H231" s="132"/>
      <c r="I231" s="119"/>
      <c r="J231" s="67"/>
      <c r="K231" s="97"/>
      <c r="L231" s="121"/>
      <c r="M231" s="67"/>
      <c r="N231" s="97"/>
      <c r="O231" s="132"/>
      <c r="P231" s="121"/>
      <c r="Q231" s="67"/>
      <c r="R231" s="97"/>
      <c r="S231" s="132"/>
      <c r="T231" s="121"/>
      <c r="U231" s="67"/>
      <c r="V231" s="97"/>
      <c r="W231" s="132"/>
      <c r="X231" s="121"/>
      <c r="Y231" s="67"/>
      <c r="Z231" s="97"/>
      <c r="AA231" s="132"/>
      <c r="AB231" s="121"/>
      <c r="AC231" s="67"/>
      <c r="AD231" s="97"/>
      <c r="AE231" s="132"/>
      <c r="AF231" s="121"/>
      <c r="AG231" s="67"/>
      <c r="AH231" s="97"/>
      <c r="AI231" s="132"/>
      <c r="AJ231" s="121"/>
      <c r="AK231" s="67"/>
      <c r="AL231" s="97"/>
      <c r="AM231" s="132"/>
      <c r="AN231" s="121"/>
      <c r="AO231" s="73"/>
      <c r="AP231" s="97"/>
      <c r="AQ231" s="132"/>
      <c r="AR231" s="121"/>
      <c r="AS231" s="67"/>
      <c r="AT231" s="97"/>
      <c r="AU231" s="132"/>
      <c r="AV231" s="121"/>
      <c r="AW231" s="67"/>
      <c r="AX231" s="97"/>
      <c r="AY231" s="132"/>
      <c r="AZ231" s="121"/>
      <c r="BA231" s="67"/>
      <c r="BB231" s="97"/>
      <c r="BC231" s="132"/>
      <c r="BD231" s="121"/>
      <c r="BE231" s="67"/>
      <c r="BF231" s="97"/>
      <c r="BG231" s="132"/>
      <c r="BH231" s="121"/>
      <c r="BI231" s="67"/>
      <c r="BJ231" s="97"/>
      <c r="BK231" s="132"/>
      <c r="BL231" s="121"/>
    </row>
    <row r="232" spans="1:64" x14ac:dyDescent="0.2">
      <c r="A232" s="67"/>
      <c r="B232" s="76"/>
      <c r="C232" s="77">
        <v>4</v>
      </c>
      <c r="D232" s="70" t="s">
        <v>258</v>
      </c>
      <c r="E232" s="71" t="s">
        <v>281</v>
      </c>
      <c r="F232" s="70"/>
      <c r="G232" s="134">
        <v>0</v>
      </c>
      <c r="H232" s="135"/>
      <c r="I232" s="136"/>
      <c r="J232" s="67"/>
      <c r="K232" s="137"/>
      <c r="L232" s="138"/>
      <c r="M232" s="67"/>
      <c r="N232" s="137">
        <v>0</v>
      </c>
      <c r="O232" s="135"/>
      <c r="P232" s="138"/>
      <c r="Q232" s="67"/>
      <c r="R232" s="137">
        <v>0</v>
      </c>
      <c r="S232" s="135"/>
      <c r="T232" s="138"/>
      <c r="U232" s="67"/>
      <c r="V232" s="137">
        <v>0</v>
      </c>
      <c r="W232" s="135"/>
      <c r="X232" s="138"/>
      <c r="Y232" s="67"/>
      <c r="Z232" s="137">
        <v>0</v>
      </c>
      <c r="AA232" s="135"/>
      <c r="AB232" s="138"/>
      <c r="AC232" s="67"/>
      <c r="AD232" s="137">
        <v>0</v>
      </c>
      <c r="AE232" s="135"/>
      <c r="AF232" s="138"/>
      <c r="AG232" s="67"/>
      <c r="AH232" s="137">
        <v>0</v>
      </c>
      <c r="AI232" s="135"/>
      <c r="AJ232" s="138"/>
      <c r="AK232" s="67"/>
      <c r="AL232" s="137">
        <v>0</v>
      </c>
      <c r="AM232" s="135"/>
      <c r="AN232" s="138"/>
      <c r="AO232" s="73"/>
      <c r="AP232" s="137">
        <v>0</v>
      </c>
      <c r="AQ232" s="135"/>
      <c r="AR232" s="138"/>
      <c r="AS232" s="67"/>
      <c r="AT232" s="137">
        <v>0</v>
      </c>
      <c r="AU232" s="135"/>
      <c r="AV232" s="138"/>
      <c r="AW232" s="67"/>
      <c r="AX232" s="137">
        <v>0</v>
      </c>
      <c r="AY232" s="135"/>
      <c r="AZ232" s="138"/>
      <c r="BA232" s="67"/>
      <c r="BB232" s="137">
        <v>0</v>
      </c>
      <c r="BC232" s="135"/>
      <c r="BD232" s="138"/>
      <c r="BE232" s="67"/>
      <c r="BF232" s="137">
        <v>0</v>
      </c>
      <c r="BG232" s="135"/>
      <c r="BH232" s="138"/>
      <c r="BI232" s="67"/>
      <c r="BJ232" s="137">
        <v>0</v>
      </c>
      <c r="BK232" s="135"/>
      <c r="BL232" s="138"/>
    </row>
    <row r="233" spans="1:64" x14ac:dyDescent="0.2">
      <c r="A233" s="67"/>
      <c r="B233" s="76"/>
      <c r="C233" s="77">
        <v>4</v>
      </c>
      <c r="D233" s="70" t="s">
        <v>260</v>
      </c>
      <c r="E233" s="71" t="s">
        <v>282</v>
      </c>
      <c r="F233" s="70"/>
      <c r="G233" s="134">
        <v>0</v>
      </c>
      <c r="H233" s="135"/>
      <c r="I233" s="136"/>
      <c r="J233" s="67"/>
      <c r="K233" s="137"/>
      <c r="L233" s="138"/>
      <c r="M233" s="67"/>
      <c r="N233" s="137">
        <v>0</v>
      </c>
      <c r="O233" s="135"/>
      <c r="P233" s="138"/>
      <c r="Q233" s="67"/>
      <c r="R233" s="137">
        <v>0</v>
      </c>
      <c r="S233" s="135"/>
      <c r="T233" s="138"/>
      <c r="U233" s="67"/>
      <c r="V233" s="137">
        <v>0</v>
      </c>
      <c r="W233" s="135"/>
      <c r="X233" s="138"/>
      <c r="Y233" s="67"/>
      <c r="Z233" s="137">
        <v>0</v>
      </c>
      <c r="AA233" s="135"/>
      <c r="AB233" s="138"/>
      <c r="AC233" s="67"/>
      <c r="AD233" s="137">
        <v>0</v>
      </c>
      <c r="AE233" s="135"/>
      <c r="AF233" s="138"/>
      <c r="AG233" s="67"/>
      <c r="AH233" s="137">
        <v>0</v>
      </c>
      <c r="AI233" s="135"/>
      <c r="AJ233" s="138"/>
      <c r="AK233" s="67"/>
      <c r="AL233" s="137">
        <v>0</v>
      </c>
      <c r="AM233" s="135"/>
      <c r="AN233" s="138"/>
      <c r="AO233" s="73"/>
      <c r="AP233" s="137">
        <v>0</v>
      </c>
      <c r="AQ233" s="135"/>
      <c r="AR233" s="138"/>
      <c r="AS233" s="67"/>
      <c r="AT233" s="137">
        <v>0</v>
      </c>
      <c r="AU233" s="135"/>
      <c r="AV233" s="138"/>
      <c r="AW233" s="67"/>
      <c r="AX233" s="137">
        <v>0</v>
      </c>
      <c r="AY233" s="135"/>
      <c r="AZ233" s="138"/>
      <c r="BA233" s="67"/>
      <c r="BB233" s="137">
        <v>0</v>
      </c>
      <c r="BC233" s="135"/>
      <c r="BD233" s="138"/>
      <c r="BE233" s="67"/>
      <c r="BF233" s="137">
        <v>0</v>
      </c>
      <c r="BG233" s="135"/>
      <c r="BH233" s="138"/>
      <c r="BI233" s="67"/>
      <c r="BJ233" s="137">
        <v>0</v>
      </c>
      <c r="BK233" s="135"/>
      <c r="BL233" s="138"/>
    </row>
    <row r="234" spans="1:64" x14ac:dyDescent="0.2">
      <c r="A234" s="67"/>
      <c r="B234" s="76"/>
      <c r="C234" s="77">
        <v>4</v>
      </c>
      <c r="D234" s="70" t="s">
        <v>262</v>
      </c>
      <c r="E234" s="71" t="s">
        <v>283</v>
      </c>
      <c r="F234" s="70"/>
      <c r="G234" s="134">
        <v>0</v>
      </c>
      <c r="H234" s="135"/>
      <c r="I234" s="136"/>
      <c r="J234" s="67"/>
      <c r="K234" s="137"/>
      <c r="L234" s="138"/>
      <c r="M234" s="67"/>
      <c r="N234" s="137">
        <v>0</v>
      </c>
      <c r="O234" s="135"/>
      <c r="P234" s="138"/>
      <c r="Q234" s="67"/>
      <c r="R234" s="137">
        <v>0</v>
      </c>
      <c r="S234" s="135"/>
      <c r="T234" s="138"/>
      <c r="U234" s="67"/>
      <c r="V234" s="137">
        <v>0</v>
      </c>
      <c r="W234" s="135"/>
      <c r="X234" s="138"/>
      <c r="Y234" s="67"/>
      <c r="Z234" s="137">
        <v>0</v>
      </c>
      <c r="AA234" s="135"/>
      <c r="AB234" s="138"/>
      <c r="AC234" s="67"/>
      <c r="AD234" s="137">
        <v>0</v>
      </c>
      <c r="AE234" s="135"/>
      <c r="AF234" s="138"/>
      <c r="AG234" s="67"/>
      <c r="AH234" s="137">
        <v>0</v>
      </c>
      <c r="AI234" s="135"/>
      <c r="AJ234" s="138"/>
      <c r="AK234" s="67"/>
      <c r="AL234" s="137">
        <v>0</v>
      </c>
      <c r="AM234" s="135"/>
      <c r="AN234" s="138"/>
      <c r="AO234" s="73"/>
      <c r="AP234" s="137">
        <v>0</v>
      </c>
      <c r="AQ234" s="135"/>
      <c r="AR234" s="138"/>
      <c r="AS234" s="67"/>
      <c r="AT234" s="137">
        <v>0</v>
      </c>
      <c r="AU234" s="135"/>
      <c r="AV234" s="138"/>
      <c r="AW234" s="67"/>
      <c r="AX234" s="137">
        <v>0</v>
      </c>
      <c r="AY234" s="135"/>
      <c r="AZ234" s="138"/>
      <c r="BA234" s="67"/>
      <c r="BB234" s="137">
        <v>0</v>
      </c>
      <c r="BC234" s="135"/>
      <c r="BD234" s="138"/>
      <c r="BE234" s="67"/>
      <c r="BF234" s="137">
        <v>0</v>
      </c>
      <c r="BG234" s="135"/>
      <c r="BH234" s="138"/>
      <c r="BI234" s="67"/>
      <c r="BJ234" s="137">
        <v>0</v>
      </c>
      <c r="BK234" s="135"/>
      <c r="BL234" s="138"/>
    </row>
    <row r="235" spans="1:64" x14ac:dyDescent="0.2">
      <c r="A235" s="67"/>
      <c r="B235" s="70"/>
      <c r="C235" s="69"/>
      <c r="D235" s="70"/>
      <c r="E235" s="71" t="s">
        <v>264</v>
      </c>
      <c r="F235" s="70"/>
      <c r="G235" s="93"/>
      <c r="H235" s="132"/>
      <c r="I235" s="119"/>
      <c r="J235" s="67"/>
      <c r="K235" s="97"/>
      <c r="L235" s="121"/>
      <c r="M235" s="67"/>
      <c r="N235" s="97"/>
      <c r="O235" s="132"/>
      <c r="P235" s="121"/>
      <c r="Q235" s="67"/>
      <c r="R235" s="97"/>
      <c r="S235" s="132"/>
      <c r="T235" s="121"/>
      <c r="U235" s="67"/>
      <c r="V235" s="97"/>
      <c r="W235" s="132"/>
      <c r="X235" s="121"/>
      <c r="Y235" s="67"/>
      <c r="Z235" s="97"/>
      <c r="AA235" s="132"/>
      <c r="AB235" s="121"/>
      <c r="AC235" s="67"/>
      <c r="AD235" s="97"/>
      <c r="AE235" s="132"/>
      <c r="AF235" s="121"/>
      <c r="AG235" s="67"/>
      <c r="AH235" s="97"/>
      <c r="AI235" s="132"/>
      <c r="AJ235" s="121"/>
      <c r="AK235" s="67"/>
      <c r="AL235" s="97"/>
      <c r="AM235" s="132"/>
      <c r="AN235" s="121"/>
      <c r="AO235" s="73"/>
      <c r="AP235" s="97"/>
      <c r="AQ235" s="132"/>
      <c r="AR235" s="121"/>
      <c r="AS235" s="67"/>
      <c r="AT235" s="97"/>
      <c r="AU235" s="132"/>
      <c r="AV235" s="121"/>
      <c r="AW235" s="67"/>
      <c r="AX235" s="97"/>
      <c r="AY235" s="132"/>
      <c r="AZ235" s="121"/>
      <c r="BA235" s="67"/>
      <c r="BB235" s="97"/>
      <c r="BC235" s="132"/>
      <c r="BD235" s="121"/>
      <c r="BE235" s="67"/>
      <c r="BF235" s="97"/>
      <c r="BG235" s="132"/>
      <c r="BH235" s="121"/>
      <c r="BI235" s="67"/>
      <c r="BJ235" s="97"/>
      <c r="BK235" s="132"/>
      <c r="BL235" s="121"/>
    </row>
    <row r="236" spans="1:64" x14ac:dyDescent="0.2">
      <c r="A236" s="67"/>
      <c r="B236" s="146" t="s">
        <v>319</v>
      </c>
      <c r="C236" s="77"/>
      <c r="D236" s="70"/>
      <c r="E236" s="71" t="s">
        <v>264</v>
      </c>
      <c r="F236" s="70"/>
      <c r="G236" s="93"/>
      <c r="H236" s="132"/>
      <c r="I236" s="119"/>
      <c r="J236" s="67"/>
      <c r="K236" s="97"/>
      <c r="L236" s="121"/>
      <c r="M236" s="67"/>
      <c r="N236" s="97"/>
      <c r="O236" s="132"/>
      <c r="P236" s="121"/>
      <c r="Q236" s="67"/>
      <c r="R236" s="97"/>
      <c r="S236" s="132"/>
      <c r="T236" s="121"/>
      <c r="U236" s="67"/>
      <c r="V236" s="97"/>
      <c r="W236" s="132"/>
      <c r="X236" s="121"/>
      <c r="Y236" s="67"/>
      <c r="Z236" s="97"/>
      <c r="AA236" s="132"/>
      <c r="AB236" s="121"/>
      <c r="AC236" s="67"/>
      <c r="AD236" s="97"/>
      <c r="AE236" s="132"/>
      <c r="AF236" s="121"/>
      <c r="AG236" s="67"/>
      <c r="AH236" s="97"/>
      <c r="AI236" s="132"/>
      <c r="AJ236" s="121"/>
      <c r="AK236" s="67"/>
      <c r="AL236" s="97"/>
      <c r="AM236" s="132"/>
      <c r="AN236" s="121"/>
      <c r="AO236" s="73"/>
      <c r="AP236" s="97"/>
      <c r="AQ236" s="132"/>
      <c r="AR236" s="121"/>
      <c r="AS236" s="67"/>
      <c r="AT236" s="97"/>
      <c r="AU236" s="132"/>
      <c r="AV236" s="121"/>
      <c r="AW236" s="67"/>
      <c r="AX236" s="97"/>
      <c r="AY236" s="132"/>
      <c r="AZ236" s="121"/>
      <c r="BA236" s="67"/>
      <c r="BB236" s="97"/>
      <c r="BC236" s="132"/>
      <c r="BD236" s="121"/>
      <c r="BE236" s="67"/>
      <c r="BF236" s="97"/>
      <c r="BG236" s="132"/>
      <c r="BH236" s="121"/>
      <c r="BI236" s="67"/>
      <c r="BJ236" s="97"/>
      <c r="BK236" s="132"/>
      <c r="BL236" s="121"/>
    </row>
    <row r="237" spans="1:64" x14ac:dyDescent="0.2">
      <c r="A237" s="67"/>
      <c r="B237" s="76"/>
      <c r="C237" s="77">
        <v>4</v>
      </c>
      <c r="D237" s="70" t="s">
        <v>258</v>
      </c>
      <c r="E237" s="71" t="s">
        <v>281</v>
      </c>
      <c r="F237" s="70"/>
      <c r="G237" s="134">
        <v>0</v>
      </c>
      <c r="H237" s="135"/>
      <c r="I237" s="136"/>
      <c r="J237" s="67"/>
      <c r="K237" s="137"/>
      <c r="L237" s="138"/>
      <c r="M237" s="67"/>
      <c r="N237" s="137">
        <v>0</v>
      </c>
      <c r="O237" s="135"/>
      <c r="P237" s="138"/>
      <c r="Q237" s="67"/>
      <c r="R237" s="137">
        <v>0</v>
      </c>
      <c r="S237" s="135"/>
      <c r="T237" s="138"/>
      <c r="U237" s="67"/>
      <c r="V237" s="137">
        <v>0</v>
      </c>
      <c r="W237" s="135"/>
      <c r="X237" s="138"/>
      <c r="Y237" s="67"/>
      <c r="Z237" s="137">
        <v>0</v>
      </c>
      <c r="AA237" s="135"/>
      <c r="AB237" s="138"/>
      <c r="AC237" s="67"/>
      <c r="AD237" s="137">
        <v>0</v>
      </c>
      <c r="AE237" s="135"/>
      <c r="AF237" s="138"/>
      <c r="AG237" s="67"/>
      <c r="AH237" s="137">
        <v>0</v>
      </c>
      <c r="AI237" s="135"/>
      <c r="AJ237" s="138"/>
      <c r="AK237" s="67"/>
      <c r="AL237" s="137">
        <v>0</v>
      </c>
      <c r="AM237" s="135"/>
      <c r="AN237" s="138"/>
      <c r="AO237" s="73"/>
      <c r="AP237" s="137">
        <v>0</v>
      </c>
      <c r="AQ237" s="135"/>
      <c r="AR237" s="138"/>
      <c r="AS237" s="67"/>
      <c r="AT237" s="137">
        <v>0</v>
      </c>
      <c r="AU237" s="135"/>
      <c r="AV237" s="138"/>
      <c r="AW237" s="67"/>
      <c r="AX237" s="137">
        <v>0</v>
      </c>
      <c r="AY237" s="135"/>
      <c r="AZ237" s="138"/>
      <c r="BA237" s="67"/>
      <c r="BB237" s="137">
        <v>0</v>
      </c>
      <c r="BC237" s="135"/>
      <c r="BD237" s="138"/>
      <c r="BE237" s="67"/>
      <c r="BF237" s="137">
        <v>0</v>
      </c>
      <c r="BG237" s="135"/>
      <c r="BH237" s="138"/>
      <c r="BI237" s="67"/>
      <c r="BJ237" s="137">
        <v>0</v>
      </c>
      <c r="BK237" s="135"/>
      <c r="BL237" s="138"/>
    </row>
    <row r="238" spans="1:64" x14ac:dyDescent="0.2">
      <c r="A238" s="67"/>
      <c r="B238" s="76"/>
      <c r="C238" s="77">
        <v>4</v>
      </c>
      <c r="D238" s="70" t="s">
        <v>260</v>
      </c>
      <c r="E238" s="71" t="s">
        <v>282</v>
      </c>
      <c r="F238" s="70"/>
      <c r="G238" s="134">
        <v>0</v>
      </c>
      <c r="H238" s="135"/>
      <c r="I238" s="136"/>
      <c r="J238" s="67"/>
      <c r="K238" s="137"/>
      <c r="L238" s="138"/>
      <c r="M238" s="67"/>
      <c r="N238" s="137">
        <v>0</v>
      </c>
      <c r="O238" s="135"/>
      <c r="P238" s="138"/>
      <c r="Q238" s="67"/>
      <c r="R238" s="137">
        <v>0</v>
      </c>
      <c r="S238" s="135"/>
      <c r="T238" s="138"/>
      <c r="U238" s="67"/>
      <c r="V238" s="137">
        <v>0</v>
      </c>
      <c r="W238" s="135"/>
      <c r="X238" s="138"/>
      <c r="Y238" s="67"/>
      <c r="Z238" s="137">
        <v>0</v>
      </c>
      <c r="AA238" s="135"/>
      <c r="AB238" s="138"/>
      <c r="AC238" s="67"/>
      <c r="AD238" s="137">
        <v>0</v>
      </c>
      <c r="AE238" s="135"/>
      <c r="AF238" s="138"/>
      <c r="AG238" s="67"/>
      <c r="AH238" s="137">
        <v>0</v>
      </c>
      <c r="AI238" s="135"/>
      <c r="AJ238" s="138"/>
      <c r="AK238" s="67"/>
      <c r="AL238" s="137">
        <v>0</v>
      </c>
      <c r="AM238" s="135"/>
      <c r="AN238" s="138"/>
      <c r="AO238" s="73"/>
      <c r="AP238" s="137">
        <v>0</v>
      </c>
      <c r="AQ238" s="135"/>
      <c r="AR238" s="138"/>
      <c r="AS238" s="67"/>
      <c r="AT238" s="137">
        <v>0</v>
      </c>
      <c r="AU238" s="135"/>
      <c r="AV238" s="138"/>
      <c r="AW238" s="67"/>
      <c r="AX238" s="137">
        <v>0</v>
      </c>
      <c r="AY238" s="135"/>
      <c r="AZ238" s="138"/>
      <c r="BA238" s="67"/>
      <c r="BB238" s="137">
        <v>0</v>
      </c>
      <c r="BC238" s="135"/>
      <c r="BD238" s="138"/>
      <c r="BE238" s="67"/>
      <c r="BF238" s="137">
        <v>0</v>
      </c>
      <c r="BG238" s="135"/>
      <c r="BH238" s="138"/>
      <c r="BI238" s="67"/>
      <c r="BJ238" s="137">
        <v>0</v>
      </c>
      <c r="BK238" s="135"/>
      <c r="BL238" s="138"/>
    </row>
    <row r="239" spans="1:64" x14ac:dyDescent="0.2">
      <c r="A239" s="67"/>
      <c r="B239" s="76"/>
      <c r="C239" s="77">
        <v>4</v>
      </c>
      <c r="D239" s="70" t="s">
        <v>262</v>
      </c>
      <c r="E239" s="71" t="s">
        <v>283</v>
      </c>
      <c r="F239" s="70"/>
      <c r="G239" s="134">
        <v>0</v>
      </c>
      <c r="H239" s="135"/>
      <c r="I239" s="136"/>
      <c r="J239" s="67"/>
      <c r="K239" s="137"/>
      <c r="L239" s="138"/>
      <c r="M239" s="67"/>
      <c r="N239" s="137">
        <v>0</v>
      </c>
      <c r="O239" s="135"/>
      <c r="P239" s="138"/>
      <c r="Q239" s="67"/>
      <c r="R239" s="137">
        <v>0</v>
      </c>
      <c r="S239" s="135"/>
      <c r="T239" s="138"/>
      <c r="U239" s="67"/>
      <c r="V239" s="137">
        <v>0</v>
      </c>
      <c r="W239" s="135"/>
      <c r="X239" s="138"/>
      <c r="Y239" s="67"/>
      <c r="Z239" s="137">
        <v>0</v>
      </c>
      <c r="AA239" s="135"/>
      <c r="AB239" s="138"/>
      <c r="AC239" s="67"/>
      <c r="AD239" s="137">
        <v>0</v>
      </c>
      <c r="AE239" s="135"/>
      <c r="AF239" s="138"/>
      <c r="AG239" s="67"/>
      <c r="AH239" s="137">
        <v>0</v>
      </c>
      <c r="AI239" s="135"/>
      <c r="AJ239" s="138"/>
      <c r="AK239" s="67"/>
      <c r="AL239" s="137">
        <v>0</v>
      </c>
      <c r="AM239" s="135"/>
      <c r="AN239" s="138"/>
      <c r="AO239" s="73"/>
      <c r="AP239" s="137">
        <v>0</v>
      </c>
      <c r="AQ239" s="135"/>
      <c r="AR239" s="138"/>
      <c r="AS239" s="67"/>
      <c r="AT239" s="137">
        <v>0</v>
      </c>
      <c r="AU239" s="135"/>
      <c r="AV239" s="138"/>
      <c r="AW239" s="67"/>
      <c r="AX239" s="137">
        <v>0</v>
      </c>
      <c r="AY239" s="135"/>
      <c r="AZ239" s="138"/>
      <c r="BA239" s="67"/>
      <c r="BB239" s="137">
        <v>0</v>
      </c>
      <c r="BC239" s="135"/>
      <c r="BD239" s="138"/>
      <c r="BE239" s="67"/>
      <c r="BF239" s="137">
        <v>0</v>
      </c>
      <c r="BG239" s="135"/>
      <c r="BH239" s="138"/>
      <c r="BI239" s="67"/>
      <c r="BJ239" s="137">
        <v>0</v>
      </c>
      <c r="BK239" s="135"/>
      <c r="BL239" s="138"/>
    </row>
    <row r="240" spans="1:64" x14ac:dyDescent="0.2">
      <c r="A240" s="67"/>
      <c r="B240" s="70"/>
      <c r="C240" s="69"/>
      <c r="D240" s="70"/>
      <c r="E240" s="71" t="s">
        <v>264</v>
      </c>
      <c r="F240" s="70"/>
      <c r="G240" s="93"/>
      <c r="H240" s="132"/>
      <c r="I240" s="119"/>
      <c r="J240" s="67"/>
      <c r="K240" s="97"/>
      <c r="L240" s="121"/>
      <c r="M240" s="67"/>
      <c r="N240" s="97"/>
      <c r="O240" s="132"/>
      <c r="P240" s="121"/>
      <c r="Q240" s="67"/>
      <c r="R240" s="97"/>
      <c r="S240" s="132"/>
      <c r="T240" s="121"/>
      <c r="U240" s="67"/>
      <c r="V240" s="97"/>
      <c r="W240" s="132"/>
      <c r="X240" s="121"/>
      <c r="Y240" s="67"/>
      <c r="Z240" s="97"/>
      <c r="AA240" s="132"/>
      <c r="AB240" s="121"/>
      <c r="AC240" s="67"/>
      <c r="AD240" s="97"/>
      <c r="AE240" s="132"/>
      <c r="AF240" s="121"/>
      <c r="AG240" s="67"/>
      <c r="AH240" s="97"/>
      <c r="AI240" s="132"/>
      <c r="AJ240" s="121"/>
      <c r="AK240" s="67"/>
      <c r="AL240" s="97"/>
      <c r="AM240" s="132"/>
      <c r="AN240" s="121"/>
      <c r="AO240" s="73"/>
      <c r="AP240" s="97"/>
      <c r="AQ240" s="132"/>
      <c r="AR240" s="121"/>
      <c r="AS240" s="67"/>
      <c r="AT240" s="97"/>
      <c r="AU240" s="132"/>
      <c r="AV240" s="121"/>
      <c r="AW240" s="67"/>
      <c r="AX240" s="97"/>
      <c r="AY240" s="132"/>
      <c r="AZ240" s="121"/>
      <c r="BA240" s="67"/>
      <c r="BB240" s="97"/>
      <c r="BC240" s="132"/>
      <c r="BD240" s="121"/>
      <c r="BE240" s="67"/>
      <c r="BF240" s="97"/>
      <c r="BG240" s="132"/>
      <c r="BH240" s="121"/>
      <c r="BI240" s="67"/>
      <c r="BJ240" s="97"/>
      <c r="BK240" s="132"/>
      <c r="BL240" s="121"/>
    </row>
    <row r="241" spans="1:64" x14ac:dyDescent="0.2">
      <c r="A241" s="67"/>
      <c r="B241" s="146" t="s">
        <v>320</v>
      </c>
      <c r="C241" s="77"/>
      <c r="D241" s="70"/>
      <c r="E241" s="71" t="s">
        <v>264</v>
      </c>
      <c r="F241" s="70"/>
      <c r="G241" s="93"/>
      <c r="H241" s="132"/>
      <c r="I241" s="119"/>
      <c r="J241" s="67"/>
      <c r="K241" s="97"/>
      <c r="L241" s="121"/>
      <c r="M241" s="67"/>
      <c r="N241" s="97"/>
      <c r="O241" s="132"/>
      <c r="P241" s="121"/>
      <c r="Q241" s="67"/>
      <c r="R241" s="97"/>
      <c r="S241" s="132"/>
      <c r="T241" s="121"/>
      <c r="U241" s="67"/>
      <c r="V241" s="97"/>
      <c r="W241" s="132"/>
      <c r="X241" s="121"/>
      <c r="Y241" s="67"/>
      <c r="Z241" s="97"/>
      <c r="AA241" s="132"/>
      <c r="AB241" s="121"/>
      <c r="AC241" s="67"/>
      <c r="AD241" s="97"/>
      <c r="AE241" s="132"/>
      <c r="AF241" s="121"/>
      <c r="AG241" s="67"/>
      <c r="AH241" s="97"/>
      <c r="AI241" s="132"/>
      <c r="AJ241" s="121"/>
      <c r="AK241" s="67"/>
      <c r="AL241" s="97"/>
      <c r="AM241" s="132"/>
      <c r="AN241" s="121"/>
      <c r="AO241" s="73"/>
      <c r="AP241" s="97"/>
      <c r="AQ241" s="132"/>
      <c r="AR241" s="121"/>
      <c r="AS241" s="67"/>
      <c r="AT241" s="97"/>
      <c r="AU241" s="132"/>
      <c r="AV241" s="121"/>
      <c r="AW241" s="67"/>
      <c r="AX241" s="97"/>
      <c r="AY241" s="132"/>
      <c r="AZ241" s="121"/>
      <c r="BA241" s="67"/>
      <c r="BB241" s="97"/>
      <c r="BC241" s="132"/>
      <c r="BD241" s="121"/>
      <c r="BE241" s="67"/>
      <c r="BF241" s="97"/>
      <c r="BG241" s="132"/>
      <c r="BH241" s="121"/>
      <c r="BI241" s="67"/>
      <c r="BJ241" s="97"/>
      <c r="BK241" s="132"/>
      <c r="BL241" s="121"/>
    </row>
    <row r="242" spans="1:64" x14ac:dyDescent="0.2">
      <c r="A242" s="67"/>
      <c r="B242" s="76"/>
      <c r="C242" s="77">
        <v>4</v>
      </c>
      <c r="D242" s="70" t="s">
        <v>258</v>
      </c>
      <c r="E242" s="71" t="s">
        <v>281</v>
      </c>
      <c r="F242" s="70"/>
      <c r="G242" s="134">
        <v>-83918.1</v>
      </c>
      <c r="H242" s="135"/>
      <c r="I242" s="136"/>
      <c r="J242" s="67"/>
      <c r="K242" s="137"/>
      <c r="L242" s="138"/>
      <c r="M242" s="67"/>
      <c r="N242" s="137">
        <v>-83918.1</v>
      </c>
      <c r="O242" s="135"/>
      <c r="P242" s="138"/>
      <c r="Q242" s="67"/>
      <c r="R242" s="137">
        <v>-83918.1</v>
      </c>
      <c r="S242" s="135"/>
      <c r="T242" s="138"/>
      <c r="U242" s="67"/>
      <c r="V242" s="137">
        <v>0</v>
      </c>
      <c r="W242" s="135"/>
      <c r="X242" s="138"/>
      <c r="Y242" s="67"/>
      <c r="Z242" s="137">
        <v>0</v>
      </c>
      <c r="AA242" s="135"/>
      <c r="AB242" s="138"/>
      <c r="AC242" s="67"/>
      <c r="AD242" s="137">
        <v>0</v>
      </c>
      <c r="AE242" s="135"/>
      <c r="AF242" s="138"/>
      <c r="AG242" s="67"/>
      <c r="AH242" s="137">
        <v>0</v>
      </c>
      <c r="AI242" s="135"/>
      <c r="AJ242" s="138"/>
      <c r="AK242" s="67"/>
      <c r="AL242" s="137">
        <v>0</v>
      </c>
      <c r="AM242" s="135"/>
      <c r="AN242" s="138"/>
      <c r="AO242" s="73"/>
      <c r="AP242" s="137">
        <v>0</v>
      </c>
      <c r="AQ242" s="135"/>
      <c r="AR242" s="138"/>
      <c r="AS242" s="67"/>
      <c r="AT242" s="137">
        <v>0</v>
      </c>
      <c r="AU242" s="135"/>
      <c r="AV242" s="138"/>
      <c r="AW242" s="67"/>
      <c r="AX242" s="137">
        <v>0</v>
      </c>
      <c r="AY242" s="135"/>
      <c r="AZ242" s="138"/>
      <c r="BA242" s="67"/>
      <c r="BB242" s="137">
        <v>0</v>
      </c>
      <c r="BC242" s="135"/>
      <c r="BD242" s="138"/>
      <c r="BE242" s="67"/>
      <c r="BF242" s="137">
        <v>0</v>
      </c>
      <c r="BG242" s="135"/>
      <c r="BH242" s="138"/>
      <c r="BI242" s="67"/>
      <c r="BJ242" s="137">
        <v>0</v>
      </c>
      <c r="BK242" s="135"/>
      <c r="BL242" s="138"/>
    </row>
    <row r="243" spans="1:64" x14ac:dyDescent="0.2">
      <c r="A243" s="67"/>
      <c r="B243" s="76"/>
      <c r="C243" s="77">
        <v>4</v>
      </c>
      <c r="D243" s="70" t="s">
        <v>260</v>
      </c>
      <c r="E243" s="71" t="s">
        <v>282</v>
      </c>
      <c r="F243" s="70"/>
      <c r="G243" s="134">
        <v>-16612.8909752568</v>
      </c>
      <c r="H243" s="135"/>
      <c r="I243" s="136"/>
      <c r="J243" s="67"/>
      <c r="K243" s="137"/>
      <c r="L243" s="138"/>
      <c r="M243" s="67"/>
      <c r="N243" s="137">
        <v>-16612.8909752568</v>
      </c>
      <c r="O243" s="135"/>
      <c r="P243" s="138"/>
      <c r="Q243" s="67"/>
      <c r="R243" s="137">
        <v>-16612.8909752568</v>
      </c>
      <c r="S243" s="135"/>
      <c r="T243" s="138"/>
      <c r="U243" s="67"/>
      <c r="V243" s="137">
        <v>0</v>
      </c>
      <c r="W243" s="135"/>
      <c r="X243" s="138"/>
      <c r="Y243" s="67"/>
      <c r="Z243" s="137">
        <v>0</v>
      </c>
      <c r="AA243" s="135"/>
      <c r="AB243" s="138"/>
      <c r="AC243" s="67"/>
      <c r="AD243" s="137">
        <v>0</v>
      </c>
      <c r="AE243" s="135"/>
      <c r="AF243" s="138"/>
      <c r="AG243" s="67"/>
      <c r="AH243" s="137">
        <v>0</v>
      </c>
      <c r="AI243" s="135"/>
      <c r="AJ243" s="138"/>
      <c r="AK243" s="67"/>
      <c r="AL243" s="137">
        <v>0</v>
      </c>
      <c r="AM243" s="135"/>
      <c r="AN243" s="138"/>
      <c r="AO243" s="73"/>
      <c r="AP243" s="137">
        <v>0</v>
      </c>
      <c r="AQ243" s="135"/>
      <c r="AR243" s="138"/>
      <c r="AS243" s="67"/>
      <c r="AT243" s="137">
        <v>0</v>
      </c>
      <c r="AU243" s="135"/>
      <c r="AV243" s="138"/>
      <c r="AW243" s="67"/>
      <c r="AX243" s="137">
        <v>0</v>
      </c>
      <c r="AY243" s="135"/>
      <c r="AZ243" s="138"/>
      <c r="BA243" s="67"/>
      <c r="BB243" s="137">
        <v>0</v>
      </c>
      <c r="BC243" s="135"/>
      <c r="BD243" s="138"/>
      <c r="BE243" s="67"/>
      <c r="BF243" s="137">
        <v>0</v>
      </c>
      <c r="BG243" s="135"/>
      <c r="BH243" s="138"/>
      <c r="BI243" s="67"/>
      <c r="BJ243" s="137">
        <v>0</v>
      </c>
      <c r="BK243" s="135"/>
      <c r="BL243" s="138"/>
    </row>
    <row r="244" spans="1:64" x14ac:dyDescent="0.2">
      <c r="A244" s="67"/>
      <c r="B244" s="76"/>
      <c r="C244" s="77">
        <v>4</v>
      </c>
      <c r="D244" s="70" t="s">
        <v>262</v>
      </c>
      <c r="E244" s="71" t="s">
        <v>283</v>
      </c>
      <c r="F244" s="70"/>
      <c r="G244" s="134">
        <v>5815</v>
      </c>
      <c r="H244" s="135"/>
      <c r="I244" s="136"/>
      <c r="J244" s="67"/>
      <c r="K244" s="137"/>
      <c r="L244" s="138"/>
      <c r="M244" s="67"/>
      <c r="N244" s="137">
        <v>5815</v>
      </c>
      <c r="O244" s="135"/>
      <c r="P244" s="138"/>
      <c r="Q244" s="67"/>
      <c r="R244" s="137">
        <v>5815</v>
      </c>
      <c r="S244" s="135"/>
      <c r="T244" s="138"/>
      <c r="U244" s="67"/>
      <c r="V244" s="137">
        <v>0</v>
      </c>
      <c r="W244" s="135"/>
      <c r="X244" s="138"/>
      <c r="Y244" s="67"/>
      <c r="Z244" s="137">
        <v>0</v>
      </c>
      <c r="AA244" s="135"/>
      <c r="AB244" s="138"/>
      <c r="AC244" s="67"/>
      <c r="AD244" s="137">
        <v>0</v>
      </c>
      <c r="AE244" s="135"/>
      <c r="AF244" s="138"/>
      <c r="AG244" s="67"/>
      <c r="AH244" s="137">
        <v>0</v>
      </c>
      <c r="AI244" s="135"/>
      <c r="AJ244" s="138"/>
      <c r="AK244" s="67"/>
      <c r="AL244" s="137">
        <v>0</v>
      </c>
      <c r="AM244" s="135"/>
      <c r="AN244" s="138"/>
      <c r="AO244" s="73"/>
      <c r="AP244" s="137">
        <v>0</v>
      </c>
      <c r="AQ244" s="135"/>
      <c r="AR244" s="138"/>
      <c r="AS244" s="67"/>
      <c r="AT244" s="137">
        <v>0</v>
      </c>
      <c r="AU244" s="135"/>
      <c r="AV244" s="138"/>
      <c r="AW244" s="67"/>
      <c r="AX244" s="137">
        <v>0</v>
      </c>
      <c r="AY244" s="135"/>
      <c r="AZ244" s="138"/>
      <c r="BA244" s="67"/>
      <c r="BB244" s="137">
        <v>0</v>
      </c>
      <c r="BC244" s="135"/>
      <c r="BD244" s="138"/>
      <c r="BE244" s="67"/>
      <c r="BF244" s="137">
        <v>0</v>
      </c>
      <c r="BG244" s="135"/>
      <c r="BH244" s="138"/>
      <c r="BI244" s="67"/>
      <c r="BJ244" s="137">
        <v>0</v>
      </c>
      <c r="BK244" s="135"/>
      <c r="BL244" s="138"/>
    </row>
    <row r="245" spans="1:64" x14ac:dyDescent="0.2">
      <c r="A245" s="67"/>
      <c r="B245" s="70"/>
      <c r="C245" s="69"/>
      <c r="D245" s="70"/>
      <c r="E245" s="71" t="s">
        <v>264</v>
      </c>
      <c r="F245" s="70"/>
      <c r="G245" s="93"/>
      <c r="H245" s="132"/>
      <c r="I245" s="119"/>
      <c r="J245" s="67"/>
      <c r="K245" s="97"/>
      <c r="L245" s="121"/>
      <c r="M245" s="67"/>
      <c r="N245" s="97"/>
      <c r="O245" s="132"/>
      <c r="P245" s="121"/>
      <c r="Q245" s="67"/>
      <c r="R245" s="97"/>
      <c r="S245" s="132"/>
      <c r="T245" s="121"/>
      <c r="U245" s="67"/>
      <c r="V245" s="97"/>
      <c r="W245" s="132"/>
      <c r="X245" s="121"/>
      <c r="Y245" s="67"/>
      <c r="Z245" s="97"/>
      <c r="AA245" s="132"/>
      <c r="AB245" s="121"/>
      <c r="AC245" s="67"/>
      <c r="AD245" s="97"/>
      <c r="AE245" s="132"/>
      <c r="AF245" s="121"/>
      <c r="AG245" s="67"/>
      <c r="AH245" s="97"/>
      <c r="AI245" s="132"/>
      <c r="AJ245" s="121"/>
      <c r="AK245" s="67"/>
      <c r="AL245" s="97"/>
      <c r="AM245" s="132"/>
      <c r="AN245" s="121"/>
      <c r="AO245" s="73"/>
      <c r="AP245" s="97"/>
      <c r="AQ245" s="132"/>
      <c r="AR245" s="121"/>
      <c r="AS245" s="67"/>
      <c r="AT245" s="97"/>
      <c r="AU245" s="132"/>
      <c r="AV245" s="121"/>
      <c r="AW245" s="67"/>
      <c r="AX245" s="97"/>
      <c r="AY245" s="132"/>
      <c r="AZ245" s="121"/>
      <c r="BA245" s="67"/>
      <c r="BB245" s="97"/>
      <c r="BC245" s="132"/>
      <c r="BD245" s="121"/>
      <c r="BE245" s="67"/>
      <c r="BF245" s="97"/>
      <c r="BG245" s="132"/>
      <c r="BH245" s="121"/>
      <c r="BI245" s="67"/>
      <c r="BJ245" s="97"/>
      <c r="BK245" s="132"/>
      <c r="BL245" s="121"/>
    </row>
    <row r="246" spans="1:64" x14ac:dyDescent="0.2">
      <c r="A246" s="67"/>
      <c r="B246" s="146" t="s">
        <v>321</v>
      </c>
      <c r="C246" s="77"/>
      <c r="D246" s="70"/>
      <c r="E246" s="71" t="s">
        <v>264</v>
      </c>
      <c r="F246" s="70"/>
      <c r="G246" s="93"/>
      <c r="H246" s="132"/>
      <c r="I246" s="119"/>
      <c r="J246" s="67"/>
      <c r="K246" s="97"/>
      <c r="L246" s="121"/>
      <c r="M246" s="67"/>
      <c r="N246" s="97"/>
      <c r="O246" s="132"/>
      <c r="P246" s="121"/>
      <c r="Q246" s="67"/>
      <c r="R246" s="97"/>
      <c r="S246" s="132"/>
      <c r="T246" s="121"/>
      <c r="U246" s="67"/>
      <c r="V246" s="97"/>
      <c r="W246" s="132"/>
      <c r="X246" s="121"/>
      <c r="Y246" s="67"/>
      <c r="Z246" s="97"/>
      <c r="AA246" s="132"/>
      <c r="AB246" s="121"/>
      <c r="AC246" s="67"/>
      <c r="AD246" s="97"/>
      <c r="AE246" s="132"/>
      <c r="AF246" s="121"/>
      <c r="AG246" s="67"/>
      <c r="AH246" s="97"/>
      <c r="AI246" s="132"/>
      <c r="AJ246" s="121"/>
      <c r="AK246" s="67"/>
      <c r="AL246" s="97"/>
      <c r="AM246" s="132"/>
      <c r="AN246" s="121"/>
      <c r="AO246" s="73"/>
      <c r="AP246" s="97"/>
      <c r="AQ246" s="132"/>
      <c r="AR246" s="121"/>
      <c r="AS246" s="67"/>
      <c r="AT246" s="97"/>
      <c r="AU246" s="132"/>
      <c r="AV246" s="121"/>
      <c r="AW246" s="67"/>
      <c r="AX246" s="97"/>
      <c r="AY246" s="132"/>
      <c r="AZ246" s="121"/>
      <c r="BA246" s="67"/>
      <c r="BB246" s="97"/>
      <c r="BC246" s="132"/>
      <c r="BD246" s="121"/>
      <c r="BE246" s="67"/>
      <c r="BF246" s="97"/>
      <c r="BG246" s="132"/>
      <c r="BH246" s="121"/>
      <c r="BI246" s="67"/>
      <c r="BJ246" s="97"/>
      <c r="BK246" s="132"/>
      <c r="BL246" s="121"/>
    </row>
    <row r="247" spans="1:64" x14ac:dyDescent="0.2">
      <c r="A247" s="67"/>
      <c r="B247" s="76"/>
      <c r="C247" s="77">
        <v>4</v>
      </c>
      <c r="D247" s="70" t="s">
        <v>258</v>
      </c>
      <c r="E247" s="71" t="s">
        <v>281</v>
      </c>
      <c r="F247" s="70"/>
      <c r="G247" s="134">
        <v>-350000</v>
      </c>
      <c r="H247" s="135"/>
      <c r="I247" s="136"/>
      <c r="J247" s="67"/>
      <c r="K247" s="137"/>
      <c r="L247" s="138"/>
      <c r="M247" s="67"/>
      <c r="N247" s="137">
        <v>-350000</v>
      </c>
      <c r="O247" s="135"/>
      <c r="P247" s="138"/>
      <c r="Q247" s="67"/>
      <c r="R247" s="137">
        <v>-350000</v>
      </c>
      <c r="S247" s="135"/>
      <c r="T247" s="138"/>
      <c r="U247" s="67"/>
      <c r="V247" s="137">
        <v>0</v>
      </c>
      <c r="W247" s="135"/>
      <c r="X247" s="138"/>
      <c r="Y247" s="67"/>
      <c r="Z247" s="137">
        <v>0</v>
      </c>
      <c r="AA247" s="135"/>
      <c r="AB247" s="138"/>
      <c r="AC247" s="67"/>
      <c r="AD247" s="137">
        <v>0</v>
      </c>
      <c r="AE247" s="135"/>
      <c r="AF247" s="138"/>
      <c r="AG247" s="67"/>
      <c r="AH247" s="137">
        <v>0</v>
      </c>
      <c r="AI247" s="135"/>
      <c r="AJ247" s="138"/>
      <c r="AK247" s="67"/>
      <c r="AL247" s="137">
        <v>0</v>
      </c>
      <c r="AM247" s="135"/>
      <c r="AN247" s="138"/>
      <c r="AO247" s="73"/>
      <c r="AP247" s="137">
        <v>0</v>
      </c>
      <c r="AQ247" s="135"/>
      <c r="AR247" s="138"/>
      <c r="AS247" s="67"/>
      <c r="AT247" s="137">
        <v>0</v>
      </c>
      <c r="AU247" s="135"/>
      <c r="AV247" s="138"/>
      <c r="AW247" s="67"/>
      <c r="AX247" s="137">
        <v>0</v>
      </c>
      <c r="AY247" s="135"/>
      <c r="AZ247" s="138"/>
      <c r="BA247" s="67"/>
      <c r="BB247" s="137">
        <v>0</v>
      </c>
      <c r="BC247" s="135"/>
      <c r="BD247" s="138"/>
      <c r="BE247" s="67"/>
      <c r="BF247" s="137">
        <v>0</v>
      </c>
      <c r="BG247" s="135"/>
      <c r="BH247" s="138"/>
      <c r="BI247" s="67"/>
      <c r="BJ247" s="137">
        <v>0</v>
      </c>
      <c r="BK247" s="135"/>
      <c r="BL247" s="138"/>
    </row>
    <row r="248" spans="1:64" x14ac:dyDescent="0.2">
      <c r="A248" s="67"/>
      <c r="B248" s="76"/>
      <c r="C248" s="77">
        <v>4</v>
      </c>
      <c r="D248" s="70" t="s">
        <v>260</v>
      </c>
      <c r="E248" s="71" t="s">
        <v>282</v>
      </c>
      <c r="F248" s="70"/>
      <c r="G248" s="134">
        <v>-69287.934800000003</v>
      </c>
      <c r="H248" s="135"/>
      <c r="I248" s="136"/>
      <c r="J248" s="67"/>
      <c r="K248" s="137"/>
      <c r="L248" s="138"/>
      <c r="M248" s="67"/>
      <c r="N248" s="137">
        <v>-69287.934800000003</v>
      </c>
      <c r="O248" s="135"/>
      <c r="P248" s="138"/>
      <c r="Q248" s="67"/>
      <c r="R248" s="137">
        <v>-69287.934800000003</v>
      </c>
      <c r="S248" s="135"/>
      <c r="T248" s="138"/>
      <c r="U248" s="67"/>
      <c r="V248" s="137">
        <v>0</v>
      </c>
      <c r="W248" s="135"/>
      <c r="X248" s="138"/>
      <c r="Y248" s="67"/>
      <c r="Z248" s="137">
        <v>0</v>
      </c>
      <c r="AA248" s="135"/>
      <c r="AB248" s="138"/>
      <c r="AC248" s="67"/>
      <c r="AD248" s="137">
        <v>0</v>
      </c>
      <c r="AE248" s="135"/>
      <c r="AF248" s="138"/>
      <c r="AG248" s="67"/>
      <c r="AH248" s="137">
        <v>0</v>
      </c>
      <c r="AI248" s="135"/>
      <c r="AJ248" s="138"/>
      <c r="AK248" s="67"/>
      <c r="AL248" s="137">
        <v>0</v>
      </c>
      <c r="AM248" s="135"/>
      <c r="AN248" s="138"/>
      <c r="AO248" s="73"/>
      <c r="AP248" s="137">
        <v>0</v>
      </c>
      <c r="AQ248" s="135"/>
      <c r="AR248" s="138"/>
      <c r="AS248" s="67"/>
      <c r="AT248" s="137">
        <v>0</v>
      </c>
      <c r="AU248" s="135"/>
      <c r="AV248" s="138"/>
      <c r="AW248" s="67"/>
      <c r="AX248" s="137">
        <v>0</v>
      </c>
      <c r="AY248" s="135"/>
      <c r="AZ248" s="138"/>
      <c r="BA248" s="67"/>
      <c r="BB248" s="137">
        <v>0</v>
      </c>
      <c r="BC248" s="135"/>
      <c r="BD248" s="138"/>
      <c r="BE248" s="67"/>
      <c r="BF248" s="137">
        <v>0</v>
      </c>
      <c r="BG248" s="135"/>
      <c r="BH248" s="138"/>
      <c r="BI248" s="67"/>
      <c r="BJ248" s="137">
        <v>0</v>
      </c>
      <c r="BK248" s="135"/>
      <c r="BL248" s="138"/>
    </row>
    <row r="249" spans="1:64" x14ac:dyDescent="0.2">
      <c r="A249" s="67"/>
      <c r="B249" s="76"/>
      <c r="C249" s="77">
        <v>4</v>
      </c>
      <c r="D249" s="70" t="s">
        <v>262</v>
      </c>
      <c r="E249" s="71" t="s">
        <v>283</v>
      </c>
      <c r="F249" s="70"/>
      <c r="G249" s="134">
        <v>24251</v>
      </c>
      <c r="H249" s="135"/>
      <c r="I249" s="136"/>
      <c r="J249" s="67"/>
      <c r="K249" s="137"/>
      <c r="L249" s="138"/>
      <c r="M249" s="67"/>
      <c r="N249" s="137">
        <v>24251</v>
      </c>
      <c r="O249" s="135"/>
      <c r="P249" s="138"/>
      <c r="Q249" s="67"/>
      <c r="R249" s="137">
        <v>24251</v>
      </c>
      <c r="S249" s="135"/>
      <c r="T249" s="138"/>
      <c r="U249" s="67"/>
      <c r="V249" s="137">
        <v>0</v>
      </c>
      <c r="W249" s="135"/>
      <c r="X249" s="138"/>
      <c r="Y249" s="67"/>
      <c r="Z249" s="137">
        <v>0</v>
      </c>
      <c r="AA249" s="135"/>
      <c r="AB249" s="138"/>
      <c r="AC249" s="67"/>
      <c r="AD249" s="137">
        <v>0</v>
      </c>
      <c r="AE249" s="135"/>
      <c r="AF249" s="138"/>
      <c r="AG249" s="67"/>
      <c r="AH249" s="137">
        <v>0</v>
      </c>
      <c r="AI249" s="135"/>
      <c r="AJ249" s="138"/>
      <c r="AK249" s="67"/>
      <c r="AL249" s="137">
        <v>0</v>
      </c>
      <c r="AM249" s="135"/>
      <c r="AN249" s="138"/>
      <c r="AO249" s="73"/>
      <c r="AP249" s="137">
        <v>0</v>
      </c>
      <c r="AQ249" s="135"/>
      <c r="AR249" s="138"/>
      <c r="AS249" s="67"/>
      <c r="AT249" s="137">
        <v>0</v>
      </c>
      <c r="AU249" s="135"/>
      <c r="AV249" s="138"/>
      <c r="AW249" s="67"/>
      <c r="AX249" s="137">
        <v>0</v>
      </c>
      <c r="AY249" s="135"/>
      <c r="AZ249" s="138"/>
      <c r="BA249" s="67"/>
      <c r="BB249" s="137">
        <v>0</v>
      </c>
      <c r="BC249" s="135"/>
      <c r="BD249" s="138"/>
      <c r="BE249" s="67"/>
      <c r="BF249" s="137">
        <v>0</v>
      </c>
      <c r="BG249" s="135"/>
      <c r="BH249" s="138"/>
      <c r="BI249" s="67"/>
      <c r="BJ249" s="137">
        <v>0</v>
      </c>
      <c r="BK249" s="135"/>
      <c r="BL249" s="138"/>
    </row>
    <row r="250" spans="1:64" x14ac:dyDescent="0.2">
      <c r="A250" s="67"/>
      <c r="B250" s="70"/>
      <c r="C250" s="69"/>
      <c r="D250" s="70"/>
      <c r="E250" s="71" t="s">
        <v>264</v>
      </c>
      <c r="F250" s="70"/>
      <c r="G250" s="93"/>
      <c r="H250" s="132"/>
      <c r="I250" s="119"/>
      <c r="J250" s="67"/>
      <c r="K250" s="97"/>
      <c r="L250" s="121"/>
      <c r="M250" s="67"/>
      <c r="N250" s="97"/>
      <c r="O250" s="132"/>
      <c r="P250" s="121"/>
      <c r="Q250" s="67"/>
      <c r="R250" s="97"/>
      <c r="S250" s="132"/>
      <c r="T250" s="121"/>
      <c r="U250" s="67"/>
      <c r="V250" s="97"/>
      <c r="W250" s="132"/>
      <c r="X250" s="121"/>
      <c r="Y250" s="67"/>
      <c r="Z250" s="97"/>
      <c r="AA250" s="132"/>
      <c r="AB250" s="121"/>
      <c r="AC250" s="67"/>
      <c r="AD250" s="97"/>
      <c r="AE250" s="132"/>
      <c r="AF250" s="121"/>
      <c r="AG250" s="67"/>
      <c r="AH250" s="97"/>
      <c r="AI250" s="132"/>
      <c r="AJ250" s="121"/>
      <c r="AK250" s="67"/>
      <c r="AL250" s="97"/>
      <c r="AM250" s="132"/>
      <c r="AN250" s="121"/>
      <c r="AO250" s="73"/>
      <c r="AP250" s="97"/>
      <c r="AQ250" s="132"/>
      <c r="AR250" s="121"/>
      <c r="AS250" s="67"/>
      <c r="AT250" s="97"/>
      <c r="AU250" s="132"/>
      <c r="AV250" s="121"/>
      <c r="AW250" s="67"/>
      <c r="AX250" s="97"/>
      <c r="AY250" s="132"/>
      <c r="AZ250" s="121"/>
      <c r="BA250" s="67"/>
      <c r="BB250" s="97"/>
      <c r="BC250" s="132"/>
      <c r="BD250" s="121"/>
      <c r="BE250" s="67"/>
      <c r="BF250" s="97"/>
      <c r="BG250" s="132"/>
      <c r="BH250" s="121"/>
      <c r="BI250" s="67"/>
      <c r="BJ250" s="97"/>
      <c r="BK250" s="132"/>
      <c r="BL250" s="121"/>
    </row>
    <row r="251" spans="1:64" x14ac:dyDescent="0.2">
      <c r="A251" s="67"/>
      <c r="B251" s="146" t="s">
        <v>322</v>
      </c>
      <c r="C251" s="77"/>
      <c r="D251" s="70"/>
      <c r="E251" s="71" t="s">
        <v>264</v>
      </c>
      <c r="F251" s="70"/>
      <c r="G251" s="93"/>
      <c r="H251" s="132"/>
      <c r="I251" s="119"/>
      <c r="J251" s="67"/>
      <c r="K251" s="97"/>
      <c r="L251" s="121"/>
      <c r="M251" s="67"/>
      <c r="N251" s="97"/>
      <c r="O251" s="132"/>
      <c r="P251" s="121"/>
      <c r="Q251" s="67"/>
      <c r="R251" s="97"/>
      <c r="S251" s="132"/>
      <c r="T251" s="121"/>
      <c r="U251" s="67"/>
      <c r="V251" s="97"/>
      <c r="W251" s="132"/>
      <c r="X251" s="121"/>
      <c r="Y251" s="67"/>
      <c r="Z251" s="97"/>
      <c r="AA251" s="132"/>
      <c r="AB251" s="121"/>
      <c r="AC251" s="67"/>
      <c r="AD251" s="97"/>
      <c r="AE251" s="132"/>
      <c r="AF251" s="121"/>
      <c r="AG251" s="67"/>
      <c r="AH251" s="97"/>
      <c r="AI251" s="132"/>
      <c r="AJ251" s="121"/>
      <c r="AK251" s="67"/>
      <c r="AL251" s="97"/>
      <c r="AM251" s="132"/>
      <c r="AN251" s="121"/>
      <c r="AO251" s="73"/>
      <c r="AP251" s="97"/>
      <c r="AQ251" s="132"/>
      <c r="AR251" s="121"/>
      <c r="AS251" s="67"/>
      <c r="AT251" s="97"/>
      <c r="AU251" s="132"/>
      <c r="AV251" s="121"/>
      <c r="AW251" s="67"/>
      <c r="AX251" s="97"/>
      <c r="AY251" s="132"/>
      <c r="AZ251" s="121"/>
      <c r="BA251" s="67"/>
      <c r="BB251" s="97"/>
      <c r="BC251" s="132"/>
      <c r="BD251" s="121"/>
      <c r="BE251" s="67"/>
      <c r="BF251" s="97"/>
      <c r="BG251" s="132"/>
      <c r="BH251" s="121"/>
      <c r="BI251" s="67"/>
      <c r="BJ251" s="97"/>
      <c r="BK251" s="132"/>
      <c r="BL251" s="121"/>
    </row>
    <row r="252" spans="1:64" x14ac:dyDescent="0.2">
      <c r="A252" s="67"/>
      <c r="B252" s="76"/>
      <c r="C252" s="77">
        <v>4</v>
      </c>
      <c r="D252" s="70" t="s">
        <v>258</v>
      </c>
      <c r="E252" s="71" t="s">
        <v>281</v>
      </c>
      <c r="F252" s="70"/>
      <c r="G252" s="134">
        <v>0</v>
      </c>
      <c r="H252" s="135"/>
      <c r="I252" s="136"/>
      <c r="J252" s="67"/>
      <c r="K252" s="137"/>
      <c r="L252" s="138"/>
      <c r="M252" s="67"/>
      <c r="N252" s="137">
        <v>0</v>
      </c>
      <c r="O252" s="135"/>
      <c r="P252" s="138"/>
      <c r="Q252" s="67"/>
      <c r="R252" s="137">
        <v>0</v>
      </c>
      <c r="S252" s="135"/>
      <c r="T252" s="138"/>
      <c r="U252" s="67"/>
      <c r="V252" s="137">
        <v>0</v>
      </c>
      <c r="W252" s="135"/>
      <c r="X252" s="138"/>
      <c r="Y252" s="67"/>
      <c r="Z252" s="137">
        <v>0</v>
      </c>
      <c r="AA252" s="135"/>
      <c r="AB252" s="138"/>
      <c r="AC252" s="67"/>
      <c r="AD252" s="137">
        <v>0</v>
      </c>
      <c r="AE252" s="135"/>
      <c r="AF252" s="138"/>
      <c r="AG252" s="67"/>
      <c r="AH252" s="137">
        <v>0</v>
      </c>
      <c r="AI252" s="135"/>
      <c r="AJ252" s="138"/>
      <c r="AK252" s="67"/>
      <c r="AL252" s="137">
        <v>0</v>
      </c>
      <c r="AM252" s="135"/>
      <c r="AN252" s="138"/>
      <c r="AO252" s="73"/>
      <c r="AP252" s="137">
        <v>0</v>
      </c>
      <c r="AQ252" s="135"/>
      <c r="AR252" s="138"/>
      <c r="AS252" s="67"/>
      <c r="AT252" s="137">
        <v>0</v>
      </c>
      <c r="AU252" s="135"/>
      <c r="AV252" s="138"/>
      <c r="AW252" s="67"/>
      <c r="AX252" s="137">
        <v>0</v>
      </c>
      <c r="AY252" s="135"/>
      <c r="AZ252" s="138"/>
      <c r="BA252" s="67"/>
      <c r="BB252" s="137">
        <v>0</v>
      </c>
      <c r="BC252" s="135"/>
      <c r="BD252" s="138"/>
      <c r="BE252" s="67"/>
      <c r="BF252" s="137">
        <v>0</v>
      </c>
      <c r="BG252" s="135"/>
      <c r="BH252" s="138"/>
      <c r="BI252" s="67"/>
      <c r="BJ252" s="137">
        <v>0</v>
      </c>
      <c r="BK252" s="135"/>
      <c r="BL252" s="138"/>
    </row>
    <row r="253" spans="1:64" x14ac:dyDescent="0.2">
      <c r="A253" s="67"/>
      <c r="B253" s="76"/>
      <c r="C253" s="77">
        <v>4</v>
      </c>
      <c r="D253" s="70" t="s">
        <v>260</v>
      </c>
      <c r="E253" s="71" t="s">
        <v>282</v>
      </c>
      <c r="F253" s="70"/>
      <c r="G253" s="134">
        <v>0</v>
      </c>
      <c r="H253" s="135"/>
      <c r="I253" s="136"/>
      <c r="J253" s="67"/>
      <c r="K253" s="137"/>
      <c r="L253" s="138"/>
      <c r="M253" s="67"/>
      <c r="N253" s="137">
        <v>0</v>
      </c>
      <c r="O253" s="135"/>
      <c r="P253" s="138"/>
      <c r="Q253" s="67"/>
      <c r="R253" s="137">
        <v>0</v>
      </c>
      <c r="S253" s="135"/>
      <c r="T253" s="138"/>
      <c r="U253" s="67"/>
      <c r="V253" s="137">
        <v>0</v>
      </c>
      <c r="W253" s="135"/>
      <c r="X253" s="138"/>
      <c r="Y253" s="67"/>
      <c r="Z253" s="137">
        <v>0</v>
      </c>
      <c r="AA253" s="135"/>
      <c r="AB253" s="138"/>
      <c r="AC253" s="67"/>
      <c r="AD253" s="137">
        <v>0</v>
      </c>
      <c r="AE253" s="135"/>
      <c r="AF253" s="138"/>
      <c r="AG253" s="67"/>
      <c r="AH253" s="137">
        <v>0</v>
      </c>
      <c r="AI253" s="135"/>
      <c r="AJ253" s="138"/>
      <c r="AK253" s="67"/>
      <c r="AL253" s="137">
        <v>0</v>
      </c>
      <c r="AM253" s="135"/>
      <c r="AN253" s="138"/>
      <c r="AO253" s="73"/>
      <c r="AP253" s="137">
        <v>0</v>
      </c>
      <c r="AQ253" s="135"/>
      <c r="AR253" s="138"/>
      <c r="AS253" s="67"/>
      <c r="AT253" s="137">
        <v>0</v>
      </c>
      <c r="AU253" s="135"/>
      <c r="AV253" s="138"/>
      <c r="AW253" s="67"/>
      <c r="AX253" s="137">
        <v>0</v>
      </c>
      <c r="AY253" s="135"/>
      <c r="AZ253" s="138"/>
      <c r="BA253" s="67"/>
      <c r="BB253" s="137">
        <v>0</v>
      </c>
      <c r="BC253" s="135"/>
      <c r="BD253" s="138"/>
      <c r="BE253" s="67"/>
      <c r="BF253" s="137">
        <v>0</v>
      </c>
      <c r="BG253" s="135"/>
      <c r="BH253" s="138"/>
      <c r="BI253" s="67"/>
      <c r="BJ253" s="137">
        <v>0</v>
      </c>
      <c r="BK253" s="135"/>
      <c r="BL253" s="138"/>
    </row>
    <row r="254" spans="1:64" x14ac:dyDescent="0.2">
      <c r="A254" s="67"/>
      <c r="B254" s="76"/>
      <c r="C254" s="77">
        <v>4</v>
      </c>
      <c r="D254" s="70" t="s">
        <v>262</v>
      </c>
      <c r="E254" s="71" t="s">
        <v>283</v>
      </c>
      <c r="F254" s="70"/>
      <c r="G254" s="134">
        <v>0</v>
      </c>
      <c r="H254" s="135"/>
      <c r="I254" s="136"/>
      <c r="J254" s="67"/>
      <c r="K254" s="137"/>
      <c r="L254" s="138"/>
      <c r="M254" s="67"/>
      <c r="N254" s="137">
        <v>0</v>
      </c>
      <c r="O254" s="135"/>
      <c r="P254" s="138"/>
      <c r="Q254" s="67"/>
      <c r="R254" s="137">
        <v>0</v>
      </c>
      <c r="S254" s="135"/>
      <c r="T254" s="138"/>
      <c r="U254" s="67"/>
      <c r="V254" s="137">
        <v>0</v>
      </c>
      <c r="W254" s="135"/>
      <c r="X254" s="138"/>
      <c r="Y254" s="67"/>
      <c r="Z254" s="137">
        <v>0</v>
      </c>
      <c r="AA254" s="135"/>
      <c r="AB254" s="138"/>
      <c r="AC254" s="67"/>
      <c r="AD254" s="137">
        <v>0</v>
      </c>
      <c r="AE254" s="135"/>
      <c r="AF254" s="138"/>
      <c r="AG254" s="67"/>
      <c r="AH254" s="137">
        <v>0</v>
      </c>
      <c r="AI254" s="135"/>
      <c r="AJ254" s="138"/>
      <c r="AK254" s="67"/>
      <c r="AL254" s="137">
        <v>0</v>
      </c>
      <c r="AM254" s="135"/>
      <c r="AN254" s="138"/>
      <c r="AO254" s="73"/>
      <c r="AP254" s="137">
        <v>0</v>
      </c>
      <c r="AQ254" s="135"/>
      <c r="AR254" s="138"/>
      <c r="AS254" s="67"/>
      <c r="AT254" s="137">
        <v>0</v>
      </c>
      <c r="AU254" s="135"/>
      <c r="AV254" s="138"/>
      <c r="AW254" s="67"/>
      <c r="AX254" s="137">
        <v>0</v>
      </c>
      <c r="AY254" s="135"/>
      <c r="AZ254" s="138"/>
      <c r="BA254" s="67"/>
      <c r="BB254" s="137">
        <v>0</v>
      </c>
      <c r="BC254" s="135"/>
      <c r="BD254" s="138"/>
      <c r="BE254" s="67"/>
      <c r="BF254" s="137">
        <v>0</v>
      </c>
      <c r="BG254" s="135"/>
      <c r="BH254" s="138"/>
      <c r="BI254" s="67"/>
      <c r="BJ254" s="137">
        <v>0</v>
      </c>
      <c r="BK254" s="135"/>
      <c r="BL254" s="138"/>
    </row>
    <row r="255" spans="1:64" x14ac:dyDescent="0.2">
      <c r="A255" s="67"/>
      <c r="B255" s="70"/>
      <c r="C255" s="69"/>
      <c r="D255" s="70"/>
      <c r="E255" s="71" t="s">
        <v>264</v>
      </c>
      <c r="F255" s="70"/>
      <c r="G255" s="93"/>
      <c r="H255" s="132"/>
      <c r="I255" s="119"/>
      <c r="J255" s="67"/>
      <c r="K255" s="97"/>
      <c r="L255" s="121"/>
      <c r="M255" s="67"/>
      <c r="N255" s="97"/>
      <c r="O255" s="132"/>
      <c r="P255" s="121"/>
      <c r="Q255" s="67"/>
      <c r="R255" s="97"/>
      <c r="S255" s="132"/>
      <c r="T255" s="121"/>
      <c r="U255" s="67"/>
      <c r="V255" s="97"/>
      <c r="W255" s="132"/>
      <c r="X255" s="121"/>
      <c r="Y255" s="67"/>
      <c r="Z255" s="97"/>
      <c r="AA255" s="132"/>
      <c r="AB255" s="121"/>
      <c r="AC255" s="67"/>
      <c r="AD255" s="97"/>
      <c r="AE255" s="132"/>
      <c r="AF255" s="121"/>
      <c r="AG255" s="67"/>
      <c r="AH255" s="97"/>
      <c r="AI255" s="132"/>
      <c r="AJ255" s="121"/>
      <c r="AK255" s="67"/>
      <c r="AL255" s="97"/>
      <c r="AM255" s="132"/>
      <c r="AN255" s="121"/>
      <c r="AO255" s="73"/>
      <c r="AP255" s="97"/>
      <c r="AQ255" s="132"/>
      <c r="AR255" s="121"/>
      <c r="AS255" s="67"/>
      <c r="AT255" s="97"/>
      <c r="AU255" s="132"/>
      <c r="AV255" s="121"/>
      <c r="AW255" s="67"/>
      <c r="AX255" s="97"/>
      <c r="AY255" s="132"/>
      <c r="AZ255" s="121"/>
      <c r="BA255" s="67"/>
      <c r="BB255" s="97"/>
      <c r="BC255" s="132"/>
      <c r="BD255" s="121"/>
      <c r="BE255" s="67"/>
      <c r="BF255" s="97"/>
      <c r="BG255" s="132"/>
      <c r="BH255" s="121"/>
      <c r="BI255" s="67"/>
      <c r="BJ255" s="97"/>
      <c r="BK255" s="132"/>
      <c r="BL255" s="121"/>
    </row>
    <row r="256" spans="1:64" x14ac:dyDescent="0.2">
      <c r="A256" s="67"/>
      <c r="B256" s="146" t="s">
        <v>323</v>
      </c>
      <c r="C256" s="77"/>
      <c r="D256" s="70"/>
      <c r="E256" s="71" t="s">
        <v>264</v>
      </c>
      <c r="F256" s="70"/>
      <c r="G256" s="93"/>
      <c r="H256" s="132"/>
      <c r="I256" s="119"/>
      <c r="J256" s="67"/>
      <c r="K256" s="97"/>
      <c r="L256" s="121"/>
      <c r="M256" s="67"/>
      <c r="N256" s="97"/>
      <c r="O256" s="132"/>
      <c r="P256" s="121"/>
      <c r="Q256" s="67"/>
      <c r="R256" s="97"/>
      <c r="S256" s="132"/>
      <c r="T256" s="121"/>
      <c r="U256" s="67"/>
      <c r="V256" s="97"/>
      <c r="W256" s="132"/>
      <c r="X256" s="121"/>
      <c r="Y256" s="67"/>
      <c r="Z256" s="97"/>
      <c r="AA256" s="132"/>
      <c r="AB256" s="121"/>
      <c r="AC256" s="67"/>
      <c r="AD256" s="97"/>
      <c r="AE256" s="132"/>
      <c r="AF256" s="121"/>
      <c r="AG256" s="67"/>
      <c r="AH256" s="97"/>
      <c r="AI256" s="132"/>
      <c r="AJ256" s="121"/>
      <c r="AK256" s="67"/>
      <c r="AL256" s="97"/>
      <c r="AM256" s="132"/>
      <c r="AN256" s="121"/>
      <c r="AO256" s="73"/>
      <c r="AP256" s="97"/>
      <c r="AQ256" s="132"/>
      <c r="AR256" s="121"/>
      <c r="AS256" s="67"/>
      <c r="AT256" s="97"/>
      <c r="AU256" s="132"/>
      <c r="AV256" s="121"/>
      <c r="AW256" s="67"/>
      <c r="AX256" s="97"/>
      <c r="AY256" s="132"/>
      <c r="AZ256" s="121"/>
      <c r="BA256" s="67"/>
      <c r="BB256" s="97"/>
      <c r="BC256" s="132"/>
      <c r="BD256" s="121"/>
      <c r="BE256" s="67"/>
      <c r="BF256" s="97"/>
      <c r="BG256" s="132"/>
      <c r="BH256" s="121"/>
      <c r="BI256" s="67"/>
      <c r="BJ256" s="97"/>
      <c r="BK256" s="132"/>
      <c r="BL256" s="121"/>
    </row>
    <row r="257" spans="1:64" x14ac:dyDescent="0.2">
      <c r="A257" s="67"/>
      <c r="B257" s="76"/>
      <c r="C257" s="77">
        <v>4</v>
      </c>
      <c r="D257" s="70" t="s">
        <v>258</v>
      </c>
      <c r="E257" s="71" t="s">
        <v>281</v>
      </c>
      <c r="F257" s="70"/>
      <c r="G257" s="134">
        <v>-3500000</v>
      </c>
      <c r="H257" s="135"/>
      <c r="I257" s="136"/>
      <c r="J257" s="67"/>
      <c r="K257" s="137"/>
      <c r="L257" s="138"/>
      <c r="M257" s="67"/>
      <c r="N257" s="137">
        <v>-3500000</v>
      </c>
      <c r="O257" s="135"/>
      <c r="P257" s="138"/>
      <c r="Q257" s="67"/>
      <c r="R257" s="137">
        <v>0</v>
      </c>
      <c r="S257" s="135"/>
      <c r="T257" s="138"/>
      <c r="U257" s="67"/>
      <c r="V257" s="137">
        <v>0</v>
      </c>
      <c r="W257" s="135"/>
      <c r="X257" s="138"/>
      <c r="Y257" s="67"/>
      <c r="Z257" s="137">
        <v>0</v>
      </c>
      <c r="AA257" s="135"/>
      <c r="AB257" s="138"/>
      <c r="AC257" s="67"/>
      <c r="AD257" s="137">
        <v>0</v>
      </c>
      <c r="AE257" s="135"/>
      <c r="AF257" s="138"/>
      <c r="AG257" s="67"/>
      <c r="AH257" s="137">
        <v>0</v>
      </c>
      <c r="AI257" s="135"/>
      <c r="AJ257" s="138"/>
      <c r="AK257" s="67"/>
      <c r="AL257" s="137">
        <v>-3500000</v>
      </c>
      <c r="AM257" s="135"/>
      <c r="AN257" s="138"/>
      <c r="AO257" s="73"/>
      <c r="AP257" s="137">
        <v>0</v>
      </c>
      <c r="AQ257" s="135"/>
      <c r="AR257" s="138"/>
      <c r="AS257" s="67"/>
      <c r="AT257" s="137">
        <v>0</v>
      </c>
      <c r="AU257" s="135"/>
      <c r="AV257" s="138"/>
      <c r="AW257" s="67"/>
      <c r="AX257" s="137">
        <v>0</v>
      </c>
      <c r="AY257" s="135"/>
      <c r="AZ257" s="138"/>
      <c r="BA257" s="67"/>
      <c r="BB257" s="137">
        <v>0</v>
      </c>
      <c r="BC257" s="135"/>
      <c r="BD257" s="138"/>
      <c r="BE257" s="67"/>
      <c r="BF257" s="137">
        <v>0</v>
      </c>
      <c r="BG257" s="135"/>
      <c r="BH257" s="138"/>
      <c r="BI257" s="67"/>
      <c r="BJ257" s="137">
        <v>0</v>
      </c>
      <c r="BK257" s="135"/>
      <c r="BL257" s="138"/>
    </row>
    <row r="258" spans="1:64" x14ac:dyDescent="0.2">
      <c r="A258" s="67"/>
      <c r="B258" s="76"/>
      <c r="C258" s="77">
        <v>4</v>
      </c>
      <c r="D258" s="70" t="s">
        <v>260</v>
      </c>
      <c r="E258" s="71" t="s">
        <v>282</v>
      </c>
      <c r="F258" s="70"/>
      <c r="G258" s="134">
        <v>-692879.348</v>
      </c>
      <c r="H258" s="135"/>
      <c r="I258" s="136"/>
      <c r="J258" s="67"/>
      <c r="K258" s="137"/>
      <c r="L258" s="138"/>
      <c r="M258" s="67"/>
      <c r="N258" s="137">
        <v>-692879.348</v>
      </c>
      <c r="O258" s="135"/>
      <c r="P258" s="138"/>
      <c r="Q258" s="67"/>
      <c r="R258" s="137">
        <v>0</v>
      </c>
      <c r="S258" s="135"/>
      <c r="T258" s="138"/>
      <c r="U258" s="67"/>
      <c r="V258" s="137">
        <v>0</v>
      </c>
      <c r="W258" s="135"/>
      <c r="X258" s="138"/>
      <c r="Y258" s="67"/>
      <c r="Z258" s="137">
        <v>0</v>
      </c>
      <c r="AA258" s="135"/>
      <c r="AB258" s="138"/>
      <c r="AC258" s="67"/>
      <c r="AD258" s="137">
        <v>0</v>
      </c>
      <c r="AE258" s="135"/>
      <c r="AF258" s="138"/>
      <c r="AG258" s="67"/>
      <c r="AH258" s="137">
        <v>0</v>
      </c>
      <c r="AI258" s="135"/>
      <c r="AJ258" s="138"/>
      <c r="AK258" s="67"/>
      <c r="AL258" s="137">
        <v>-692879.348</v>
      </c>
      <c r="AM258" s="135"/>
      <c r="AN258" s="138"/>
      <c r="AO258" s="73"/>
      <c r="AP258" s="137">
        <v>0</v>
      </c>
      <c r="AQ258" s="135"/>
      <c r="AR258" s="138"/>
      <c r="AS258" s="67"/>
      <c r="AT258" s="137">
        <v>0</v>
      </c>
      <c r="AU258" s="135"/>
      <c r="AV258" s="138"/>
      <c r="AW258" s="67"/>
      <c r="AX258" s="137">
        <v>0</v>
      </c>
      <c r="AY258" s="135"/>
      <c r="AZ258" s="138"/>
      <c r="BA258" s="67"/>
      <c r="BB258" s="137">
        <v>0</v>
      </c>
      <c r="BC258" s="135"/>
      <c r="BD258" s="138"/>
      <c r="BE258" s="67"/>
      <c r="BF258" s="137">
        <v>0</v>
      </c>
      <c r="BG258" s="135"/>
      <c r="BH258" s="138"/>
      <c r="BI258" s="67"/>
      <c r="BJ258" s="137">
        <v>0</v>
      </c>
      <c r="BK258" s="135"/>
      <c r="BL258" s="138"/>
    </row>
    <row r="259" spans="1:64" x14ac:dyDescent="0.2">
      <c r="A259" s="67"/>
      <c r="B259" s="76"/>
      <c r="C259" s="77">
        <v>4</v>
      </c>
      <c r="D259" s="70" t="s">
        <v>262</v>
      </c>
      <c r="E259" s="71" t="s">
        <v>283</v>
      </c>
      <c r="F259" s="70"/>
      <c r="G259" s="134">
        <v>242508</v>
      </c>
      <c r="H259" s="135"/>
      <c r="I259" s="136"/>
      <c r="J259" s="67"/>
      <c r="K259" s="137"/>
      <c r="L259" s="138"/>
      <c r="M259" s="67"/>
      <c r="N259" s="137">
        <v>242508</v>
      </c>
      <c r="O259" s="135"/>
      <c r="P259" s="138"/>
      <c r="Q259" s="67"/>
      <c r="R259" s="137">
        <v>0</v>
      </c>
      <c r="S259" s="135"/>
      <c r="T259" s="138"/>
      <c r="U259" s="67"/>
      <c r="V259" s="137">
        <v>0</v>
      </c>
      <c r="W259" s="135"/>
      <c r="X259" s="138"/>
      <c r="Y259" s="67"/>
      <c r="Z259" s="137">
        <v>0</v>
      </c>
      <c r="AA259" s="135"/>
      <c r="AB259" s="138"/>
      <c r="AC259" s="67"/>
      <c r="AD259" s="137">
        <v>0</v>
      </c>
      <c r="AE259" s="135"/>
      <c r="AF259" s="138"/>
      <c r="AG259" s="67"/>
      <c r="AH259" s="137">
        <v>0</v>
      </c>
      <c r="AI259" s="135"/>
      <c r="AJ259" s="138"/>
      <c r="AK259" s="67"/>
      <c r="AL259" s="137">
        <v>242508</v>
      </c>
      <c r="AM259" s="135"/>
      <c r="AN259" s="138"/>
      <c r="AO259" s="73"/>
      <c r="AP259" s="137">
        <v>0</v>
      </c>
      <c r="AQ259" s="135"/>
      <c r="AR259" s="138"/>
      <c r="AS259" s="67"/>
      <c r="AT259" s="137">
        <v>0</v>
      </c>
      <c r="AU259" s="135"/>
      <c r="AV259" s="138"/>
      <c r="AW259" s="67"/>
      <c r="AX259" s="137">
        <v>0</v>
      </c>
      <c r="AY259" s="135"/>
      <c r="AZ259" s="138"/>
      <c r="BA259" s="67"/>
      <c r="BB259" s="137">
        <v>0</v>
      </c>
      <c r="BC259" s="135"/>
      <c r="BD259" s="138"/>
      <c r="BE259" s="67"/>
      <c r="BF259" s="137">
        <v>0</v>
      </c>
      <c r="BG259" s="135"/>
      <c r="BH259" s="138"/>
      <c r="BI259" s="67"/>
      <c r="BJ259" s="137">
        <v>0</v>
      </c>
      <c r="BK259" s="135"/>
      <c r="BL259" s="138"/>
    </row>
    <row r="260" spans="1:64" x14ac:dyDescent="0.2">
      <c r="A260" s="67"/>
      <c r="B260" s="70"/>
      <c r="C260" s="69"/>
      <c r="D260" s="70"/>
      <c r="E260" s="71" t="s">
        <v>264</v>
      </c>
      <c r="F260" s="70"/>
      <c r="G260" s="93"/>
      <c r="H260" s="132"/>
      <c r="I260" s="119"/>
      <c r="J260" s="67"/>
      <c r="K260" s="97"/>
      <c r="L260" s="121"/>
      <c r="M260" s="67"/>
      <c r="N260" s="97"/>
      <c r="O260" s="132"/>
      <c r="P260" s="121"/>
      <c r="Q260" s="67"/>
      <c r="R260" s="97"/>
      <c r="S260" s="132"/>
      <c r="T260" s="121"/>
      <c r="U260" s="67"/>
      <c r="V260" s="97"/>
      <c r="W260" s="132"/>
      <c r="X260" s="121"/>
      <c r="Y260" s="67"/>
      <c r="Z260" s="97"/>
      <c r="AA260" s="132"/>
      <c r="AB260" s="121"/>
      <c r="AC260" s="67"/>
      <c r="AD260" s="97"/>
      <c r="AE260" s="132"/>
      <c r="AF260" s="121"/>
      <c r="AG260" s="67"/>
      <c r="AH260" s="97"/>
      <c r="AI260" s="132"/>
      <c r="AJ260" s="121"/>
      <c r="AK260" s="67"/>
      <c r="AL260" s="97"/>
      <c r="AM260" s="132"/>
      <c r="AN260" s="121"/>
      <c r="AO260" s="73"/>
      <c r="AP260" s="97"/>
      <c r="AQ260" s="132"/>
      <c r="AR260" s="121"/>
      <c r="AS260" s="67"/>
      <c r="AT260" s="97"/>
      <c r="AU260" s="132"/>
      <c r="AV260" s="121"/>
      <c r="AW260" s="67"/>
      <c r="AX260" s="97"/>
      <c r="AY260" s="132"/>
      <c r="AZ260" s="121"/>
      <c r="BA260" s="67"/>
      <c r="BB260" s="97"/>
      <c r="BC260" s="132"/>
      <c r="BD260" s="121"/>
      <c r="BE260" s="67"/>
      <c r="BF260" s="97"/>
      <c r="BG260" s="132"/>
      <c r="BH260" s="121"/>
      <c r="BI260" s="67"/>
      <c r="BJ260" s="97"/>
      <c r="BK260" s="132"/>
      <c r="BL260" s="121"/>
    </row>
    <row r="261" spans="1:64" x14ac:dyDescent="0.2">
      <c r="A261" s="67"/>
      <c r="B261" s="146" t="s">
        <v>324</v>
      </c>
      <c r="C261" s="77"/>
      <c r="D261" s="70"/>
      <c r="E261" s="71" t="s">
        <v>264</v>
      </c>
      <c r="F261" s="70"/>
      <c r="G261" s="93"/>
      <c r="H261" s="132"/>
      <c r="I261" s="119"/>
      <c r="J261" s="67"/>
      <c r="K261" s="97"/>
      <c r="L261" s="121"/>
      <c r="M261" s="67"/>
      <c r="N261" s="97"/>
      <c r="O261" s="132"/>
      <c r="P261" s="121"/>
      <c r="Q261" s="67"/>
      <c r="R261" s="97"/>
      <c r="S261" s="132"/>
      <c r="T261" s="121"/>
      <c r="U261" s="67"/>
      <c r="V261" s="97"/>
      <c r="W261" s="132"/>
      <c r="X261" s="121"/>
      <c r="Y261" s="67"/>
      <c r="Z261" s="97"/>
      <c r="AA261" s="132"/>
      <c r="AB261" s="121"/>
      <c r="AC261" s="67"/>
      <c r="AD261" s="97"/>
      <c r="AE261" s="132"/>
      <c r="AF261" s="121"/>
      <c r="AG261" s="67"/>
      <c r="AH261" s="97"/>
      <c r="AI261" s="132"/>
      <c r="AJ261" s="121"/>
      <c r="AK261" s="67"/>
      <c r="AL261" s="97"/>
      <c r="AM261" s="132"/>
      <c r="AN261" s="121"/>
      <c r="AO261" s="73"/>
      <c r="AP261" s="97"/>
      <c r="AQ261" s="132"/>
      <c r="AR261" s="121"/>
      <c r="AS261" s="67"/>
      <c r="AT261" s="97"/>
      <c r="AU261" s="132"/>
      <c r="AV261" s="121"/>
      <c r="AW261" s="67"/>
      <c r="AX261" s="97"/>
      <c r="AY261" s="132"/>
      <c r="AZ261" s="121"/>
      <c r="BA261" s="67"/>
      <c r="BB261" s="97"/>
      <c r="BC261" s="132"/>
      <c r="BD261" s="121"/>
      <c r="BE261" s="67"/>
      <c r="BF261" s="97"/>
      <c r="BG261" s="132"/>
      <c r="BH261" s="121"/>
      <c r="BI261" s="67"/>
      <c r="BJ261" s="97"/>
      <c r="BK261" s="132"/>
      <c r="BL261" s="121"/>
    </row>
    <row r="262" spans="1:64" x14ac:dyDescent="0.2">
      <c r="A262" s="67"/>
      <c r="B262" s="76"/>
      <c r="C262" s="77">
        <v>4</v>
      </c>
      <c r="D262" s="70" t="s">
        <v>258</v>
      </c>
      <c r="E262" s="71" t="s">
        <v>281</v>
      </c>
      <c r="F262" s="70"/>
      <c r="G262" s="134">
        <v>0</v>
      </c>
      <c r="H262" s="135"/>
      <c r="I262" s="136"/>
      <c r="J262" s="67"/>
      <c r="K262" s="137"/>
      <c r="L262" s="138"/>
      <c r="M262" s="67"/>
      <c r="N262" s="137">
        <v>0</v>
      </c>
      <c r="O262" s="135"/>
      <c r="P262" s="138"/>
      <c r="Q262" s="67"/>
      <c r="R262" s="137">
        <v>0</v>
      </c>
      <c r="S262" s="135"/>
      <c r="T262" s="138"/>
      <c r="U262" s="67"/>
      <c r="V262" s="137">
        <v>0</v>
      </c>
      <c r="W262" s="135"/>
      <c r="X262" s="138"/>
      <c r="Y262" s="67"/>
      <c r="Z262" s="137">
        <v>0</v>
      </c>
      <c r="AA262" s="135"/>
      <c r="AB262" s="138"/>
      <c r="AC262" s="67"/>
      <c r="AD262" s="137">
        <v>0</v>
      </c>
      <c r="AE262" s="135"/>
      <c r="AF262" s="138"/>
      <c r="AG262" s="67"/>
      <c r="AH262" s="137">
        <v>0</v>
      </c>
      <c r="AI262" s="135"/>
      <c r="AJ262" s="138"/>
      <c r="AK262" s="67"/>
      <c r="AL262" s="137">
        <v>0</v>
      </c>
      <c r="AM262" s="135"/>
      <c r="AN262" s="138"/>
      <c r="AO262" s="73"/>
      <c r="AP262" s="137">
        <v>0</v>
      </c>
      <c r="AQ262" s="135"/>
      <c r="AR262" s="138"/>
      <c r="AS262" s="67"/>
      <c r="AT262" s="137">
        <v>0</v>
      </c>
      <c r="AU262" s="135"/>
      <c r="AV262" s="138"/>
      <c r="AW262" s="67"/>
      <c r="AX262" s="137">
        <v>0</v>
      </c>
      <c r="AY262" s="135"/>
      <c r="AZ262" s="138"/>
      <c r="BA262" s="67"/>
      <c r="BB262" s="137">
        <v>0</v>
      </c>
      <c r="BC262" s="135"/>
      <c r="BD262" s="138"/>
      <c r="BE262" s="67"/>
      <c r="BF262" s="137">
        <v>0</v>
      </c>
      <c r="BG262" s="135"/>
      <c r="BH262" s="138"/>
      <c r="BI262" s="67"/>
      <c r="BJ262" s="137">
        <v>0</v>
      </c>
      <c r="BK262" s="135"/>
      <c r="BL262" s="138"/>
    </row>
    <row r="263" spans="1:64" x14ac:dyDescent="0.2">
      <c r="A263" s="67"/>
      <c r="B263" s="76"/>
      <c r="C263" s="77">
        <v>4</v>
      </c>
      <c r="D263" s="70" t="s">
        <v>260</v>
      </c>
      <c r="E263" s="71" t="s">
        <v>282</v>
      </c>
      <c r="F263" s="70"/>
      <c r="G263" s="134">
        <v>0</v>
      </c>
      <c r="H263" s="135"/>
      <c r="I263" s="136"/>
      <c r="J263" s="67"/>
      <c r="K263" s="137"/>
      <c r="L263" s="138"/>
      <c r="M263" s="67"/>
      <c r="N263" s="137">
        <v>0</v>
      </c>
      <c r="O263" s="135"/>
      <c r="P263" s="138"/>
      <c r="Q263" s="67"/>
      <c r="R263" s="137">
        <v>0</v>
      </c>
      <c r="S263" s="135"/>
      <c r="T263" s="138"/>
      <c r="U263" s="67"/>
      <c r="V263" s="137">
        <v>0</v>
      </c>
      <c r="W263" s="135"/>
      <c r="X263" s="138"/>
      <c r="Y263" s="67"/>
      <c r="Z263" s="137">
        <v>0</v>
      </c>
      <c r="AA263" s="135"/>
      <c r="AB263" s="138"/>
      <c r="AC263" s="67"/>
      <c r="AD263" s="137">
        <v>0</v>
      </c>
      <c r="AE263" s="135"/>
      <c r="AF263" s="138"/>
      <c r="AG263" s="67"/>
      <c r="AH263" s="137">
        <v>0</v>
      </c>
      <c r="AI263" s="135"/>
      <c r="AJ263" s="138"/>
      <c r="AK263" s="67"/>
      <c r="AL263" s="137">
        <v>0</v>
      </c>
      <c r="AM263" s="135"/>
      <c r="AN263" s="138"/>
      <c r="AO263" s="73"/>
      <c r="AP263" s="137">
        <v>0</v>
      </c>
      <c r="AQ263" s="135"/>
      <c r="AR263" s="138"/>
      <c r="AS263" s="67"/>
      <c r="AT263" s="137">
        <v>0</v>
      </c>
      <c r="AU263" s="135"/>
      <c r="AV263" s="138"/>
      <c r="AW263" s="67"/>
      <c r="AX263" s="137">
        <v>0</v>
      </c>
      <c r="AY263" s="135"/>
      <c r="AZ263" s="138"/>
      <c r="BA263" s="67"/>
      <c r="BB263" s="137">
        <v>0</v>
      </c>
      <c r="BC263" s="135"/>
      <c r="BD263" s="138"/>
      <c r="BE263" s="67"/>
      <c r="BF263" s="137">
        <v>0</v>
      </c>
      <c r="BG263" s="135"/>
      <c r="BH263" s="138"/>
      <c r="BI263" s="67"/>
      <c r="BJ263" s="137">
        <v>0</v>
      </c>
      <c r="BK263" s="135"/>
      <c r="BL263" s="138"/>
    </row>
    <row r="264" spans="1:64" x14ac:dyDescent="0.2">
      <c r="A264" s="67"/>
      <c r="B264" s="76"/>
      <c r="C264" s="77">
        <v>4</v>
      </c>
      <c r="D264" s="70" t="s">
        <v>262</v>
      </c>
      <c r="E264" s="71" t="s">
        <v>283</v>
      </c>
      <c r="F264" s="70"/>
      <c r="G264" s="134">
        <v>0</v>
      </c>
      <c r="H264" s="135"/>
      <c r="I264" s="136"/>
      <c r="J264" s="67"/>
      <c r="K264" s="137"/>
      <c r="L264" s="138"/>
      <c r="M264" s="67"/>
      <c r="N264" s="137">
        <v>0</v>
      </c>
      <c r="O264" s="135"/>
      <c r="P264" s="138"/>
      <c r="Q264" s="67"/>
      <c r="R264" s="137">
        <v>0</v>
      </c>
      <c r="S264" s="135"/>
      <c r="T264" s="138"/>
      <c r="U264" s="67"/>
      <c r="V264" s="137">
        <v>0</v>
      </c>
      <c r="W264" s="135"/>
      <c r="X264" s="138"/>
      <c r="Y264" s="67"/>
      <c r="Z264" s="137">
        <v>0</v>
      </c>
      <c r="AA264" s="135"/>
      <c r="AB264" s="138"/>
      <c r="AC264" s="67"/>
      <c r="AD264" s="137">
        <v>0</v>
      </c>
      <c r="AE264" s="135"/>
      <c r="AF264" s="138"/>
      <c r="AG264" s="67"/>
      <c r="AH264" s="137">
        <v>0</v>
      </c>
      <c r="AI264" s="135"/>
      <c r="AJ264" s="138"/>
      <c r="AK264" s="67"/>
      <c r="AL264" s="137">
        <v>0</v>
      </c>
      <c r="AM264" s="135"/>
      <c r="AN264" s="138"/>
      <c r="AO264" s="73"/>
      <c r="AP264" s="137">
        <v>0</v>
      </c>
      <c r="AQ264" s="135"/>
      <c r="AR264" s="138"/>
      <c r="AS264" s="67"/>
      <c r="AT264" s="137">
        <v>0</v>
      </c>
      <c r="AU264" s="135"/>
      <c r="AV264" s="138"/>
      <c r="AW264" s="67"/>
      <c r="AX264" s="137">
        <v>0</v>
      </c>
      <c r="AY264" s="135"/>
      <c r="AZ264" s="138"/>
      <c r="BA264" s="67"/>
      <c r="BB264" s="137">
        <v>0</v>
      </c>
      <c r="BC264" s="135"/>
      <c r="BD264" s="138"/>
      <c r="BE264" s="67"/>
      <c r="BF264" s="137">
        <v>0</v>
      </c>
      <c r="BG264" s="135"/>
      <c r="BH264" s="138"/>
      <c r="BI264" s="67"/>
      <c r="BJ264" s="137">
        <v>0</v>
      </c>
      <c r="BK264" s="135"/>
      <c r="BL264" s="138"/>
    </row>
    <row r="265" spans="1:64" x14ac:dyDescent="0.2">
      <c r="A265" s="67"/>
      <c r="B265" s="70"/>
      <c r="C265" s="69"/>
      <c r="D265" s="70"/>
      <c r="E265" s="71" t="s">
        <v>264</v>
      </c>
      <c r="F265" s="70"/>
      <c r="G265" s="93"/>
      <c r="H265" s="132"/>
      <c r="I265" s="119"/>
      <c r="J265" s="67"/>
      <c r="K265" s="97"/>
      <c r="L265" s="121"/>
      <c r="M265" s="67"/>
      <c r="N265" s="97"/>
      <c r="O265" s="132"/>
      <c r="P265" s="121"/>
      <c r="Q265" s="67"/>
      <c r="R265" s="97"/>
      <c r="S265" s="132"/>
      <c r="T265" s="121"/>
      <c r="U265" s="67"/>
      <c r="V265" s="97"/>
      <c r="W265" s="132"/>
      <c r="X265" s="121"/>
      <c r="Y265" s="67"/>
      <c r="Z265" s="97"/>
      <c r="AA265" s="132"/>
      <c r="AB265" s="121"/>
      <c r="AC265" s="67"/>
      <c r="AD265" s="97"/>
      <c r="AE265" s="132"/>
      <c r="AF265" s="121"/>
      <c r="AG265" s="67"/>
      <c r="AH265" s="97"/>
      <c r="AI265" s="132"/>
      <c r="AJ265" s="121"/>
      <c r="AK265" s="67"/>
      <c r="AL265" s="97"/>
      <c r="AM265" s="132"/>
      <c r="AN265" s="121"/>
      <c r="AO265" s="73"/>
      <c r="AP265" s="97"/>
      <c r="AQ265" s="132"/>
      <c r="AR265" s="121"/>
      <c r="AS265" s="67"/>
      <c r="AT265" s="97"/>
      <c r="AU265" s="132"/>
      <c r="AV265" s="121"/>
      <c r="AW265" s="67"/>
      <c r="AX265" s="97"/>
      <c r="AY265" s="132"/>
      <c r="AZ265" s="121"/>
      <c r="BA265" s="67"/>
      <c r="BB265" s="97"/>
      <c r="BC265" s="132"/>
      <c r="BD265" s="121"/>
      <c r="BE265" s="67"/>
      <c r="BF265" s="97"/>
      <c r="BG265" s="132"/>
      <c r="BH265" s="121"/>
      <c r="BI265" s="67"/>
      <c r="BJ265" s="97"/>
      <c r="BK265" s="132"/>
      <c r="BL265" s="121"/>
    </row>
    <row r="266" spans="1:64" x14ac:dyDescent="0.2">
      <c r="A266" s="67"/>
      <c r="B266" s="146" t="s">
        <v>325</v>
      </c>
      <c r="C266" s="77"/>
      <c r="D266" s="70"/>
      <c r="E266" s="71" t="s">
        <v>264</v>
      </c>
      <c r="F266" s="70"/>
      <c r="G266" s="93"/>
      <c r="H266" s="132"/>
      <c r="I266" s="119"/>
      <c r="J266" s="67"/>
      <c r="K266" s="97"/>
      <c r="L266" s="121"/>
      <c r="M266" s="67"/>
      <c r="N266" s="97"/>
      <c r="O266" s="132"/>
      <c r="P266" s="121"/>
      <c r="Q266" s="67"/>
      <c r="R266" s="97"/>
      <c r="S266" s="132"/>
      <c r="T266" s="121"/>
      <c r="U266" s="67"/>
      <c r="V266" s="97"/>
      <c r="W266" s="132"/>
      <c r="X266" s="121"/>
      <c r="Y266" s="67"/>
      <c r="Z266" s="97"/>
      <c r="AA266" s="132"/>
      <c r="AB266" s="121"/>
      <c r="AC266" s="67"/>
      <c r="AD266" s="97"/>
      <c r="AE266" s="132"/>
      <c r="AF266" s="121"/>
      <c r="AG266" s="67"/>
      <c r="AH266" s="97"/>
      <c r="AI266" s="132"/>
      <c r="AJ266" s="121"/>
      <c r="AK266" s="67"/>
      <c r="AL266" s="97"/>
      <c r="AM266" s="132"/>
      <c r="AN266" s="121"/>
      <c r="AO266" s="73"/>
      <c r="AP266" s="97"/>
      <c r="AQ266" s="132"/>
      <c r="AR266" s="121"/>
      <c r="AS266" s="67"/>
      <c r="AT266" s="97"/>
      <c r="AU266" s="132"/>
      <c r="AV266" s="121"/>
      <c r="AW266" s="67"/>
      <c r="AX266" s="97"/>
      <c r="AY266" s="132"/>
      <c r="AZ266" s="121"/>
      <c r="BA266" s="67"/>
      <c r="BB266" s="97"/>
      <c r="BC266" s="132"/>
      <c r="BD266" s="121"/>
      <c r="BE266" s="67"/>
      <c r="BF266" s="97"/>
      <c r="BG266" s="132"/>
      <c r="BH266" s="121"/>
      <c r="BI266" s="67"/>
      <c r="BJ266" s="97"/>
      <c r="BK266" s="132"/>
      <c r="BL266" s="121"/>
    </row>
    <row r="267" spans="1:64" x14ac:dyDescent="0.2">
      <c r="A267" s="67"/>
      <c r="B267" s="76"/>
      <c r="C267" s="77">
        <v>4</v>
      </c>
      <c r="D267" s="70" t="s">
        <v>258</v>
      </c>
      <c r="E267" s="71" t="s">
        <v>281</v>
      </c>
      <c r="F267" s="70"/>
      <c r="G267" s="134">
        <v>0</v>
      </c>
      <c r="H267" s="135"/>
      <c r="I267" s="136"/>
      <c r="J267" s="67"/>
      <c r="K267" s="137"/>
      <c r="L267" s="138"/>
      <c r="M267" s="67"/>
      <c r="N267" s="137">
        <v>0</v>
      </c>
      <c r="O267" s="135"/>
      <c r="P267" s="138"/>
      <c r="Q267" s="67"/>
      <c r="R267" s="137">
        <v>-3283833.7</v>
      </c>
      <c r="S267" s="135"/>
      <c r="T267" s="138"/>
      <c r="U267" s="67"/>
      <c r="V267" s="137">
        <v>0</v>
      </c>
      <c r="W267" s="135"/>
      <c r="X267" s="138"/>
      <c r="Y267" s="67"/>
      <c r="Z267" s="137">
        <v>0</v>
      </c>
      <c r="AA267" s="135"/>
      <c r="AB267" s="138"/>
      <c r="AC267" s="67"/>
      <c r="AD267" s="137">
        <v>0</v>
      </c>
      <c r="AE267" s="135"/>
      <c r="AF267" s="138"/>
      <c r="AG267" s="67"/>
      <c r="AH267" s="137">
        <v>0</v>
      </c>
      <c r="AI267" s="135"/>
      <c r="AJ267" s="138"/>
      <c r="AK267" s="67"/>
      <c r="AL267" s="137">
        <v>0</v>
      </c>
      <c r="AM267" s="135"/>
      <c r="AN267" s="138"/>
      <c r="AO267" s="73"/>
      <c r="AP267" s="137">
        <v>3283833.7</v>
      </c>
      <c r="AQ267" s="135"/>
      <c r="AR267" s="138"/>
      <c r="AS267" s="67"/>
      <c r="AT267" s="137">
        <v>0</v>
      </c>
      <c r="AU267" s="135"/>
      <c r="AV267" s="138"/>
      <c r="AW267" s="67"/>
      <c r="AX267" s="137">
        <v>0</v>
      </c>
      <c r="AY267" s="135"/>
      <c r="AZ267" s="138"/>
      <c r="BA267" s="67"/>
      <c r="BB267" s="137">
        <v>0</v>
      </c>
      <c r="BC267" s="135"/>
      <c r="BD267" s="138"/>
      <c r="BE267" s="67"/>
      <c r="BF267" s="137">
        <v>0</v>
      </c>
      <c r="BG267" s="135"/>
      <c r="BH267" s="138"/>
      <c r="BI267" s="67"/>
      <c r="BJ267" s="137">
        <v>0</v>
      </c>
      <c r="BK267" s="135"/>
      <c r="BL267" s="138"/>
    </row>
    <row r="268" spans="1:64" x14ac:dyDescent="0.2">
      <c r="A268" s="67"/>
      <c r="B268" s="76"/>
      <c r="C268" s="77">
        <v>4</v>
      </c>
      <c r="D268" s="70" t="s">
        <v>260</v>
      </c>
      <c r="E268" s="71" t="s">
        <v>282</v>
      </c>
      <c r="F268" s="70"/>
      <c r="G268" s="134">
        <v>0</v>
      </c>
      <c r="H268" s="135"/>
      <c r="I268" s="136"/>
      <c r="J268" s="67"/>
      <c r="K268" s="137"/>
      <c r="L268" s="138"/>
      <c r="M268" s="67"/>
      <c r="N268" s="137">
        <v>0</v>
      </c>
      <c r="O268" s="135"/>
      <c r="P268" s="138"/>
      <c r="Q268" s="67"/>
      <c r="R268" s="137">
        <v>-650085.87228469399</v>
      </c>
      <c r="S268" s="135"/>
      <c r="T268" s="138"/>
      <c r="U268" s="67"/>
      <c r="V268" s="137">
        <v>0</v>
      </c>
      <c r="W268" s="135"/>
      <c r="X268" s="138"/>
      <c r="Y268" s="67"/>
      <c r="Z268" s="137">
        <v>0</v>
      </c>
      <c r="AA268" s="135"/>
      <c r="AB268" s="138"/>
      <c r="AC268" s="67"/>
      <c r="AD268" s="137">
        <v>0</v>
      </c>
      <c r="AE268" s="135"/>
      <c r="AF268" s="138"/>
      <c r="AG268" s="67"/>
      <c r="AH268" s="137">
        <v>0</v>
      </c>
      <c r="AI268" s="135"/>
      <c r="AJ268" s="138"/>
      <c r="AK268" s="67"/>
      <c r="AL268" s="137">
        <v>0</v>
      </c>
      <c r="AM268" s="135"/>
      <c r="AN268" s="138"/>
      <c r="AO268" s="73"/>
      <c r="AP268" s="137">
        <v>650085.87228469399</v>
      </c>
      <c r="AQ268" s="135"/>
      <c r="AR268" s="138"/>
      <c r="AS268" s="67"/>
      <c r="AT268" s="137">
        <v>0</v>
      </c>
      <c r="AU268" s="135"/>
      <c r="AV268" s="138"/>
      <c r="AW268" s="67"/>
      <c r="AX268" s="137">
        <v>0</v>
      </c>
      <c r="AY268" s="135"/>
      <c r="AZ268" s="138"/>
      <c r="BA268" s="67"/>
      <c r="BB268" s="137">
        <v>0</v>
      </c>
      <c r="BC268" s="135"/>
      <c r="BD268" s="138"/>
      <c r="BE268" s="67"/>
      <c r="BF268" s="137">
        <v>0</v>
      </c>
      <c r="BG268" s="135"/>
      <c r="BH268" s="138"/>
      <c r="BI268" s="67"/>
      <c r="BJ268" s="137">
        <v>0</v>
      </c>
      <c r="BK268" s="135"/>
      <c r="BL268" s="138"/>
    </row>
    <row r="269" spans="1:64" x14ac:dyDescent="0.2">
      <c r="A269" s="67"/>
      <c r="B269" s="76"/>
      <c r="C269" s="77">
        <v>4</v>
      </c>
      <c r="D269" s="70" t="s">
        <v>262</v>
      </c>
      <c r="E269" s="71" t="s">
        <v>283</v>
      </c>
      <c r="F269" s="70"/>
      <c r="G269" s="134">
        <v>0</v>
      </c>
      <c r="H269" s="135"/>
      <c r="I269" s="136"/>
      <c r="J269" s="67"/>
      <c r="K269" s="137"/>
      <c r="L269" s="138"/>
      <c r="M269" s="67"/>
      <c r="N269" s="137">
        <v>0</v>
      </c>
      <c r="O269" s="135"/>
      <c r="P269" s="138"/>
      <c r="Q269" s="67"/>
      <c r="R269" s="137">
        <v>227530</v>
      </c>
      <c r="S269" s="135"/>
      <c r="T269" s="138"/>
      <c r="U269" s="67"/>
      <c r="V269" s="137">
        <v>0</v>
      </c>
      <c r="W269" s="135"/>
      <c r="X269" s="138"/>
      <c r="Y269" s="67"/>
      <c r="Z269" s="137">
        <v>0</v>
      </c>
      <c r="AA269" s="135"/>
      <c r="AB269" s="138"/>
      <c r="AC269" s="67"/>
      <c r="AD269" s="137">
        <v>0</v>
      </c>
      <c r="AE269" s="135"/>
      <c r="AF269" s="138"/>
      <c r="AG269" s="67"/>
      <c r="AH269" s="137">
        <v>0</v>
      </c>
      <c r="AI269" s="135"/>
      <c r="AJ269" s="138"/>
      <c r="AK269" s="67"/>
      <c r="AL269" s="137">
        <v>0</v>
      </c>
      <c r="AM269" s="135"/>
      <c r="AN269" s="138"/>
      <c r="AO269" s="73"/>
      <c r="AP269" s="137">
        <v>-227530</v>
      </c>
      <c r="AQ269" s="135"/>
      <c r="AR269" s="138"/>
      <c r="AS269" s="67"/>
      <c r="AT269" s="137">
        <v>0</v>
      </c>
      <c r="AU269" s="135"/>
      <c r="AV269" s="138"/>
      <c r="AW269" s="67"/>
      <c r="AX269" s="137">
        <v>0</v>
      </c>
      <c r="AY269" s="135"/>
      <c r="AZ269" s="138"/>
      <c r="BA269" s="67"/>
      <c r="BB269" s="137">
        <v>0</v>
      </c>
      <c r="BC269" s="135"/>
      <c r="BD269" s="138"/>
      <c r="BE269" s="67"/>
      <c r="BF269" s="137">
        <v>0</v>
      </c>
      <c r="BG269" s="135"/>
      <c r="BH269" s="138"/>
      <c r="BI269" s="67"/>
      <c r="BJ269" s="137">
        <v>0</v>
      </c>
      <c r="BK269" s="135"/>
      <c r="BL269" s="138"/>
    </row>
    <row r="270" spans="1:64" x14ac:dyDescent="0.2">
      <c r="A270" s="67"/>
      <c r="B270" s="70"/>
      <c r="C270" s="69"/>
      <c r="D270" s="70"/>
      <c r="E270" s="71" t="s">
        <v>264</v>
      </c>
      <c r="F270" s="70"/>
      <c r="G270" s="93"/>
      <c r="H270" s="132"/>
      <c r="I270" s="119"/>
      <c r="J270" s="67"/>
      <c r="K270" s="97"/>
      <c r="L270" s="121"/>
      <c r="M270" s="67"/>
      <c r="N270" s="97"/>
      <c r="O270" s="132"/>
      <c r="P270" s="121"/>
      <c r="Q270" s="67"/>
      <c r="R270" s="97"/>
      <c r="S270" s="132"/>
      <c r="T270" s="121"/>
      <c r="U270" s="67"/>
      <c r="V270" s="97"/>
      <c r="W270" s="132"/>
      <c r="X270" s="121"/>
      <c r="Y270" s="67"/>
      <c r="Z270" s="97"/>
      <c r="AA270" s="132"/>
      <c r="AB270" s="121"/>
      <c r="AC270" s="67"/>
      <c r="AD270" s="97"/>
      <c r="AE270" s="132"/>
      <c r="AF270" s="121"/>
      <c r="AG270" s="67"/>
      <c r="AH270" s="97"/>
      <c r="AI270" s="132"/>
      <c r="AJ270" s="121"/>
      <c r="AK270" s="67"/>
      <c r="AL270" s="97"/>
      <c r="AM270" s="132"/>
      <c r="AN270" s="121"/>
      <c r="AO270" s="73"/>
      <c r="AP270" s="97"/>
      <c r="AQ270" s="132"/>
      <c r="AR270" s="121"/>
      <c r="AS270" s="67"/>
      <c r="AT270" s="97"/>
      <c r="AU270" s="132"/>
      <c r="AV270" s="121"/>
      <c r="AW270" s="67"/>
      <c r="AX270" s="97"/>
      <c r="AY270" s="132"/>
      <c r="AZ270" s="121"/>
      <c r="BA270" s="67"/>
      <c r="BB270" s="97"/>
      <c r="BC270" s="132"/>
      <c r="BD270" s="121"/>
      <c r="BE270" s="67"/>
      <c r="BF270" s="97"/>
      <c r="BG270" s="132"/>
      <c r="BH270" s="121"/>
      <c r="BI270" s="67"/>
      <c r="BJ270" s="97"/>
      <c r="BK270" s="132"/>
      <c r="BL270" s="121"/>
    </row>
    <row r="271" spans="1:64" x14ac:dyDescent="0.2">
      <c r="A271" s="67"/>
      <c r="B271" s="146" t="s">
        <v>326</v>
      </c>
      <c r="C271" s="77"/>
      <c r="D271" s="70"/>
      <c r="E271" s="71" t="s">
        <v>264</v>
      </c>
      <c r="F271" s="70"/>
      <c r="G271" s="93"/>
      <c r="H271" s="132"/>
      <c r="I271" s="119"/>
      <c r="J271" s="67"/>
      <c r="K271" s="97"/>
      <c r="L271" s="121"/>
      <c r="M271" s="67"/>
      <c r="N271" s="97"/>
      <c r="O271" s="132"/>
      <c r="P271" s="121"/>
      <c r="Q271" s="67"/>
      <c r="R271" s="97"/>
      <c r="S271" s="132"/>
      <c r="T271" s="121"/>
      <c r="U271" s="67"/>
      <c r="V271" s="97"/>
      <c r="W271" s="132"/>
      <c r="X271" s="121"/>
      <c r="Y271" s="67"/>
      <c r="Z271" s="97"/>
      <c r="AA271" s="132"/>
      <c r="AB271" s="121"/>
      <c r="AC271" s="67"/>
      <c r="AD271" s="97"/>
      <c r="AE271" s="132"/>
      <c r="AF271" s="121"/>
      <c r="AG271" s="67"/>
      <c r="AH271" s="97"/>
      <c r="AI271" s="132"/>
      <c r="AJ271" s="121"/>
      <c r="AK271" s="67"/>
      <c r="AL271" s="97"/>
      <c r="AM271" s="132"/>
      <c r="AN271" s="121"/>
      <c r="AO271" s="73"/>
      <c r="AP271" s="97"/>
      <c r="AQ271" s="132"/>
      <c r="AR271" s="121"/>
      <c r="AS271" s="67"/>
      <c r="AT271" s="97"/>
      <c r="AU271" s="132"/>
      <c r="AV271" s="121"/>
      <c r="AW271" s="67"/>
      <c r="AX271" s="97"/>
      <c r="AY271" s="132"/>
      <c r="AZ271" s="121"/>
      <c r="BA271" s="67"/>
      <c r="BB271" s="97"/>
      <c r="BC271" s="132"/>
      <c r="BD271" s="121"/>
      <c r="BE271" s="67"/>
      <c r="BF271" s="97"/>
      <c r="BG271" s="132"/>
      <c r="BH271" s="121"/>
      <c r="BI271" s="67"/>
      <c r="BJ271" s="97"/>
      <c r="BK271" s="132"/>
      <c r="BL271" s="121"/>
    </row>
    <row r="272" spans="1:64" x14ac:dyDescent="0.2">
      <c r="A272" s="67"/>
      <c r="B272" s="76"/>
      <c r="C272" s="77">
        <v>4</v>
      </c>
      <c r="D272" s="70" t="s">
        <v>258</v>
      </c>
      <c r="E272" s="71" t="s">
        <v>281</v>
      </c>
      <c r="F272" s="70"/>
      <c r="G272" s="134">
        <v>0</v>
      </c>
      <c r="H272" s="135"/>
      <c r="I272" s="136"/>
      <c r="J272" s="67"/>
      <c r="K272" s="137"/>
      <c r="L272" s="138"/>
      <c r="M272" s="67"/>
      <c r="N272" s="137">
        <v>0</v>
      </c>
      <c r="O272" s="135"/>
      <c r="P272" s="138"/>
      <c r="Q272" s="67"/>
      <c r="R272" s="137">
        <v>0</v>
      </c>
      <c r="S272" s="135"/>
      <c r="T272" s="138"/>
      <c r="U272" s="67"/>
      <c r="V272" s="137">
        <v>0</v>
      </c>
      <c r="W272" s="135"/>
      <c r="X272" s="138"/>
      <c r="Y272" s="67"/>
      <c r="Z272" s="137">
        <v>0</v>
      </c>
      <c r="AA272" s="135"/>
      <c r="AB272" s="138"/>
      <c r="AC272" s="67"/>
      <c r="AD272" s="137">
        <v>0</v>
      </c>
      <c r="AE272" s="135"/>
      <c r="AF272" s="138"/>
      <c r="AG272" s="67"/>
      <c r="AH272" s="137">
        <v>0</v>
      </c>
      <c r="AI272" s="135"/>
      <c r="AJ272" s="138"/>
      <c r="AK272" s="67"/>
      <c r="AL272" s="137">
        <v>0</v>
      </c>
      <c r="AM272" s="135"/>
      <c r="AN272" s="138"/>
      <c r="AO272" s="73"/>
      <c r="AP272" s="137">
        <v>0</v>
      </c>
      <c r="AQ272" s="135"/>
      <c r="AR272" s="138"/>
      <c r="AS272" s="67"/>
      <c r="AT272" s="137">
        <v>0</v>
      </c>
      <c r="AU272" s="135"/>
      <c r="AV272" s="138"/>
      <c r="AW272" s="67"/>
      <c r="AX272" s="137">
        <v>0</v>
      </c>
      <c r="AY272" s="135"/>
      <c r="AZ272" s="138"/>
      <c r="BA272" s="67"/>
      <c r="BB272" s="137">
        <v>0</v>
      </c>
      <c r="BC272" s="135"/>
      <c r="BD272" s="138"/>
      <c r="BE272" s="67"/>
      <c r="BF272" s="137">
        <v>0</v>
      </c>
      <c r="BG272" s="135"/>
      <c r="BH272" s="138"/>
      <c r="BI272" s="67"/>
      <c r="BJ272" s="137">
        <v>0</v>
      </c>
      <c r="BK272" s="135"/>
      <c r="BL272" s="138"/>
    </row>
    <row r="273" spans="1:64" x14ac:dyDescent="0.2">
      <c r="A273" s="67"/>
      <c r="B273" s="76"/>
      <c r="C273" s="77">
        <v>4</v>
      </c>
      <c r="D273" s="70" t="s">
        <v>260</v>
      </c>
      <c r="E273" s="71" t="s">
        <v>282</v>
      </c>
      <c r="F273" s="70"/>
      <c r="G273" s="134">
        <v>0</v>
      </c>
      <c r="H273" s="135"/>
      <c r="I273" s="136"/>
      <c r="J273" s="67"/>
      <c r="K273" s="137"/>
      <c r="L273" s="138"/>
      <c r="M273" s="67"/>
      <c r="N273" s="137">
        <v>0</v>
      </c>
      <c r="O273" s="135"/>
      <c r="P273" s="138"/>
      <c r="Q273" s="67"/>
      <c r="R273" s="137">
        <v>0</v>
      </c>
      <c r="S273" s="135"/>
      <c r="T273" s="138"/>
      <c r="U273" s="67"/>
      <c r="V273" s="137">
        <v>0</v>
      </c>
      <c r="W273" s="135"/>
      <c r="X273" s="138"/>
      <c r="Y273" s="67"/>
      <c r="Z273" s="137">
        <v>0</v>
      </c>
      <c r="AA273" s="135"/>
      <c r="AB273" s="138"/>
      <c r="AC273" s="67"/>
      <c r="AD273" s="137">
        <v>0</v>
      </c>
      <c r="AE273" s="135"/>
      <c r="AF273" s="138"/>
      <c r="AG273" s="67"/>
      <c r="AH273" s="137">
        <v>0</v>
      </c>
      <c r="AI273" s="135"/>
      <c r="AJ273" s="138"/>
      <c r="AK273" s="67"/>
      <c r="AL273" s="137">
        <v>0</v>
      </c>
      <c r="AM273" s="135"/>
      <c r="AN273" s="138"/>
      <c r="AO273" s="73"/>
      <c r="AP273" s="137">
        <v>0</v>
      </c>
      <c r="AQ273" s="135"/>
      <c r="AR273" s="138"/>
      <c r="AS273" s="67"/>
      <c r="AT273" s="137">
        <v>0</v>
      </c>
      <c r="AU273" s="135"/>
      <c r="AV273" s="138"/>
      <c r="AW273" s="67"/>
      <c r="AX273" s="137">
        <v>0</v>
      </c>
      <c r="AY273" s="135"/>
      <c r="AZ273" s="138"/>
      <c r="BA273" s="67"/>
      <c r="BB273" s="137">
        <v>0</v>
      </c>
      <c r="BC273" s="135"/>
      <c r="BD273" s="138"/>
      <c r="BE273" s="67"/>
      <c r="BF273" s="137">
        <v>0</v>
      </c>
      <c r="BG273" s="135"/>
      <c r="BH273" s="138"/>
      <c r="BI273" s="67"/>
      <c r="BJ273" s="137">
        <v>0</v>
      </c>
      <c r="BK273" s="135"/>
      <c r="BL273" s="138"/>
    </row>
    <row r="274" spans="1:64" x14ac:dyDescent="0.2">
      <c r="A274" s="67"/>
      <c r="B274" s="76"/>
      <c r="C274" s="77">
        <v>4</v>
      </c>
      <c r="D274" s="70" t="s">
        <v>262</v>
      </c>
      <c r="E274" s="71" t="s">
        <v>283</v>
      </c>
      <c r="F274" s="70"/>
      <c r="G274" s="134">
        <v>0</v>
      </c>
      <c r="H274" s="135"/>
      <c r="I274" s="136"/>
      <c r="J274" s="67"/>
      <c r="K274" s="137"/>
      <c r="L274" s="138"/>
      <c r="M274" s="67"/>
      <c r="N274" s="137">
        <v>0</v>
      </c>
      <c r="O274" s="135"/>
      <c r="P274" s="138"/>
      <c r="Q274" s="67"/>
      <c r="R274" s="137">
        <v>0</v>
      </c>
      <c r="S274" s="135"/>
      <c r="T274" s="138"/>
      <c r="U274" s="67"/>
      <c r="V274" s="137">
        <v>0</v>
      </c>
      <c r="W274" s="135"/>
      <c r="X274" s="138"/>
      <c r="Y274" s="67"/>
      <c r="Z274" s="137">
        <v>0</v>
      </c>
      <c r="AA274" s="135"/>
      <c r="AB274" s="138"/>
      <c r="AC274" s="67"/>
      <c r="AD274" s="137">
        <v>0</v>
      </c>
      <c r="AE274" s="135"/>
      <c r="AF274" s="138"/>
      <c r="AG274" s="67"/>
      <c r="AH274" s="137">
        <v>0</v>
      </c>
      <c r="AI274" s="135"/>
      <c r="AJ274" s="138"/>
      <c r="AK274" s="67"/>
      <c r="AL274" s="137">
        <v>0</v>
      </c>
      <c r="AM274" s="135"/>
      <c r="AN274" s="138"/>
      <c r="AO274" s="73"/>
      <c r="AP274" s="137">
        <v>0</v>
      </c>
      <c r="AQ274" s="135"/>
      <c r="AR274" s="138"/>
      <c r="AS274" s="67"/>
      <c r="AT274" s="137">
        <v>0</v>
      </c>
      <c r="AU274" s="135"/>
      <c r="AV274" s="138"/>
      <c r="AW274" s="67"/>
      <c r="AX274" s="137">
        <v>0</v>
      </c>
      <c r="AY274" s="135"/>
      <c r="AZ274" s="138"/>
      <c r="BA274" s="67"/>
      <c r="BB274" s="137">
        <v>0</v>
      </c>
      <c r="BC274" s="135"/>
      <c r="BD274" s="138"/>
      <c r="BE274" s="67"/>
      <c r="BF274" s="137">
        <v>0</v>
      </c>
      <c r="BG274" s="135"/>
      <c r="BH274" s="138"/>
      <c r="BI274" s="67"/>
      <c r="BJ274" s="137">
        <v>0</v>
      </c>
      <c r="BK274" s="135"/>
      <c r="BL274" s="138"/>
    </row>
    <row r="275" spans="1:64" x14ac:dyDescent="0.2">
      <c r="A275" s="67"/>
      <c r="B275" s="70"/>
      <c r="C275" s="69"/>
      <c r="D275" s="70"/>
      <c r="E275" s="71" t="s">
        <v>264</v>
      </c>
      <c r="F275" s="70"/>
      <c r="G275" s="93"/>
      <c r="H275" s="132"/>
      <c r="I275" s="119"/>
      <c r="J275" s="67"/>
      <c r="K275" s="97"/>
      <c r="L275" s="121"/>
      <c r="M275" s="67"/>
      <c r="N275" s="97"/>
      <c r="O275" s="132"/>
      <c r="P275" s="121"/>
      <c r="Q275" s="67"/>
      <c r="R275" s="97"/>
      <c r="S275" s="132"/>
      <c r="T275" s="121"/>
      <c r="U275" s="67"/>
      <c r="V275" s="97"/>
      <c r="W275" s="132"/>
      <c r="X275" s="121"/>
      <c r="Y275" s="67"/>
      <c r="Z275" s="97"/>
      <c r="AA275" s="132"/>
      <c r="AB275" s="121"/>
      <c r="AC275" s="67"/>
      <c r="AD275" s="97"/>
      <c r="AE275" s="132"/>
      <c r="AF275" s="121"/>
      <c r="AG275" s="67"/>
      <c r="AH275" s="97"/>
      <c r="AI275" s="132"/>
      <c r="AJ275" s="121"/>
      <c r="AK275" s="67"/>
      <c r="AL275" s="97"/>
      <c r="AM275" s="132"/>
      <c r="AN275" s="121"/>
      <c r="AO275" s="73"/>
      <c r="AP275" s="97"/>
      <c r="AQ275" s="132"/>
      <c r="AR275" s="121"/>
      <c r="AS275" s="67"/>
      <c r="AT275" s="97"/>
      <c r="AU275" s="132"/>
      <c r="AV275" s="121"/>
      <c r="AW275" s="67"/>
      <c r="AX275" s="97"/>
      <c r="AY275" s="132"/>
      <c r="AZ275" s="121"/>
      <c r="BA275" s="67"/>
      <c r="BB275" s="97"/>
      <c r="BC275" s="132"/>
      <c r="BD275" s="121"/>
      <c r="BE275" s="67"/>
      <c r="BF275" s="97"/>
      <c r="BG275" s="132"/>
      <c r="BH275" s="121"/>
      <c r="BI275" s="67"/>
      <c r="BJ275" s="97"/>
      <c r="BK275" s="132"/>
      <c r="BL275" s="121"/>
    </row>
    <row r="276" spans="1:64" x14ac:dyDescent="0.2">
      <c r="A276" s="67"/>
      <c r="B276" s="146" t="s">
        <v>327</v>
      </c>
      <c r="C276" s="77"/>
      <c r="D276" s="70"/>
      <c r="E276" s="71" t="s">
        <v>264</v>
      </c>
      <c r="F276" s="70"/>
      <c r="G276" s="93"/>
      <c r="H276" s="132"/>
      <c r="I276" s="119"/>
      <c r="J276" s="67"/>
      <c r="K276" s="97"/>
      <c r="L276" s="121"/>
      <c r="M276" s="67"/>
      <c r="N276" s="97"/>
      <c r="O276" s="132"/>
      <c r="P276" s="121"/>
      <c r="Q276" s="67"/>
      <c r="R276" s="97"/>
      <c r="S276" s="132"/>
      <c r="T276" s="121"/>
      <c r="U276" s="67"/>
      <c r="V276" s="97"/>
      <c r="W276" s="132"/>
      <c r="X276" s="121"/>
      <c r="Y276" s="67"/>
      <c r="Z276" s="97"/>
      <c r="AA276" s="132"/>
      <c r="AB276" s="121"/>
      <c r="AC276" s="67"/>
      <c r="AD276" s="97"/>
      <c r="AE276" s="132"/>
      <c r="AF276" s="121"/>
      <c r="AG276" s="67"/>
      <c r="AH276" s="97"/>
      <c r="AI276" s="132"/>
      <c r="AJ276" s="121"/>
      <c r="AK276" s="67"/>
      <c r="AL276" s="97"/>
      <c r="AM276" s="132"/>
      <c r="AN276" s="121"/>
      <c r="AO276" s="73"/>
      <c r="AP276" s="97"/>
      <c r="AQ276" s="132"/>
      <c r="AR276" s="121"/>
      <c r="AS276" s="67"/>
      <c r="AT276" s="97"/>
      <c r="AU276" s="132"/>
      <c r="AV276" s="121"/>
      <c r="AW276" s="67"/>
      <c r="AX276" s="97"/>
      <c r="AY276" s="132"/>
      <c r="AZ276" s="121"/>
      <c r="BA276" s="67"/>
      <c r="BB276" s="97"/>
      <c r="BC276" s="132"/>
      <c r="BD276" s="121"/>
      <c r="BE276" s="67"/>
      <c r="BF276" s="97"/>
      <c r="BG276" s="132"/>
      <c r="BH276" s="121"/>
      <c r="BI276" s="67"/>
      <c r="BJ276" s="97"/>
      <c r="BK276" s="132"/>
      <c r="BL276" s="121"/>
    </row>
    <row r="277" spans="1:64" x14ac:dyDescent="0.2">
      <c r="A277" s="67"/>
      <c r="B277" s="76"/>
      <c r="C277" s="77">
        <v>4</v>
      </c>
      <c r="D277" s="70" t="s">
        <v>258</v>
      </c>
      <c r="E277" s="71" t="s">
        <v>281</v>
      </c>
      <c r="F277" s="70"/>
      <c r="G277" s="134">
        <v>0</v>
      </c>
      <c r="H277" s="135"/>
      <c r="I277" s="136"/>
      <c r="J277" s="67"/>
      <c r="K277" s="137"/>
      <c r="L277" s="138"/>
      <c r="M277" s="67"/>
      <c r="N277" s="137">
        <v>0</v>
      </c>
      <c r="O277" s="135"/>
      <c r="P277" s="138"/>
      <c r="Q277" s="67"/>
      <c r="R277" s="137">
        <v>0</v>
      </c>
      <c r="S277" s="135"/>
      <c r="T277" s="138"/>
      <c r="U277" s="67"/>
      <c r="V277" s="137">
        <v>0</v>
      </c>
      <c r="W277" s="135"/>
      <c r="X277" s="138"/>
      <c r="Y277" s="67"/>
      <c r="Z277" s="137">
        <v>0</v>
      </c>
      <c r="AA277" s="135"/>
      <c r="AB277" s="138"/>
      <c r="AC277" s="67"/>
      <c r="AD277" s="137">
        <v>0</v>
      </c>
      <c r="AE277" s="135"/>
      <c r="AF277" s="138"/>
      <c r="AG277" s="67"/>
      <c r="AH277" s="137">
        <v>0</v>
      </c>
      <c r="AI277" s="135"/>
      <c r="AJ277" s="138"/>
      <c r="AK277" s="67"/>
      <c r="AL277" s="137">
        <v>0</v>
      </c>
      <c r="AM277" s="135"/>
      <c r="AN277" s="138"/>
      <c r="AO277" s="73"/>
      <c r="AP277" s="137">
        <v>0</v>
      </c>
      <c r="AQ277" s="135"/>
      <c r="AR277" s="138"/>
      <c r="AS277" s="67"/>
      <c r="AT277" s="137">
        <v>0</v>
      </c>
      <c r="AU277" s="135"/>
      <c r="AV277" s="138"/>
      <c r="AW277" s="67"/>
      <c r="AX277" s="137">
        <v>0</v>
      </c>
      <c r="AY277" s="135"/>
      <c r="AZ277" s="138"/>
      <c r="BA277" s="67"/>
      <c r="BB277" s="137">
        <v>0</v>
      </c>
      <c r="BC277" s="135"/>
      <c r="BD277" s="138"/>
      <c r="BE277" s="67"/>
      <c r="BF277" s="137">
        <v>0</v>
      </c>
      <c r="BG277" s="135"/>
      <c r="BH277" s="138"/>
      <c r="BI277" s="67"/>
      <c r="BJ277" s="137">
        <v>0</v>
      </c>
      <c r="BK277" s="135"/>
      <c r="BL277" s="138"/>
    </row>
    <row r="278" spans="1:64" x14ac:dyDescent="0.2">
      <c r="A278" s="67"/>
      <c r="B278" s="76"/>
      <c r="C278" s="77">
        <v>4</v>
      </c>
      <c r="D278" s="70" t="s">
        <v>260</v>
      </c>
      <c r="E278" s="71" t="s">
        <v>282</v>
      </c>
      <c r="F278" s="70"/>
      <c r="G278" s="134">
        <v>0</v>
      </c>
      <c r="H278" s="135"/>
      <c r="I278" s="136"/>
      <c r="J278" s="67"/>
      <c r="K278" s="137"/>
      <c r="L278" s="138"/>
      <c r="M278" s="67"/>
      <c r="N278" s="137">
        <v>0</v>
      </c>
      <c r="O278" s="135"/>
      <c r="P278" s="138"/>
      <c r="Q278" s="67"/>
      <c r="R278" s="137">
        <v>0</v>
      </c>
      <c r="S278" s="135"/>
      <c r="T278" s="138"/>
      <c r="U278" s="67"/>
      <c r="V278" s="137">
        <v>0</v>
      </c>
      <c r="W278" s="135"/>
      <c r="X278" s="138"/>
      <c r="Y278" s="67"/>
      <c r="Z278" s="137">
        <v>0</v>
      </c>
      <c r="AA278" s="135"/>
      <c r="AB278" s="138"/>
      <c r="AC278" s="67"/>
      <c r="AD278" s="137">
        <v>0</v>
      </c>
      <c r="AE278" s="135"/>
      <c r="AF278" s="138"/>
      <c r="AG278" s="67"/>
      <c r="AH278" s="137">
        <v>0</v>
      </c>
      <c r="AI278" s="135"/>
      <c r="AJ278" s="138"/>
      <c r="AK278" s="67"/>
      <c r="AL278" s="137">
        <v>0</v>
      </c>
      <c r="AM278" s="135"/>
      <c r="AN278" s="138"/>
      <c r="AO278" s="73"/>
      <c r="AP278" s="137">
        <v>0</v>
      </c>
      <c r="AQ278" s="135"/>
      <c r="AR278" s="138"/>
      <c r="AS278" s="67"/>
      <c r="AT278" s="137">
        <v>0</v>
      </c>
      <c r="AU278" s="135"/>
      <c r="AV278" s="138"/>
      <c r="AW278" s="67"/>
      <c r="AX278" s="137">
        <v>0</v>
      </c>
      <c r="AY278" s="135"/>
      <c r="AZ278" s="138"/>
      <c r="BA278" s="67"/>
      <c r="BB278" s="137">
        <v>0</v>
      </c>
      <c r="BC278" s="135"/>
      <c r="BD278" s="138"/>
      <c r="BE278" s="67"/>
      <c r="BF278" s="137">
        <v>0</v>
      </c>
      <c r="BG278" s="135"/>
      <c r="BH278" s="138"/>
      <c r="BI278" s="67"/>
      <c r="BJ278" s="137">
        <v>0</v>
      </c>
      <c r="BK278" s="135"/>
      <c r="BL278" s="138"/>
    </row>
    <row r="279" spans="1:64" x14ac:dyDescent="0.2">
      <c r="A279" s="67"/>
      <c r="B279" s="76"/>
      <c r="C279" s="77">
        <v>4</v>
      </c>
      <c r="D279" s="70" t="s">
        <v>262</v>
      </c>
      <c r="E279" s="71" t="s">
        <v>283</v>
      </c>
      <c r="F279" s="70"/>
      <c r="G279" s="134">
        <v>0</v>
      </c>
      <c r="H279" s="135"/>
      <c r="I279" s="136"/>
      <c r="J279" s="67"/>
      <c r="K279" s="137"/>
      <c r="L279" s="138"/>
      <c r="M279" s="67"/>
      <c r="N279" s="137">
        <v>0</v>
      </c>
      <c r="O279" s="135"/>
      <c r="P279" s="138"/>
      <c r="Q279" s="67"/>
      <c r="R279" s="137">
        <v>0</v>
      </c>
      <c r="S279" s="135"/>
      <c r="T279" s="138"/>
      <c r="U279" s="67"/>
      <c r="V279" s="137">
        <v>0</v>
      </c>
      <c r="W279" s="135"/>
      <c r="X279" s="138"/>
      <c r="Y279" s="67"/>
      <c r="Z279" s="137">
        <v>0</v>
      </c>
      <c r="AA279" s="135"/>
      <c r="AB279" s="138"/>
      <c r="AC279" s="67"/>
      <c r="AD279" s="137">
        <v>0</v>
      </c>
      <c r="AE279" s="135"/>
      <c r="AF279" s="138"/>
      <c r="AG279" s="67"/>
      <c r="AH279" s="137">
        <v>0</v>
      </c>
      <c r="AI279" s="135"/>
      <c r="AJ279" s="138"/>
      <c r="AK279" s="67"/>
      <c r="AL279" s="137">
        <v>0</v>
      </c>
      <c r="AM279" s="135"/>
      <c r="AN279" s="138"/>
      <c r="AO279" s="73"/>
      <c r="AP279" s="137">
        <v>0</v>
      </c>
      <c r="AQ279" s="135"/>
      <c r="AR279" s="138"/>
      <c r="AS279" s="67"/>
      <c r="AT279" s="137">
        <v>0</v>
      </c>
      <c r="AU279" s="135"/>
      <c r="AV279" s="138"/>
      <c r="AW279" s="67"/>
      <c r="AX279" s="137">
        <v>0</v>
      </c>
      <c r="AY279" s="135"/>
      <c r="AZ279" s="138"/>
      <c r="BA279" s="67"/>
      <c r="BB279" s="137">
        <v>0</v>
      </c>
      <c r="BC279" s="135"/>
      <c r="BD279" s="138"/>
      <c r="BE279" s="67"/>
      <c r="BF279" s="137">
        <v>0</v>
      </c>
      <c r="BG279" s="135"/>
      <c r="BH279" s="138"/>
      <c r="BI279" s="67"/>
      <c r="BJ279" s="137">
        <v>0</v>
      </c>
      <c r="BK279" s="135"/>
      <c r="BL279" s="138"/>
    </row>
    <row r="280" spans="1:64" x14ac:dyDescent="0.2">
      <c r="A280" s="67"/>
      <c r="B280" s="76"/>
      <c r="C280" s="77"/>
      <c r="D280" s="70"/>
      <c r="E280" s="71"/>
      <c r="F280" s="70"/>
      <c r="G280" s="134"/>
      <c r="H280" s="135"/>
      <c r="I280" s="136"/>
      <c r="J280" s="67"/>
      <c r="K280" s="137"/>
      <c r="L280" s="138"/>
      <c r="M280" s="67"/>
      <c r="N280" s="137"/>
      <c r="O280" s="135"/>
      <c r="P280" s="138"/>
      <c r="Q280" s="67"/>
      <c r="R280" s="137"/>
      <c r="S280" s="135"/>
      <c r="T280" s="138"/>
      <c r="U280" s="67"/>
      <c r="V280" s="137"/>
      <c r="W280" s="135"/>
      <c r="X280" s="138"/>
      <c r="Y280" s="67"/>
      <c r="Z280" s="137"/>
      <c r="AA280" s="135"/>
      <c r="AB280" s="138"/>
      <c r="AC280" s="67"/>
      <c r="AD280" s="137"/>
      <c r="AE280" s="135"/>
      <c r="AF280" s="138"/>
      <c r="AG280" s="67"/>
      <c r="AH280" s="137"/>
      <c r="AI280" s="135"/>
      <c r="AJ280" s="138"/>
      <c r="AK280" s="67"/>
      <c r="AL280" s="137"/>
      <c r="AM280" s="135"/>
      <c r="AN280" s="138"/>
      <c r="AO280" s="73"/>
      <c r="AP280" s="137"/>
      <c r="AQ280" s="135"/>
      <c r="AR280" s="138"/>
      <c r="AS280" s="67"/>
      <c r="AT280" s="137"/>
      <c r="AU280" s="135"/>
      <c r="AV280" s="138"/>
      <c r="AW280" s="67"/>
      <c r="AX280" s="137"/>
      <c r="AY280" s="135"/>
      <c r="AZ280" s="138"/>
      <c r="BA280" s="67"/>
      <c r="BB280" s="137"/>
      <c r="BC280" s="135"/>
      <c r="BD280" s="138"/>
      <c r="BE280" s="67"/>
      <c r="BF280" s="137"/>
      <c r="BG280" s="135"/>
      <c r="BH280" s="138"/>
      <c r="BI280" s="67"/>
      <c r="BJ280" s="137"/>
      <c r="BK280" s="135"/>
      <c r="BL280" s="138"/>
    </row>
    <row r="281" spans="1:64" x14ac:dyDescent="0.2">
      <c r="A281" s="67"/>
      <c r="B281" s="146" t="s">
        <v>328</v>
      </c>
      <c r="C281" s="77"/>
      <c r="D281" s="70"/>
      <c r="E281" s="71" t="s">
        <v>264</v>
      </c>
      <c r="F281" s="70"/>
      <c r="G281" s="93"/>
      <c r="H281" s="132"/>
      <c r="I281" s="119"/>
      <c r="J281" s="67"/>
      <c r="K281" s="97"/>
      <c r="L281" s="121"/>
      <c r="M281" s="67"/>
      <c r="N281" s="97"/>
      <c r="O281" s="132"/>
      <c r="P281" s="121"/>
      <c r="Q281" s="67"/>
      <c r="R281" s="97"/>
      <c r="S281" s="132"/>
      <c r="T281" s="121"/>
      <c r="U281" s="67"/>
      <c r="V281" s="97"/>
      <c r="W281" s="132"/>
      <c r="X281" s="121"/>
      <c r="Y281" s="67"/>
      <c r="Z281" s="97"/>
      <c r="AA281" s="132"/>
      <c r="AB281" s="121"/>
      <c r="AC281" s="67"/>
      <c r="AD281" s="97"/>
      <c r="AE281" s="132"/>
      <c r="AF281" s="121"/>
      <c r="AG281" s="67"/>
      <c r="AH281" s="97"/>
      <c r="AI281" s="132"/>
      <c r="AJ281" s="121"/>
      <c r="AK281" s="67"/>
      <c r="AL281" s="97"/>
      <c r="AM281" s="132"/>
      <c r="AN281" s="121"/>
      <c r="AO281" s="73"/>
      <c r="AP281" s="97"/>
      <c r="AQ281" s="132"/>
      <c r="AR281" s="121"/>
      <c r="AS281" s="67"/>
      <c r="AT281" s="97"/>
      <c r="AU281" s="132"/>
      <c r="AV281" s="121"/>
      <c r="AW281" s="67"/>
      <c r="AX281" s="97"/>
      <c r="AY281" s="132"/>
      <c r="AZ281" s="121"/>
      <c r="BA281" s="67"/>
      <c r="BB281" s="97"/>
      <c r="BC281" s="132"/>
      <c r="BD281" s="121"/>
      <c r="BE281" s="67"/>
      <c r="BF281" s="97"/>
      <c r="BG281" s="132"/>
      <c r="BH281" s="121"/>
      <c r="BI281" s="67"/>
      <c r="BJ281" s="97"/>
      <c r="BK281" s="132"/>
      <c r="BL281" s="121"/>
    </row>
    <row r="282" spans="1:64" x14ac:dyDescent="0.2">
      <c r="A282" s="67"/>
      <c r="B282" s="76"/>
      <c r="C282" s="77">
        <v>4</v>
      </c>
      <c r="D282" s="70" t="s">
        <v>258</v>
      </c>
      <c r="E282" s="71" t="s">
        <v>281</v>
      </c>
      <c r="F282" s="70"/>
      <c r="G282" s="134">
        <v>-490000</v>
      </c>
      <c r="H282" s="135"/>
      <c r="I282" s="136"/>
      <c r="J282" s="67"/>
      <c r="K282" s="137"/>
      <c r="L282" s="138"/>
      <c r="M282" s="67"/>
      <c r="N282" s="137">
        <v>-490000</v>
      </c>
      <c r="O282" s="135"/>
      <c r="P282" s="138"/>
      <c r="Q282" s="67"/>
      <c r="R282" s="137">
        <v>-490000</v>
      </c>
      <c r="S282" s="135"/>
      <c r="T282" s="138"/>
      <c r="U282" s="67"/>
      <c r="V282" s="137">
        <v>0</v>
      </c>
      <c r="W282" s="135"/>
      <c r="X282" s="138"/>
      <c r="Y282" s="67"/>
      <c r="Z282" s="137">
        <v>0</v>
      </c>
      <c r="AA282" s="135"/>
      <c r="AB282" s="138"/>
      <c r="AC282" s="67"/>
      <c r="AD282" s="137">
        <v>0</v>
      </c>
      <c r="AE282" s="135"/>
      <c r="AF282" s="138"/>
      <c r="AG282" s="67"/>
      <c r="AH282" s="137">
        <v>0</v>
      </c>
      <c r="AI282" s="135"/>
      <c r="AJ282" s="138"/>
      <c r="AK282" s="67"/>
      <c r="AL282" s="137">
        <v>0</v>
      </c>
      <c r="AM282" s="135"/>
      <c r="AN282" s="138"/>
      <c r="AO282" s="73"/>
      <c r="AP282" s="137">
        <v>0</v>
      </c>
      <c r="AQ282" s="135"/>
      <c r="AR282" s="138"/>
      <c r="AS282" s="67"/>
      <c r="AT282" s="137">
        <v>0</v>
      </c>
      <c r="AU282" s="135"/>
      <c r="AV282" s="138"/>
      <c r="AW282" s="67"/>
      <c r="AX282" s="137">
        <v>0</v>
      </c>
      <c r="AY282" s="135"/>
      <c r="AZ282" s="138"/>
      <c r="BA282" s="67"/>
      <c r="BB282" s="137">
        <v>0</v>
      </c>
      <c r="BC282" s="135"/>
      <c r="BD282" s="138"/>
      <c r="BE282" s="67"/>
      <c r="BF282" s="137">
        <v>0</v>
      </c>
      <c r="BG282" s="135"/>
      <c r="BH282" s="138"/>
      <c r="BI282" s="67"/>
      <c r="BJ282" s="137">
        <v>0</v>
      </c>
      <c r="BK282" s="135"/>
      <c r="BL282" s="138"/>
    </row>
    <row r="283" spans="1:64" x14ac:dyDescent="0.2">
      <c r="A283" s="67"/>
      <c r="B283" s="76"/>
      <c r="C283" s="77">
        <v>4</v>
      </c>
      <c r="D283" s="70" t="s">
        <v>260</v>
      </c>
      <c r="E283" s="71" t="s">
        <v>282</v>
      </c>
      <c r="F283" s="70"/>
      <c r="G283" s="134">
        <v>-97003.108720000004</v>
      </c>
      <c r="H283" s="135"/>
      <c r="I283" s="136"/>
      <c r="J283" s="67"/>
      <c r="K283" s="137"/>
      <c r="L283" s="138"/>
      <c r="M283" s="67"/>
      <c r="N283" s="137">
        <v>-97003.108720000004</v>
      </c>
      <c r="O283" s="135"/>
      <c r="P283" s="138"/>
      <c r="Q283" s="67"/>
      <c r="R283" s="137">
        <v>-97003.108720000004</v>
      </c>
      <c r="S283" s="135"/>
      <c r="T283" s="138"/>
      <c r="U283" s="67"/>
      <c r="V283" s="137">
        <v>0</v>
      </c>
      <c r="W283" s="135"/>
      <c r="X283" s="138"/>
      <c r="Y283" s="67"/>
      <c r="Z283" s="137">
        <v>0</v>
      </c>
      <c r="AA283" s="135"/>
      <c r="AB283" s="138"/>
      <c r="AC283" s="67"/>
      <c r="AD283" s="137">
        <v>0</v>
      </c>
      <c r="AE283" s="135"/>
      <c r="AF283" s="138"/>
      <c r="AG283" s="67"/>
      <c r="AH283" s="137">
        <v>0</v>
      </c>
      <c r="AI283" s="135"/>
      <c r="AJ283" s="138"/>
      <c r="AK283" s="67"/>
      <c r="AL283" s="137">
        <v>0</v>
      </c>
      <c r="AM283" s="135"/>
      <c r="AN283" s="138"/>
      <c r="AO283" s="73"/>
      <c r="AP283" s="137">
        <v>0</v>
      </c>
      <c r="AQ283" s="135"/>
      <c r="AR283" s="138"/>
      <c r="AS283" s="67"/>
      <c r="AT283" s="137">
        <v>0</v>
      </c>
      <c r="AU283" s="135"/>
      <c r="AV283" s="138"/>
      <c r="AW283" s="67"/>
      <c r="AX283" s="137">
        <v>0</v>
      </c>
      <c r="AY283" s="135"/>
      <c r="AZ283" s="138"/>
      <c r="BA283" s="67"/>
      <c r="BB283" s="137">
        <v>0</v>
      </c>
      <c r="BC283" s="135"/>
      <c r="BD283" s="138"/>
      <c r="BE283" s="67"/>
      <c r="BF283" s="137">
        <v>0</v>
      </c>
      <c r="BG283" s="135"/>
      <c r="BH283" s="138"/>
      <c r="BI283" s="67"/>
      <c r="BJ283" s="137">
        <v>0</v>
      </c>
      <c r="BK283" s="135"/>
      <c r="BL283" s="138"/>
    </row>
    <row r="284" spans="1:64" x14ac:dyDescent="0.2">
      <c r="A284" s="67"/>
      <c r="B284" s="76"/>
      <c r="C284" s="77">
        <v>4</v>
      </c>
      <c r="D284" s="70" t="s">
        <v>262</v>
      </c>
      <c r="E284" s="71" t="s">
        <v>283</v>
      </c>
      <c r="F284" s="70"/>
      <c r="G284" s="134">
        <v>33951</v>
      </c>
      <c r="H284" s="135"/>
      <c r="I284" s="136"/>
      <c r="J284" s="67"/>
      <c r="K284" s="137"/>
      <c r="L284" s="138"/>
      <c r="M284" s="67"/>
      <c r="N284" s="137">
        <v>33951</v>
      </c>
      <c r="O284" s="135"/>
      <c r="P284" s="138"/>
      <c r="Q284" s="67"/>
      <c r="R284" s="137">
        <v>33951</v>
      </c>
      <c r="S284" s="135"/>
      <c r="T284" s="138"/>
      <c r="U284" s="67"/>
      <c r="V284" s="137">
        <v>0</v>
      </c>
      <c r="W284" s="135"/>
      <c r="X284" s="138"/>
      <c r="Y284" s="67"/>
      <c r="Z284" s="137">
        <v>0</v>
      </c>
      <c r="AA284" s="135"/>
      <c r="AB284" s="138"/>
      <c r="AC284" s="67"/>
      <c r="AD284" s="137">
        <v>0</v>
      </c>
      <c r="AE284" s="135"/>
      <c r="AF284" s="138"/>
      <c r="AG284" s="67"/>
      <c r="AH284" s="137">
        <v>0</v>
      </c>
      <c r="AI284" s="135"/>
      <c r="AJ284" s="138"/>
      <c r="AK284" s="67"/>
      <c r="AL284" s="137">
        <v>0</v>
      </c>
      <c r="AM284" s="135"/>
      <c r="AN284" s="138"/>
      <c r="AO284" s="73"/>
      <c r="AP284" s="137">
        <v>0</v>
      </c>
      <c r="AQ284" s="135"/>
      <c r="AR284" s="138"/>
      <c r="AS284" s="67"/>
      <c r="AT284" s="137">
        <v>0</v>
      </c>
      <c r="AU284" s="135"/>
      <c r="AV284" s="138"/>
      <c r="AW284" s="67"/>
      <c r="AX284" s="137">
        <v>0</v>
      </c>
      <c r="AY284" s="135"/>
      <c r="AZ284" s="138"/>
      <c r="BA284" s="67"/>
      <c r="BB284" s="137">
        <v>0</v>
      </c>
      <c r="BC284" s="135"/>
      <c r="BD284" s="138"/>
      <c r="BE284" s="67"/>
      <c r="BF284" s="137">
        <v>0</v>
      </c>
      <c r="BG284" s="135"/>
      <c r="BH284" s="138"/>
      <c r="BI284" s="67"/>
      <c r="BJ284" s="137">
        <v>0</v>
      </c>
      <c r="BK284" s="135"/>
      <c r="BL284" s="138"/>
    </row>
    <row r="285" spans="1:64" x14ac:dyDescent="0.2">
      <c r="A285" s="67"/>
      <c r="B285" s="150"/>
      <c r="C285" s="151"/>
      <c r="D285" s="150"/>
      <c r="E285" s="152"/>
      <c r="F285" s="150"/>
      <c r="G285" s="153"/>
      <c r="H285" s="154"/>
      <c r="I285" s="155"/>
      <c r="J285" s="150"/>
      <c r="K285" s="156"/>
      <c r="L285" s="157"/>
      <c r="M285" s="150"/>
      <c r="N285" s="156"/>
      <c r="O285" s="154"/>
      <c r="P285" s="157"/>
      <c r="Q285" s="150"/>
      <c r="R285" s="156"/>
      <c r="S285" s="154"/>
      <c r="T285" s="157"/>
      <c r="U285" s="150"/>
      <c r="V285" s="156"/>
      <c r="W285" s="154"/>
      <c r="X285" s="157"/>
      <c r="Y285" s="150"/>
      <c r="Z285" s="156"/>
      <c r="AA285" s="154"/>
      <c r="AB285" s="157"/>
      <c r="AC285" s="150"/>
      <c r="AD285" s="156"/>
      <c r="AE285" s="154"/>
      <c r="AF285" s="157"/>
      <c r="AG285" s="150"/>
      <c r="AH285" s="156"/>
      <c r="AI285" s="154"/>
      <c r="AJ285" s="157"/>
      <c r="AK285" s="150"/>
      <c r="AL285" s="156"/>
      <c r="AM285" s="154"/>
      <c r="AN285" s="157"/>
      <c r="AO285" s="158"/>
      <c r="AP285" s="156"/>
      <c r="AQ285" s="154"/>
      <c r="AR285" s="157"/>
      <c r="AS285" s="150"/>
      <c r="AT285" s="156"/>
      <c r="AU285" s="154"/>
      <c r="AV285" s="157"/>
      <c r="AW285" s="150"/>
      <c r="AX285" s="156"/>
      <c r="AY285" s="154"/>
      <c r="AZ285" s="157"/>
      <c r="BA285" s="150"/>
      <c r="BB285" s="156"/>
      <c r="BC285" s="154"/>
      <c r="BD285" s="157"/>
      <c r="BE285" s="150"/>
      <c r="BF285" s="156"/>
      <c r="BG285" s="154"/>
      <c r="BH285" s="157"/>
      <c r="BI285" s="150"/>
      <c r="BJ285" s="156"/>
      <c r="BK285" s="154"/>
      <c r="BL285" s="157"/>
    </row>
    <row r="286" spans="1:64" x14ac:dyDescent="0.2">
      <c r="A286" s="67"/>
      <c r="B286" s="70"/>
      <c r="C286" s="69"/>
      <c r="D286" s="70"/>
      <c r="E286" s="71"/>
      <c r="F286" s="70"/>
      <c r="G286" s="93"/>
      <c r="H286" s="159" t="s">
        <v>329</v>
      </c>
      <c r="I286" s="160">
        <v>104880690</v>
      </c>
      <c r="J286" s="67"/>
      <c r="K286" s="97"/>
      <c r="L286" s="161"/>
      <c r="M286" s="67"/>
      <c r="N286" s="97"/>
      <c r="O286" s="159" t="s">
        <v>329</v>
      </c>
      <c r="P286" s="161">
        <v>104880690</v>
      </c>
      <c r="Q286" s="67"/>
      <c r="R286" s="97"/>
      <c r="S286" s="159" t="s">
        <v>329</v>
      </c>
      <c r="T286" s="161">
        <v>99242112</v>
      </c>
      <c r="U286" s="67"/>
      <c r="V286" s="97"/>
      <c r="W286" s="159" t="s">
        <v>329</v>
      </c>
      <c r="X286" s="161">
        <v>0</v>
      </c>
      <c r="Y286" s="67"/>
      <c r="Z286" s="97"/>
      <c r="AA286" s="159" t="s">
        <v>329</v>
      </c>
      <c r="AB286" s="161">
        <v>-1601016</v>
      </c>
      <c r="AC286" s="67"/>
      <c r="AD286" s="97"/>
      <c r="AE286" s="159" t="s">
        <v>329</v>
      </c>
      <c r="AF286" s="161">
        <v>1436808</v>
      </c>
      <c r="AG286" s="67"/>
      <c r="AH286" s="97"/>
      <c r="AI286" s="159" t="s">
        <v>329</v>
      </c>
      <c r="AJ286" s="161">
        <v>11890979</v>
      </c>
      <c r="AK286" s="67"/>
      <c r="AL286" s="97"/>
      <c r="AM286" s="159" t="s">
        <v>329</v>
      </c>
      <c r="AN286" s="161">
        <v>-9382382</v>
      </c>
      <c r="AO286" s="73"/>
      <c r="AP286" s="97"/>
      <c r="AQ286" s="159" t="s">
        <v>329</v>
      </c>
      <c r="AR286" s="161">
        <v>9382382</v>
      </c>
      <c r="AS286" s="67"/>
      <c r="AT286" s="97"/>
      <c r="AU286" s="159" t="s">
        <v>329</v>
      </c>
      <c r="AV286" s="161">
        <v>-143019</v>
      </c>
      <c r="AW286" s="67"/>
      <c r="AX286" s="97"/>
      <c r="AY286" s="159" t="s">
        <v>329</v>
      </c>
      <c r="AZ286" s="161">
        <v>-5878654</v>
      </c>
      <c r="BA286" s="67"/>
      <c r="BB286" s="97"/>
      <c r="BC286" s="159" t="s">
        <v>329</v>
      </c>
      <c r="BD286" s="161">
        <v>-17433</v>
      </c>
      <c r="BE286" s="67"/>
      <c r="BF286" s="97"/>
      <c r="BG286" s="159" t="s">
        <v>329</v>
      </c>
      <c r="BH286" s="161">
        <v>-24649</v>
      </c>
      <c r="BI286" s="67"/>
      <c r="BJ286" s="97"/>
      <c r="BK286" s="159" t="s">
        <v>329</v>
      </c>
      <c r="BL286" s="161">
        <v>-24438</v>
      </c>
    </row>
    <row r="287" spans="1:64" x14ac:dyDescent="0.2">
      <c r="A287" s="67"/>
      <c r="B287" s="70"/>
      <c r="C287" s="69"/>
      <c r="D287" s="67"/>
      <c r="E287" s="71"/>
      <c r="F287" s="67"/>
      <c r="G287" s="131"/>
      <c r="H287" s="159" t="s">
        <v>330</v>
      </c>
      <c r="I287" s="160">
        <v>57015858</v>
      </c>
      <c r="J287" s="67"/>
      <c r="K287" s="133"/>
      <c r="L287" s="161"/>
      <c r="M287" s="67"/>
      <c r="N287" s="133"/>
      <c r="O287" s="159" t="s">
        <v>330</v>
      </c>
      <c r="P287" s="161">
        <v>57015858</v>
      </c>
      <c r="Q287" s="67"/>
      <c r="R287" s="133"/>
      <c r="S287" s="159" t="s">
        <v>330</v>
      </c>
      <c r="T287" s="161">
        <v>52282381</v>
      </c>
      <c r="U287" s="67"/>
      <c r="V287" s="133"/>
      <c r="W287" s="159" t="s">
        <v>330</v>
      </c>
      <c r="X287" s="161">
        <v>0</v>
      </c>
      <c r="Y287" s="67"/>
      <c r="Z287" s="133"/>
      <c r="AA287" s="159" t="s">
        <v>330</v>
      </c>
      <c r="AB287" s="161">
        <v>-829468</v>
      </c>
      <c r="AC287" s="67"/>
      <c r="AD287" s="133"/>
      <c r="AE287" s="159" t="s">
        <v>330</v>
      </c>
      <c r="AF287" s="161">
        <v>1150193</v>
      </c>
      <c r="AG287" s="67"/>
      <c r="AH287" s="133"/>
      <c r="AI287" s="159" t="s">
        <v>330</v>
      </c>
      <c r="AJ287" s="161">
        <v>9534280</v>
      </c>
      <c r="AK287" s="67"/>
      <c r="AL287" s="133"/>
      <c r="AM287" s="159" t="s">
        <v>330</v>
      </c>
      <c r="AN287" s="161">
        <v>-7366122</v>
      </c>
      <c r="AO287" s="73"/>
      <c r="AP287" s="133"/>
      <c r="AQ287" s="159" t="s">
        <v>330</v>
      </c>
      <c r="AR287" s="161">
        <v>7366122</v>
      </c>
      <c r="AS287" s="67"/>
      <c r="AT287" s="133"/>
      <c r="AU287" s="159" t="s">
        <v>330</v>
      </c>
      <c r="AV287" s="161">
        <v>-119019</v>
      </c>
      <c r="AW287" s="67"/>
      <c r="AX287" s="133"/>
      <c r="AY287" s="159" t="s">
        <v>330</v>
      </c>
      <c r="AZ287" s="161">
        <v>-5025156</v>
      </c>
      <c r="BA287" s="67"/>
      <c r="BB287" s="133"/>
      <c r="BC287" s="159" t="s">
        <v>330</v>
      </c>
      <c r="BD287" s="161">
        <v>-11019</v>
      </c>
      <c r="BE287" s="67"/>
      <c r="BF287" s="133"/>
      <c r="BG287" s="159" t="s">
        <v>330</v>
      </c>
      <c r="BH287" s="161">
        <v>51492</v>
      </c>
      <c r="BI287" s="67"/>
      <c r="BJ287" s="133"/>
      <c r="BK287" s="159" t="s">
        <v>330</v>
      </c>
      <c r="BL287" s="161">
        <v>-17826</v>
      </c>
    </row>
    <row r="288" spans="1:64" x14ac:dyDescent="0.2">
      <c r="A288" s="67"/>
      <c r="B288" s="70"/>
      <c r="C288" s="69"/>
      <c r="D288" s="70"/>
      <c r="E288" s="71"/>
      <c r="F288" s="70"/>
      <c r="G288" s="162"/>
      <c r="H288" s="163" t="s">
        <v>331</v>
      </c>
      <c r="I288" s="164">
        <v>0.54362588575647242</v>
      </c>
      <c r="J288" s="67"/>
      <c r="K288" s="165"/>
      <c r="L288" s="166"/>
      <c r="M288" s="67"/>
      <c r="N288" s="165"/>
      <c r="O288" s="163" t="s">
        <v>331</v>
      </c>
      <c r="P288" s="166">
        <v>0.54362588575647242</v>
      </c>
      <c r="Q288" s="67"/>
      <c r="R288" s="165"/>
      <c r="S288" s="163" t="s">
        <v>331</v>
      </c>
      <c r="T288" s="166">
        <v>0.5268164889517869</v>
      </c>
      <c r="U288" s="67"/>
      <c r="V288" s="165"/>
      <c r="W288" s="163" t="s">
        <v>331</v>
      </c>
      <c r="X288" s="166">
        <v>1</v>
      </c>
      <c r="Y288" s="67"/>
      <c r="Z288" s="165"/>
      <c r="AA288" s="163" t="s">
        <v>331</v>
      </c>
      <c r="AB288" s="166">
        <v>0.51808851379374099</v>
      </c>
      <c r="AC288" s="67"/>
      <c r="AD288" s="165"/>
      <c r="AE288" s="163" t="s">
        <v>331</v>
      </c>
      <c r="AF288" s="166">
        <v>0.80051962405554533</v>
      </c>
      <c r="AG288" s="67"/>
      <c r="AH288" s="165"/>
      <c r="AI288" s="163" t="s">
        <v>331</v>
      </c>
      <c r="AJ288" s="166">
        <v>0.80180782423381625</v>
      </c>
      <c r="AK288" s="67"/>
      <c r="AL288" s="165"/>
      <c r="AM288" s="163" t="s">
        <v>331</v>
      </c>
      <c r="AN288" s="166">
        <v>0.78510148062613527</v>
      </c>
      <c r="AO288" s="73"/>
      <c r="AP288" s="165"/>
      <c r="AQ288" s="163" t="s">
        <v>331</v>
      </c>
      <c r="AR288" s="166">
        <v>0.78510148062613527</v>
      </c>
      <c r="AS288" s="67"/>
      <c r="AT288" s="165"/>
      <c r="AU288" s="163" t="s">
        <v>331</v>
      </c>
      <c r="AV288" s="166">
        <v>0.83219012858431396</v>
      </c>
      <c r="AW288" s="67"/>
      <c r="AX288" s="165"/>
      <c r="AY288" s="163" t="s">
        <v>331</v>
      </c>
      <c r="AZ288" s="166">
        <v>0.85481404416725326</v>
      </c>
      <c r="BA288" s="67"/>
      <c r="BB288" s="165"/>
      <c r="BC288" s="163" t="s">
        <v>331</v>
      </c>
      <c r="BD288" s="166">
        <v>0.63207709516434352</v>
      </c>
      <c r="BE288" s="67"/>
      <c r="BF288" s="165"/>
      <c r="BG288" s="163" t="s">
        <v>331</v>
      </c>
      <c r="BH288" s="166">
        <v>-2.0890096961337172</v>
      </c>
      <c r="BI288" s="67"/>
      <c r="BJ288" s="165"/>
      <c r="BK288" s="163" t="s">
        <v>331</v>
      </c>
      <c r="BL288" s="166">
        <v>0.72943776086422785</v>
      </c>
    </row>
    <row r="289" spans="1:64" x14ac:dyDescent="0.2">
      <c r="A289" s="67"/>
      <c r="B289" s="871" t="s">
        <v>47</v>
      </c>
      <c r="C289" s="871"/>
      <c r="D289" s="871"/>
      <c r="E289" s="167"/>
      <c r="F289" s="70"/>
      <c r="G289" s="162"/>
      <c r="H289" s="135"/>
      <c r="I289" s="160"/>
      <c r="J289" s="67"/>
      <c r="K289" s="165"/>
      <c r="L289" s="161"/>
      <c r="M289" s="67"/>
      <c r="N289" s="165"/>
      <c r="O289" s="135"/>
      <c r="P289" s="161"/>
      <c r="Q289" s="67"/>
      <c r="R289" s="165"/>
      <c r="S289" s="135"/>
      <c r="T289" s="161"/>
      <c r="U289" s="67"/>
      <c r="V289" s="165"/>
      <c r="W289" s="135"/>
      <c r="X289" s="161"/>
      <c r="Y289" s="67"/>
      <c r="Z289" s="165"/>
      <c r="AA289" s="135"/>
      <c r="AB289" s="161"/>
      <c r="AC289" s="67"/>
      <c r="AD289" s="165"/>
      <c r="AE289" s="135"/>
      <c r="AF289" s="161"/>
      <c r="AG289" s="67"/>
      <c r="AH289" s="165"/>
      <c r="AI289" s="135"/>
      <c r="AJ289" s="161"/>
      <c r="AK289" s="67"/>
      <c r="AL289" s="165"/>
      <c r="AM289" s="135"/>
      <c r="AN289" s="161"/>
      <c r="AO289" s="73"/>
      <c r="AP289" s="165"/>
      <c r="AQ289" s="135"/>
      <c r="AR289" s="161"/>
      <c r="AS289" s="67"/>
      <c r="AT289" s="165"/>
      <c r="AU289" s="135"/>
      <c r="AV289" s="161"/>
      <c r="AW289" s="67"/>
      <c r="AX289" s="165"/>
      <c r="AY289" s="135"/>
      <c r="AZ289" s="161"/>
      <c r="BA289" s="67"/>
      <c r="BB289" s="165"/>
      <c r="BC289" s="135"/>
      <c r="BD289" s="161"/>
      <c r="BE289" s="67"/>
      <c r="BF289" s="165"/>
      <c r="BG289" s="135"/>
      <c r="BH289" s="161"/>
      <c r="BI289" s="67"/>
      <c r="BJ289" s="165"/>
      <c r="BK289" s="135"/>
      <c r="BL289" s="161"/>
    </row>
    <row r="290" spans="1:64" x14ac:dyDescent="0.2">
      <c r="A290" s="67"/>
      <c r="B290" s="168"/>
      <c r="C290" s="169">
        <v>1</v>
      </c>
      <c r="D290" s="168" t="s">
        <v>258</v>
      </c>
      <c r="E290" s="170"/>
      <c r="F290" s="70"/>
      <c r="G290" s="134">
        <v>-420000</v>
      </c>
      <c r="H290" s="135"/>
      <c r="I290" s="160">
        <v>-228322.87201771842</v>
      </c>
      <c r="J290" s="67"/>
      <c r="K290" s="137"/>
      <c r="L290" s="161">
        <v>-7059.9466579679283</v>
      </c>
      <c r="M290" s="67"/>
      <c r="N290" s="165">
        <v>-420000</v>
      </c>
      <c r="O290" s="135"/>
      <c r="P290" s="161">
        <v>-221262.92535975049</v>
      </c>
      <c r="Q290" s="67"/>
      <c r="R290" s="165">
        <v>-420000</v>
      </c>
      <c r="S290" s="135"/>
      <c r="T290" s="161">
        <v>-221262.92535975049</v>
      </c>
      <c r="U290" s="67"/>
      <c r="V290" s="165">
        <v>0</v>
      </c>
      <c r="W290" s="135"/>
      <c r="X290" s="161">
        <v>0</v>
      </c>
      <c r="Y290" s="67"/>
      <c r="Z290" s="165">
        <v>0</v>
      </c>
      <c r="AA290" s="135"/>
      <c r="AB290" s="161">
        <v>0</v>
      </c>
      <c r="AC290" s="67"/>
      <c r="AD290" s="165">
        <v>0</v>
      </c>
      <c r="AE290" s="135"/>
      <c r="AF290" s="161">
        <v>0</v>
      </c>
      <c r="AG290" s="67"/>
      <c r="AH290" s="165">
        <v>0</v>
      </c>
      <c r="AI290" s="135"/>
      <c r="AJ290" s="161">
        <v>0</v>
      </c>
      <c r="AK290" s="67"/>
      <c r="AL290" s="165">
        <v>0</v>
      </c>
      <c r="AM290" s="135"/>
      <c r="AN290" s="161">
        <v>0</v>
      </c>
      <c r="AO290" s="73"/>
      <c r="AP290" s="165">
        <v>0</v>
      </c>
      <c r="AQ290" s="135"/>
      <c r="AR290" s="161">
        <v>0</v>
      </c>
      <c r="AS290" s="67"/>
      <c r="AT290" s="165">
        <v>0</v>
      </c>
      <c r="AU290" s="135"/>
      <c r="AV290" s="161">
        <v>0</v>
      </c>
      <c r="AW290" s="67"/>
      <c r="AX290" s="165">
        <v>0</v>
      </c>
      <c r="AY290" s="135"/>
      <c r="AZ290" s="161">
        <v>0</v>
      </c>
      <c r="BA290" s="67"/>
      <c r="BB290" s="165">
        <v>0</v>
      </c>
      <c r="BC290" s="135"/>
      <c r="BD290" s="161">
        <v>0</v>
      </c>
      <c r="BE290" s="67"/>
      <c r="BF290" s="165">
        <v>0</v>
      </c>
      <c r="BG290" s="135"/>
      <c r="BH290" s="161">
        <v>0</v>
      </c>
      <c r="BI290" s="67"/>
      <c r="BJ290" s="165">
        <v>0</v>
      </c>
      <c r="BK290" s="135"/>
      <c r="BL290" s="161">
        <v>0</v>
      </c>
    </row>
    <row r="291" spans="1:64" x14ac:dyDescent="0.2">
      <c r="A291" s="67"/>
      <c r="B291" s="168"/>
      <c r="C291" s="169">
        <v>1</v>
      </c>
      <c r="D291" s="168" t="s">
        <v>260</v>
      </c>
      <c r="E291" s="170"/>
      <c r="F291" s="70"/>
      <c r="G291" s="134">
        <v>-83145.521760000003</v>
      </c>
      <c r="H291" s="132"/>
      <c r="I291" s="160">
        <v>-45200.05791346405</v>
      </c>
      <c r="J291" s="67"/>
      <c r="K291" s="137"/>
      <c r="L291" s="161">
        <v>-1397.6260677964528</v>
      </c>
      <c r="M291" s="67"/>
      <c r="N291" s="165">
        <v>-83145.521760000003</v>
      </c>
      <c r="O291" s="132"/>
      <c r="P291" s="161">
        <v>-43802.431845667597</v>
      </c>
      <c r="Q291" s="67"/>
      <c r="R291" s="165">
        <v>-83145.521760000003</v>
      </c>
      <c r="S291" s="132"/>
      <c r="T291" s="161">
        <v>-43802.431845667597</v>
      </c>
      <c r="U291" s="67"/>
      <c r="V291" s="165">
        <v>0</v>
      </c>
      <c r="W291" s="132"/>
      <c r="X291" s="161">
        <v>0</v>
      </c>
      <c r="Y291" s="67"/>
      <c r="Z291" s="165">
        <v>0</v>
      </c>
      <c r="AA291" s="132"/>
      <c r="AB291" s="161">
        <v>0</v>
      </c>
      <c r="AC291" s="67"/>
      <c r="AD291" s="165">
        <v>0</v>
      </c>
      <c r="AE291" s="132"/>
      <c r="AF291" s="161">
        <v>0</v>
      </c>
      <c r="AG291" s="67"/>
      <c r="AH291" s="165">
        <v>0</v>
      </c>
      <c r="AI291" s="132"/>
      <c r="AJ291" s="161">
        <v>0</v>
      </c>
      <c r="AK291" s="67"/>
      <c r="AL291" s="165">
        <v>0</v>
      </c>
      <c r="AM291" s="132"/>
      <c r="AN291" s="161">
        <v>0</v>
      </c>
      <c r="AO291" s="73"/>
      <c r="AP291" s="165">
        <v>0</v>
      </c>
      <c r="AQ291" s="132"/>
      <c r="AR291" s="161">
        <v>0</v>
      </c>
      <c r="AS291" s="67"/>
      <c r="AT291" s="165">
        <v>0</v>
      </c>
      <c r="AU291" s="132"/>
      <c r="AV291" s="161">
        <v>0</v>
      </c>
      <c r="AW291" s="67"/>
      <c r="AX291" s="165">
        <v>0</v>
      </c>
      <c r="AY291" s="132"/>
      <c r="AZ291" s="161">
        <v>0</v>
      </c>
      <c r="BA291" s="67"/>
      <c r="BB291" s="165">
        <v>0</v>
      </c>
      <c r="BC291" s="132"/>
      <c r="BD291" s="161">
        <v>0</v>
      </c>
      <c r="BE291" s="67"/>
      <c r="BF291" s="165">
        <v>0</v>
      </c>
      <c r="BG291" s="132"/>
      <c r="BH291" s="161">
        <v>0</v>
      </c>
      <c r="BI291" s="67"/>
      <c r="BJ291" s="165">
        <v>0</v>
      </c>
      <c r="BK291" s="132"/>
      <c r="BL291" s="161">
        <v>0</v>
      </c>
    </row>
    <row r="292" spans="1:64" x14ac:dyDescent="0.2">
      <c r="A292" s="67"/>
      <c r="B292" s="168"/>
      <c r="C292" s="169">
        <v>1</v>
      </c>
      <c r="D292" s="168" t="s">
        <v>262</v>
      </c>
      <c r="E292" s="170"/>
      <c r="F292" s="70"/>
      <c r="G292" s="134">
        <v>29101</v>
      </c>
      <c r="H292" s="132"/>
      <c r="I292" s="160">
        <v>15820.056901399104</v>
      </c>
      <c r="J292" s="67"/>
      <c r="K292" s="137"/>
      <c r="L292" s="161">
        <v>489.17025641315377</v>
      </c>
      <c r="M292" s="67"/>
      <c r="N292" s="165">
        <v>29101</v>
      </c>
      <c r="O292" s="132"/>
      <c r="P292" s="161">
        <v>15330.886644985951</v>
      </c>
      <c r="Q292" s="67"/>
      <c r="R292" s="165">
        <v>29101</v>
      </c>
      <c r="S292" s="132"/>
      <c r="T292" s="161">
        <v>15330.886644985951</v>
      </c>
      <c r="U292" s="67"/>
      <c r="V292" s="165">
        <v>0</v>
      </c>
      <c r="W292" s="132"/>
      <c r="X292" s="161">
        <v>0</v>
      </c>
      <c r="Y292" s="67"/>
      <c r="Z292" s="165">
        <v>0</v>
      </c>
      <c r="AA292" s="132"/>
      <c r="AB292" s="161">
        <v>0</v>
      </c>
      <c r="AC292" s="67"/>
      <c r="AD292" s="165">
        <v>0</v>
      </c>
      <c r="AE292" s="132"/>
      <c r="AF292" s="161">
        <v>0</v>
      </c>
      <c r="AG292" s="67"/>
      <c r="AH292" s="165">
        <v>0</v>
      </c>
      <c r="AI292" s="132"/>
      <c r="AJ292" s="161">
        <v>0</v>
      </c>
      <c r="AK292" s="67"/>
      <c r="AL292" s="165">
        <v>0</v>
      </c>
      <c r="AM292" s="132"/>
      <c r="AN292" s="161">
        <v>0</v>
      </c>
      <c r="AO292" s="73"/>
      <c r="AP292" s="165">
        <v>0</v>
      </c>
      <c r="AQ292" s="132"/>
      <c r="AR292" s="161">
        <v>0</v>
      </c>
      <c r="AS292" s="67"/>
      <c r="AT292" s="165">
        <v>0</v>
      </c>
      <c r="AU292" s="132"/>
      <c r="AV292" s="161">
        <v>0</v>
      </c>
      <c r="AW292" s="67"/>
      <c r="AX292" s="165">
        <v>0</v>
      </c>
      <c r="AY292" s="132"/>
      <c r="AZ292" s="161">
        <v>0</v>
      </c>
      <c r="BA292" s="67"/>
      <c r="BB292" s="165">
        <v>0</v>
      </c>
      <c r="BC292" s="132"/>
      <c r="BD292" s="161">
        <v>0</v>
      </c>
      <c r="BE292" s="67"/>
      <c r="BF292" s="165">
        <v>0</v>
      </c>
      <c r="BG292" s="132"/>
      <c r="BH292" s="161">
        <v>0</v>
      </c>
      <c r="BI292" s="67"/>
      <c r="BJ292" s="165">
        <v>0</v>
      </c>
      <c r="BK292" s="132"/>
      <c r="BL292" s="161">
        <v>0</v>
      </c>
    </row>
    <row r="293" spans="1:64" x14ac:dyDescent="0.2">
      <c r="A293" s="67"/>
      <c r="B293" s="70"/>
      <c r="C293" s="69"/>
      <c r="D293" s="70"/>
      <c r="E293" s="71"/>
      <c r="F293" s="70"/>
      <c r="G293" s="93"/>
      <c r="H293" s="132"/>
      <c r="I293" s="171"/>
      <c r="J293" s="67"/>
      <c r="K293" s="97"/>
      <c r="L293" s="172"/>
      <c r="M293" s="67"/>
      <c r="N293" s="97"/>
      <c r="O293" s="132"/>
      <c r="P293" s="172"/>
      <c r="Q293" s="67"/>
      <c r="R293" s="133"/>
      <c r="S293" s="132"/>
      <c r="T293" s="172"/>
      <c r="U293" s="67"/>
      <c r="V293" s="133"/>
      <c r="W293" s="132"/>
      <c r="X293" s="172"/>
      <c r="Y293" s="67"/>
      <c r="Z293" s="133"/>
      <c r="AA293" s="132"/>
      <c r="AB293" s="172"/>
      <c r="AC293" s="67"/>
      <c r="AD293" s="133"/>
      <c r="AE293" s="132"/>
      <c r="AF293" s="172"/>
      <c r="AG293" s="67"/>
      <c r="AH293" s="133"/>
      <c r="AI293" s="132"/>
      <c r="AJ293" s="172"/>
      <c r="AK293" s="67"/>
      <c r="AL293" s="133"/>
      <c r="AM293" s="132"/>
      <c r="AN293" s="172"/>
      <c r="AO293" s="73"/>
      <c r="AP293" s="133"/>
      <c r="AQ293" s="132"/>
      <c r="AR293" s="172"/>
      <c r="AS293" s="67"/>
      <c r="AT293" s="133"/>
      <c r="AU293" s="132"/>
      <c r="AV293" s="172"/>
      <c r="AW293" s="67"/>
      <c r="AX293" s="133"/>
      <c r="AY293" s="132"/>
      <c r="AZ293" s="172"/>
      <c r="BA293" s="67"/>
      <c r="BB293" s="133"/>
      <c r="BC293" s="132"/>
      <c r="BD293" s="172"/>
      <c r="BE293" s="67"/>
      <c r="BF293" s="133"/>
      <c r="BG293" s="132"/>
      <c r="BH293" s="172"/>
      <c r="BI293" s="67"/>
      <c r="BJ293" s="133"/>
      <c r="BK293" s="132"/>
      <c r="BL293" s="172"/>
    </row>
    <row r="294" spans="1:64" x14ac:dyDescent="0.2">
      <c r="A294" s="67"/>
      <c r="B294" s="70"/>
      <c r="C294" s="69"/>
      <c r="D294" s="70"/>
      <c r="E294" s="71"/>
      <c r="F294" s="70"/>
      <c r="G294" s="134"/>
      <c r="H294" s="135"/>
      <c r="I294" s="160"/>
      <c r="J294" s="67"/>
      <c r="K294" s="137"/>
      <c r="L294" s="161"/>
      <c r="M294" s="67"/>
      <c r="N294" s="137"/>
      <c r="O294" s="135"/>
      <c r="P294" s="161"/>
      <c r="Q294" s="67"/>
      <c r="R294" s="165"/>
      <c r="S294" s="135"/>
      <c r="T294" s="161"/>
      <c r="U294" s="67"/>
      <c r="V294" s="165"/>
      <c r="W294" s="135"/>
      <c r="X294" s="161"/>
      <c r="Y294" s="67"/>
      <c r="Z294" s="165"/>
      <c r="AA294" s="135"/>
      <c r="AB294" s="161"/>
      <c r="AC294" s="67"/>
      <c r="AD294" s="165"/>
      <c r="AE294" s="135"/>
      <c r="AF294" s="161"/>
      <c r="AG294" s="67"/>
      <c r="AH294" s="165"/>
      <c r="AI294" s="135"/>
      <c r="AJ294" s="161"/>
      <c r="AK294" s="67"/>
      <c r="AL294" s="165"/>
      <c r="AM294" s="135"/>
      <c r="AN294" s="161"/>
      <c r="AO294" s="73"/>
      <c r="AP294" s="165"/>
      <c r="AQ294" s="135"/>
      <c r="AR294" s="161"/>
      <c r="AS294" s="67"/>
      <c r="AT294" s="165"/>
      <c r="AU294" s="135"/>
      <c r="AV294" s="161"/>
      <c r="AW294" s="67"/>
      <c r="AX294" s="165"/>
      <c r="AY294" s="135"/>
      <c r="AZ294" s="161"/>
      <c r="BA294" s="67"/>
      <c r="BB294" s="165"/>
      <c r="BC294" s="135"/>
      <c r="BD294" s="161"/>
      <c r="BE294" s="67"/>
      <c r="BF294" s="165"/>
      <c r="BG294" s="135"/>
      <c r="BH294" s="161"/>
      <c r="BI294" s="67"/>
      <c r="BJ294" s="165"/>
      <c r="BK294" s="135"/>
      <c r="BL294" s="161"/>
    </row>
    <row r="295" spans="1:64" x14ac:dyDescent="0.2">
      <c r="A295" s="67"/>
      <c r="B295" s="871" t="s">
        <v>332</v>
      </c>
      <c r="C295" s="871"/>
      <c r="D295" s="871"/>
      <c r="E295" s="167"/>
      <c r="F295" s="70"/>
      <c r="G295" s="134"/>
      <c r="H295" s="135"/>
      <c r="I295" s="160"/>
      <c r="J295" s="67"/>
      <c r="K295" s="137"/>
      <c r="L295" s="161"/>
      <c r="M295" s="67"/>
      <c r="N295" s="137"/>
      <c r="O295" s="135"/>
      <c r="P295" s="161"/>
      <c r="Q295" s="67"/>
      <c r="R295" s="165"/>
      <c r="S295" s="135"/>
      <c r="T295" s="161"/>
      <c r="U295" s="67"/>
      <c r="V295" s="165"/>
      <c r="W295" s="135"/>
      <c r="X295" s="161"/>
      <c r="Y295" s="67"/>
      <c r="Z295" s="165"/>
      <c r="AA295" s="135"/>
      <c r="AB295" s="161"/>
      <c r="AC295" s="67"/>
      <c r="AD295" s="165"/>
      <c r="AE295" s="135"/>
      <c r="AF295" s="161"/>
      <c r="AG295" s="67"/>
      <c r="AH295" s="165"/>
      <c r="AI295" s="135"/>
      <c r="AJ295" s="161"/>
      <c r="AK295" s="67"/>
      <c r="AL295" s="165"/>
      <c r="AM295" s="135"/>
      <c r="AN295" s="161"/>
      <c r="AO295" s="73"/>
      <c r="AP295" s="165"/>
      <c r="AQ295" s="135"/>
      <c r="AR295" s="161"/>
      <c r="AS295" s="67"/>
      <c r="AT295" s="165"/>
      <c r="AU295" s="135"/>
      <c r="AV295" s="161"/>
      <c r="AW295" s="67"/>
      <c r="AX295" s="165"/>
      <c r="AY295" s="135"/>
      <c r="AZ295" s="161"/>
      <c r="BA295" s="67"/>
      <c r="BB295" s="165"/>
      <c r="BC295" s="135"/>
      <c r="BD295" s="161"/>
      <c r="BE295" s="67"/>
      <c r="BF295" s="165"/>
      <c r="BG295" s="135"/>
      <c r="BH295" s="161"/>
      <c r="BI295" s="67"/>
      <c r="BJ295" s="165"/>
      <c r="BK295" s="135"/>
      <c r="BL295" s="161"/>
    </row>
    <row r="296" spans="1:64" x14ac:dyDescent="0.2">
      <c r="A296" s="67"/>
      <c r="B296" s="168"/>
      <c r="C296" s="169">
        <v>2</v>
      </c>
      <c r="D296" s="168" t="s">
        <v>258</v>
      </c>
      <c r="E296" s="170"/>
      <c r="F296" s="70"/>
      <c r="G296" s="134">
        <v>24116807.75</v>
      </c>
      <c r="H296" s="135"/>
      <c r="I296" s="160">
        <v>13110520.974712308</v>
      </c>
      <c r="J296" s="67"/>
      <c r="K296" s="137"/>
      <c r="L296" s="161">
        <v>4642.0156071130186</v>
      </c>
      <c r="M296" s="67"/>
      <c r="N296" s="165">
        <v>24116807.75</v>
      </c>
      <c r="O296" s="135"/>
      <c r="P296" s="161">
        <v>13105878.959105195</v>
      </c>
      <c r="Q296" s="67"/>
      <c r="R296" s="165">
        <v>22838176.899999999</v>
      </c>
      <c r="S296" s="135"/>
      <c r="T296" s="161">
        <v>12031528.168517804</v>
      </c>
      <c r="U296" s="67"/>
      <c r="V296" s="165">
        <v>0</v>
      </c>
      <c r="W296" s="135"/>
      <c r="X296" s="161">
        <v>0</v>
      </c>
      <c r="Y296" s="67"/>
      <c r="Z296" s="165">
        <v>-7835.45</v>
      </c>
      <c r="AA296" s="135"/>
      <c r="AB296" s="161">
        <v>-4059.4566454051678</v>
      </c>
      <c r="AC296" s="67"/>
      <c r="AD296" s="165">
        <v>0</v>
      </c>
      <c r="AE296" s="135"/>
      <c r="AF296" s="161">
        <v>0</v>
      </c>
      <c r="AG296" s="67"/>
      <c r="AH296" s="165">
        <v>427355.6</v>
      </c>
      <c r="AI296" s="135"/>
      <c r="AJ296" s="161">
        <v>342657.06381013704</v>
      </c>
      <c r="AK296" s="67"/>
      <c r="AL296" s="165">
        <v>0</v>
      </c>
      <c r="AM296" s="135"/>
      <c r="AN296" s="161">
        <v>0</v>
      </c>
      <c r="AO296" s="73"/>
      <c r="AP296" s="165">
        <v>0</v>
      </c>
      <c r="AQ296" s="135"/>
      <c r="AR296" s="161">
        <v>0</v>
      </c>
      <c r="AS296" s="67"/>
      <c r="AT296" s="165">
        <v>0</v>
      </c>
      <c r="AU296" s="135"/>
      <c r="AV296" s="161">
        <v>0</v>
      </c>
      <c r="AW296" s="67"/>
      <c r="AX296" s="165">
        <v>890355.55</v>
      </c>
      <c r="AY296" s="135"/>
      <c r="AZ296" s="161">
        <v>761088.42844225909</v>
      </c>
      <c r="BA296" s="67"/>
      <c r="BB296" s="165">
        <v>0</v>
      </c>
      <c r="BC296" s="135"/>
      <c r="BD296" s="161">
        <v>0</v>
      </c>
      <c r="BE296" s="67"/>
      <c r="BF296" s="165">
        <v>902.65</v>
      </c>
      <c r="BG296" s="135"/>
      <c r="BH296" s="161">
        <v>-1885.6446022150999</v>
      </c>
      <c r="BI296" s="67"/>
      <c r="BJ296" s="165">
        <v>-32147.5</v>
      </c>
      <c r="BK296" s="135"/>
      <c r="BL296" s="161">
        <v>-23449.600417382764</v>
      </c>
    </row>
    <row r="297" spans="1:64" x14ac:dyDescent="0.2">
      <c r="A297" s="67"/>
      <c r="B297" s="168"/>
      <c r="C297" s="169">
        <v>2</v>
      </c>
      <c r="D297" s="168" t="s">
        <v>260</v>
      </c>
      <c r="E297" s="170"/>
      <c r="F297" s="70"/>
      <c r="G297" s="134">
        <v>5401814.0553528089</v>
      </c>
      <c r="H297" s="132"/>
      <c r="I297" s="160">
        <v>2936565.9505329332</v>
      </c>
      <c r="J297" s="67"/>
      <c r="K297" s="137"/>
      <c r="L297" s="161">
        <v>-122653.7177498145</v>
      </c>
      <c r="M297" s="67"/>
      <c r="N297" s="165">
        <v>5401814.0553528089</v>
      </c>
      <c r="O297" s="132"/>
      <c r="P297" s="161">
        <v>3059219.6682827477</v>
      </c>
      <c r="Q297" s="67"/>
      <c r="R297" s="165">
        <v>4730140.4183742199</v>
      </c>
      <c r="S297" s="132"/>
      <c r="T297" s="161">
        <v>2491915.9674568428</v>
      </c>
      <c r="U297" s="67"/>
      <c r="V297" s="165">
        <v>0</v>
      </c>
      <c r="W297" s="132"/>
      <c r="X297" s="161">
        <v>0</v>
      </c>
      <c r="Y297" s="67"/>
      <c r="Z297" s="165">
        <v>-862.14977271639998</v>
      </c>
      <c r="AA297" s="132"/>
      <c r="AB297" s="161">
        <v>-446.66989441425125</v>
      </c>
      <c r="AC297" s="67"/>
      <c r="AD297" s="165">
        <v>0</v>
      </c>
      <c r="AE297" s="132"/>
      <c r="AF297" s="161">
        <v>0</v>
      </c>
      <c r="AG297" s="67"/>
      <c r="AH297" s="165">
        <v>86719.324149049193</v>
      </c>
      <c r="AI297" s="132"/>
      <c r="AJ297" s="161">
        <v>69532.232614976165</v>
      </c>
      <c r="AK297" s="67"/>
      <c r="AL297" s="165">
        <v>0</v>
      </c>
      <c r="AM297" s="132"/>
      <c r="AN297" s="161">
        <v>0</v>
      </c>
      <c r="AO297" s="73"/>
      <c r="AP297" s="165">
        <v>0</v>
      </c>
      <c r="AQ297" s="132"/>
      <c r="AR297" s="161">
        <v>0</v>
      </c>
      <c r="AS297" s="67"/>
      <c r="AT297" s="165">
        <v>0</v>
      </c>
      <c r="AU297" s="132"/>
      <c r="AV297" s="161">
        <v>0</v>
      </c>
      <c r="AW297" s="67"/>
      <c r="AX297" s="165">
        <v>591044.65301052597</v>
      </c>
      <c r="AY297" s="132"/>
      <c r="AZ297" s="161">
        <v>505233.27012335864</v>
      </c>
      <c r="BA297" s="67"/>
      <c r="BB297" s="165">
        <v>0</v>
      </c>
      <c r="BC297" s="132"/>
      <c r="BD297" s="161">
        <v>0</v>
      </c>
      <c r="BE297" s="67"/>
      <c r="BF297" s="165">
        <v>1135.9064031112</v>
      </c>
      <c r="BG297" s="132"/>
      <c r="BH297" s="161">
        <v>-2372.9194899996714</v>
      </c>
      <c r="BI297" s="67"/>
      <c r="BJ297" s="165">
        <v>-6364.09681138</v>
      </c>
      <c r="BK297" s="132"/>
      <c r="BL297" s="161">
        <v>-4642.212528016199</v>
      </c>
    </row>
    <row r="298" spans="1:64" x14ac:dyDescent="0.2">
      <c r="A298" s="67"/>
      <c r="B298" s="168"/>
      <c r="C298" s="169">
        <v>2</v>
      </c>
      <c r="D298" s="168" t="s">
        <v>262</v>
      </c>
      <c r="E298" s="170"/>
      <c r="F298" s="70"/>
      <c r="G298" s="134">
        <v>-1890636</v>
      </c>
      <c r="H298" s="132"/>
      <c r="I298" s="160">
        <v>-1027798.670143074</v>
      </c>
      <c r="J298" s="67"/>
      <c r="K298" s="137"/>
      <c r="L298" s="161">
        <v>42927.927982743946</v>
      </c>
      <c r="M298" s="67"/>
      <c r="N298" s="165">
        <v>-1890636</v>
      </c>
      <c r="O298" s="132"/>
      <c r="P298" s="161">
        <v>-1070726.598125818</v>
      </c>
      <c r="Q298" s="67"/>
      <c r="R298" s="165">
        <v>-1655549</v>
      </c>
      <c r="S298" s="132"/>
      <c r="T298" s="161">
        <v>-872170.5114676418</v>
      </c>
      <c r="U298" s="67"/>
      <c r="V298" s="165">
        <v>0</v>
      </c>
      <c r="W298" s="132"/>
      <c r="X298" s="161">
        <v>0</v>
      </c>
      <c r="Y298" s="67"/>
      <c r="Z298" s="165">
        <v>302</v>
      </c>
      <c r="AA298" s="132"/>
      <c r="AB298" s="161">
        <v>156.46273116570978</v>
      </c>
      <c r="AC298" s="67"/>
      <c r="AD298" s="165">
        <v>0</v>
      </c>
      <c r="AE298" s="132"/>
      <c r="AF298" s="161">
        <v>0</v>
      </c>
      <c r="AG298" s="67"/>
      <c r="AH298" s="165">
        <v>-30352</v>
      </c>
      <c r="AI298" s="132"/>
      <c r="AJ298" s="161">
        <v>-24336.471081144791</v>
      </c>
      <c r="AK298" s="67"/>
      <c r="AL298" s="165">
        <v>0</v>
      </c>
      <c r="AM298" s="132"/>
      <c r="AN298" s="161">
        <v>0</v>
      </c>
      <c r="AO298" s="73"/>
      <c r="AP298" s="165">
        <v>0</v>
      </c>
      <c r="AQ298" s="132"/>
      <c r="AR298" s="161">
        <v>0</v>
      </c>
      <c r="AS298" s="67"/>
      <c r="AT298" s="165">
        <v>0</v>
      </c>
      <c r="AU298" s="132"/>
      <c r="AV298" s="161">
        <v>0</v>
      </c>
      <c r="AW298" s="67"/>
      <c r="AX298" s="165">
        <v>-206866</v>
      </c>
      <c r="AY298" s="132"/>
      <c r="AZ298" s="161">
        <v>-176831.96206070302</v>
      </c>
      <c r="BA298" s="67"/>
      <c r="BB298" s="165">
        <v>0</v>
      </c>
      <c r="BC298" s="132"/>
      <c r="BD298" s="161">
        <v>0</v>
      </c>
      <c r="BE298" s="67"/>
      <c r="BF298" s="165">
        <v>-398</v>
      </c>
      <c r="BG298" s="132"/>
      <c r="BH298" s="161">
        <v>831.42585906121951</v>
      </c>
      <c r="BI298" s="67"/>
      <c r="BJ298" s="165">
        <v>2227</v>
      </c>
      <c r="BK298" s="132"/>
      <c r="BL298" s="161">
        <v>1624.4578934446354</v>
      </c>
    </row>
    <row r="299" spans="1:64" x14ac:dyDescent="0.2">
      <c r="A299" s="67"/>
      <c r="B299" s="70"/>
      <c r="C299" s="69"/>
      <c r="D299" s="70"/>
      <c r="E299" s="71"/>
      <c r="F299" s="70"/>
      <c r="G299" s="93"/>
      <c r="H299" s="132"/>
      <c r="I299" s="171"/>
      <c r="J299" s="67"/>
      <c r="K299" s="97"/>
      <c r="L299" s="172"/>
      <c r="M299" s="67"/>
      <c r="N299" s="97"/>
      <c r="O299" s="132"/>
      <c r="P299" s="172"/>
      <c r="Q299" s="67"/>
      <c r="R299" s="133"/>
      <c r="S299" s="132"/>
      <c r="T299" s="172"/>
      <c r="U299" s="67"/>
      <c r="V299" s="133"/>
      <c r="W299" s="132"/>
      <c r="X299" s="172"/>
      <c r="Y299" s="67"/>
      <c r="Z299" s="133"/>
      <c r="AA299" s="132"/>
      <c r="AB299" s="172"/>
      <c r="AC299" s="67"/>
      <c r="AD299" s="133"/>
      <c r="AE299" s="132"/>
      <c r="AF299" s="172"/>
      <c r="AG299" s="67"/>
      <c r="AH299" s="133"/>
      <c r="AI299" s="132"/>
      <c r="AJ299" s="172"/>
      <c r="AK299" s="67"/>
      <c r="AL299" s="133"/>
      <c r="AM299" s="132"/>
      <c r="AN299" s="172"/>
      <c r="AO299" s="73"/>
      <c r="AP299" s="133"/>
      <c r="AQ299" s="132"/>
      <c r="AR299" s="172"/>
      <c r="AS299" s="67"/>
      <c r="AT299" s="133"/>
      <c r="AU299" s="132"/>
      <c r="AV299" s="172"/>
      <c r="AW299" s="67"/>
      <c r="AX299" s="133"/>
      <c r="AY299" s="132"/>
      <c r="AZ299" s="172"/>
      <c r="BA299" s="67"/>
      <c r="BB299" s="133"/>
      <c r="BC299" s="132"/>
      <c r="BD299" s="172"/>
      <c r="BE299" s="67"/>
      <c r="BF299" s="133"/>
      <c r="BG299" s="132"/>
      <c r="BH299" s="172"/>
      <c r="BI299" s="67"/>
      <c r="BJ299" s="133"/>
      <c r="BK299" s="132"/>
      <c r="BL299" s="172"/>
    </row>
    <row r="300" spans="1:64" x14ac:dyDescent="0.2">
      <c r="A300" s="67"/>
      <c r="B300" s="70"/>
      <c r="C300" s="69"/>
      <c r="D300" s="70"/>
      <c r="E300" s="71"/>
      <c r="F300" s="70"/>
      <c r="G300" s="93"/>
      <c r="H300" s="132"/>
      <c r="I300" s="139"/>
      <c r="J300" s="67"/>
      <c r="K300" s="97"/>
      <c r="L300" s="140"/>
      <c r="M300" s="67"/>
      <c r="N300" s="97"/>
      <c r="O300" s="132"/>
      <c r="P300" s="140"/>
      <c r="Q300" s="67"/>
      <c r="R300" s="133"/>
      <c r="S300" s="132"/>
      <c r="T300" s="140"/>
      <c r="U300" s="67"/>
      <c r="V300" s="133"/>
      <c r="W300" s="132"/>
      <c r="X300" s="140"/>
      <c r="Y300" s="67"/>
      <c r="Z300" s="133"/>
      <c r="AA300" s="132"/>
      <c r="AB300" s="140"/>
      <c r="AC300" s="67"/>
      <c r="AD300" s="133"/>
      <c r="AE300" s="132"/>
      <c r="AF300" s="140"/>
      <c r="AG300" s="67"/>
      <c r="AH300" s="133"/>
      <c r="AI300" s="132"/>
      <c r="AJ300" s="140"/>
      <c r="AK300" s="67"/>
      <c r="AL300" s="133"/>
      <c r="AM300" s="132"/>
      <c r="AN300" s="140"/>
      <c r="AO300" s="73"/>
      <c r="AP300" s="133"/>
      <c r="AQ300" s="132"/>
      <c r="AR300" s="140"/>
      <c r="AS300" s="67"/>
      <c r="AT300" s="133"/>
      <c r="AU300" s="132"/>
      <c r="AV300" s="140"/>
      <c r="AW300" s="67"/>
      <c r="AX300" s="133"/>
      <c r="AY300" s="132"/>
      <c r="AZ300" s="140"/>
      <c r="BA300" s="67"/>
      <c r="BB300" s="133"/>
      <c r="BC300" s="132"/>
      <c r="BD300" s="140"/>
      <c r="BE300" s="67"/>
      <c r="BF300" s="133"/>
      <c r="BG300" s="132"/>
      <c r="BH300" s="140"/>
      <c r="BI300" s="67"/>
      <c r="BJ300" s="133"/>
      <c r="BK300" s="132"/>
      <c r="BL300" s="140"/>
    </row>
    <row r="301" spans="1:64" x14ac:dyDescent="0.2">
      <c r="A301" s="67"/>
      <c r="B301" s="871" t="s">
        <v>333</v>
      </c>
      <c r="C301" s="871"/>
      <c r="D301" s="871"/>
      <c r="E301" s="167"/>
      <c r="F301" s="70"/>
      <c r="G301" s="93"/>
      <c r="H301" s="132"/>
      <c r="I301" s="139"/>
      <c r="J301" s="67"/>
      <c r="K301" s="97"/>
      <c r="L301" s="140"/>
      <c r="M301" s="67"/>
      <c r="N301" s="97"/>
      <c r="O301" s="132"/>
      <c r="P301" s="140"/>
      <c r="Q301" s="67"/>
      <c r="R301" s="133"/>
      <c r="S301" s="132"/>
      <c r="T301" s="140"/>
      <c r="U301" s="67"/>
      <c r="V301" s="133"/>
      <c r="W301" s="132"/>
      <c r="X301" s="140"/>
      <c r="Y301" s="67"/>
      <c r="Z301" s="133"/>
      <c r="AA301" s="132"/>
      <c r="AB301" s="140"/>
      <c r="AC301" s="67"/>
      <c r="AD301" s="133"/>
      <c r="AE301" s="132"/>
      <c r="AF301" s="140"/>
      <c r="AG301" s="67"/>
      <c r="AH301" s="133"/>
      <c r="AI301" s="132"/>
      <c r="AJ301" s="140"/>
      <c r="AK301" s="67"/>
      <c r="AL301" s="133"/>
      <c r="AM301" s="132"/>
      <c r="AN301" s="140"/>
      <c r="AO301" s="73"/>
      <c r="AP301" s="133"/>
      <c r="AQ301" s="132"/>
      <c r="AR301" s="140"/>
      <c r="AS301" s="67"/>
      <c r="AT301" s="133"/>
      <c r="AU301" s="132"/>
      <c r="AV301" s="140"/>
      <c r="AW301" s="67"/>
      <c r="AX301" s="133"/>
      <c r="AY301" s="132"/>
      <c r="AZ301" s="140"/>
      <c r="BA301" s="67"/>
      <c r="BB301" s="133"/>
      <c r="BC301" s="132"/>
      <c r="BD301" s="140"/>
      <c r="BE301" s="67"/>
      <c r="BF301" s="133"/>
      <c r="BG301" s="132"/>
      <c r="BH301" s="140"/>
      <c r="BI301" s="67"/>
      <c r="BJ301" s="133"/>
      <c r="BK301" s="132"/>
      <c r="BL301" s="140"/>
    </row>
    <row r="302" spans="1:64" x14ac:dyDescent="0.2">
      <c r="A302" s="67"/>
      <c r="B302" s="168"/>
      <c r="C302" s="169">
        <v>3</v>
      </c>
      <c r="D302" s="168" t="s">
        <v>258</v>
      </c>
      <c r="E302" s="170"/>
      <c r="F302" s="70"/>
      <c r="G302" s="134">
        <v>-55842.149999999965</v>
      </c>
      <c r="H302" s="132"/>
      <c r="I302" s="160">
        <v>-30357.238256295775</v>
      </c>
      <c r="J302" s="67"/>
      <c r="K302" s="137"/>
      <c r="L302" s="161">
        <v>17009.642033905238</v>
      </c>
      <c r="M302" s="67"/>
      <c r="N302" s="165">
        <v>-55842.149999999965</v>
      </c>
      <c r="O302" s="132"/>
      <c r="P302" s="161">
        <v>-47366.880290201014</v>
      </c>
      <c r="Q302" s="67"/>
      <c r="R302" s="165">
        <v>-31538.849999999919</v>
      </c>
      <c r="S302" s="132"/>
      <c r="T302" s="138">
        <v>-16615.18622257702</v>
      </c>
      <c r="U302" s="67"/>
      <c r="V302" s="165">
        <v>0</v>
      </c>
      <c r="W302" s="132"/>
      <c r="X302" s="138">
        <v>0</v>
      </c>
      <c r="Y302" s="67"/>
      <c r="Z302" s="165">
        <v>0</v>
      </c>
      <c r="AA302" s="132"/>
      <c r="AB302" s="138">
        <v>0</v>
      </c>
      <c r="AC302" s="67"/>
      <c r="AD302" s="165">
        <v>0</v>
      </c>
      <c r="AE302" s="132"/>
      <c r="AF302" s="138">
        <v>0</v>
      </c>
      <c r="AG302" s="67"/>
      <c r="AH302" s="165">
        <v>0</v>
      </c>
      <c r="AI302" s="132"/>
      <c r="AJ302" s="138">
        <v>0</v>
      </c>
      <c r="AK302" s="67"/>
      <c r="AL302" s="165">
        <v>0</v>
      </c>
      <c r="AM302" s="132"/>
      <c r="AN302" s="138">
        <v>0</v>
      </c>
      <c r="AO302" s="73"/>
      <c r="AP302" s="165">
        <v>0</v>
      </c>
      <c r="AQ302" s="132"/>
      <c r="AR302" s="138">
        <v>0</v>
      </c>
      <c r="AS302" s="67"/>
      <c r="AT302" s="165">
        <v>415.45</v>
      </c>
      <c r="AU302" s="132"/>
      <c r="AV302" s="138">
        <v>345.73338892035321</v>
      </c>
      <c r="AW302" s="67"/>
      <c r="AX302" s="165">
        <v>-28104.65</v>
      </c>
      <c r="AY302" s="132"/>
      <c r="AZ302" s="138">
        <v>-24024.249526405194</v>
      </c>
      <c r="BA302" s="67"/>
      <c r="BB302" s="165">
        <v>0</v>
      </c>
      <c r="BC302" s="132"/>
      <c r="BD302" s="138">
        <v>0</v>
      </c>
      <c r="BE302" s="67"/>
      <c r="BF302" s="165">
        <v>3385.8999999999996</v>
      </c>
      <c r="BG302" s="132"/>
      <c r="BH302" s="138">
        <v>-7073.1779301391525</v>
      </c>
      <c r="BI302" s="67"/>
      <c r="BJ302" s="165">
        <v>0</v>
      </c>
      <c r="BK302" s="132"/>
      <c r="BL302" s="138">
        <v>0</v>
      </c>
    </row>
    <row r="303" spans="1:64" x14ac:dyDescent="0.2">
      <c r="A303" s="67"/>
      <c r="B303" s="168"/>
      <c r="C303" s="169">
        <v>3</v>
      </c>
      <c r="D303" s="168" t="s">
        <v>260</v>
      </c>
      <c r="E303" s="170"/>
      <c r="F303" s="70"/>
      <c r="G303" s="134">
        <v>-11054.820709405205</v>
      </c>
      <c r="H303" s="132"/>
      <c r="I303" s="160">
        <v>-6009.6867000293996</v>
      </c>
      <c r="J303" s="67"/>
      <c r="K303" s="137"/>
      <c r="L303" s="161">
        <v>3367.3227663330517</v>
      </c>
      <c r="M303" s="67"/>
      <c r="N303" s="165">
        <v>-11054.820709405205</v>
      </c>
      <c r="O303" s="132"/>
      <c r="P303" s="161">
        <v>-9377.0094663624513</v>
      </c>
      <c r="Q303" s="67"/>
      <c r="R303" s="165">
        <v>-6243.6050927628094</v>
      </c>
      <c r="S303" s="132"/>
      <c r="T303" s="138">
        <v>-3289.2341133707992</v>
      </c>
      <c r="U303" s="67"/>
      <c r="V303" s="165">
        <v>0</v>
      </c>
      <c r="W303" s="132"/>
      <c r="X303" s="138">
        <v>0</v>
      </c>
      <c r="Y303" s="67"/>
      <c r="Z303" s="165">
        <v>0</v>
      </c>
      <c r="AA303" s="132"/>
      <c r="AB303" s="138">
        <v>0</v>
      </c>
      <c r="AC303" s="67"/>
      <c r="AD303" s="165">
        <v>0</v>
      </c>
      <c r="AE303" s="132"/>
      <c r="AF303" s="138">
        <v>0</v>
      </c>
      <c r="AG303" s="67"/>
      <c r="AH303" s="165">
        <v>0</v>
      </c>
      <c r="AI303" s="132"/>
      <c r="AJ303" s="138">
        <v>0</v>
      </c>
      <c r="AK303" s="67"/>
      <c r="AL303" s="165">
        <v>0</v>
      </c>
      <c r="AM303" s="132"/>
      <c r="AN303" s="138">
        <v>0</v>
      </c>
      <c r="AO303" s="73"/>
      <c r="AP303" s="165">
        <v>0</v>
      </c>
      <c r="AQ303" s="132"/>
      <c r="AR303" s="138">
        <v>0</v>
      </c>
      <c r="AS303" s="67"/>
      <c r="AT303" s="165">
        <v>82.244778607599997</v>
      </c>
      <c r="AU303" s="132"/>
      <c r="AV303" s="138">
        <v>68.443292884847082</v>
      </c>
      <c r="AW303" s="67"/>
      <c r="AX303" s="165">
        <v>-5563.7518765052</v>
      </c>
      <c r="AY303" s="132"/>
      <c r="AZ303" s="138">
        <v>-4755.9732422985544</v>
      </c>
      <c r="BA303" s="67"/>
      <c r="BB303" s="165">
        <v>0</v>
      </c>
      <c r="BC303" s="132"/>
      <c r="BD303" s="138">
        <v>0</v>
      </c>
      <c r="BE303" s="67"/>
      <c r="BF303" s="165">
        <v>670.2914812552001</v>
      </c>
      <c r="BG303" s="132"/>
      <c r="BH303" s="138">
        <v>-1400.2454035779447</v>
      </c>
      <c r="BI303" s="67"/>
      <c r="BJ303" s="165">
        <v>0</v>
      </c>
      <c r="BK303" s="132"/>
      <c r="BL303" s="138">
        <v>0</v>
      </c>
    </row>
    <row r="304" spans="1:64" x14ac:dyDescent="0.2">
      <c r="A304" s="67"/>
      <c r="B304" s="168"/>
      <c r="C304" s="169">
        <v>3</v>
      </c>
      <c r="D304" s="168" t="s">
        <v>262</v>
      </c>
      <c r="E304" s="170"/>
      <c r="F304" s="70"/>
      <c r="G304" s="134">
        <v>3868</v>
      </c>
      <c r="H304" s="132"/>
      <c r="I304" s="160">
        <v>2102.7449261060351</v>
      </c>
      <c r="J304" s="67"/>
      <c r="K304" s="137"/>
      <c r="L304" s="161">
        <v>-1179.4558111097399</v>
      </c>
      <c r="M304" s="67"/>
      <c r="N304" s="165">
        <v>3868</v>
      </c>
      <c r="O304" s="132"/>
      <c r="P304" s="161">
        <v>3282.200737215775</v>
      </c>
      <c r="Q304" s="67"/>
      <c r="R304" s="165">
        <v>2185</v>
      </c>
      <c r="S304" s="132"/>
      <c r="T304" s="138">
        <v>1151.0940283596544</v>
      </c>
      <c r="U304" s="67"/>
      <c r="V304" s="165">
        <v>0</v>
      </c>
      <c r="W304" s="132"/>
      <c r="X304" s="138">
        <v>0</v>
      </c>
      <c r="Y304" s="67"/>
      <c r="Z304" s="165">
        <v>0</v>
      </c>
      <c r="AA304" s="132"/>
      <c r="AB304" s="138">
        <v>0</v>
      </c>
      <c r="AC304" s="67"/>
      <c r="AD304" s="165">
        <v>0</v>
      </c>
      <c r="AE304" s="132"/>
      <c r="AF304" s="138">
        <v>0</v>
      </c>
      <c r="AG304" s="67"/>
      <c r="AH304" s="165">
        <v>0</v>
      </c>
      <c r="AI304" s="132"/>
      <c r="AJ304" s="138">
        <v>0</v>
      </c>
      <c r="AK304" s="67"/>
      <c r="AL304" s="165">
        <v>0</v>
      </c>
      <c r="AM304" s="132"/>
      <c r="AN304" s="138">
        <v>0</v>
      </c>
      <c r="AO304" s="73"/>
      <c r="AP304" s="165">
        <v>0</v>
      </c>
      <c r="AQ304" s="132"/>
      <c r="AR304" s="138">
        <v>0</v>
      </c>
      <c r="AS304" s="67"/>
      <c r="AT304" s="165">
        <v>-29</v>
      </c>
      <c r="AU304" s="132"/>
      <c r="AV304" s="138">
        <v>-24.133513728945104</v>
      </c>
      <c r="AW304" s="67"/>
      <c r="AX304" s="165">
        <v>1947</v>
      </c>
      <c r="AY304" s="132"/>
      <c r="AZ304" s="138">
        <v>1664.3229439936422</v>
      </c>
      <c r="BA304" s="67"/>
      <c r="BB304" s="165">
        <v>0</v>
      </c>
      <c r="BC304" s="132"/>
      <c r="BD304" s="138">
        <v>0</v>
      </c>
      <c r="BE304" s="67"/>
      <c r="BF304" s="165">
        <v>-235</v>
      </c>
      <c r="BG304" s="132"/>
      <c r="BH304" s="138">
        <v>490.91727859142355</v>
      </c>
      <c r="BI304" s="67"/>
      <c r="BJ304" s="165">
        <v>0</v>
      </c>
      <c r="BK304" s="132"/>
      <c r="BL304" s="138">
        <v>0</v>
      </c>
    </row>
    <row r="305" spans="1:64" x14ac:dyDescent="0.2">
      <c r="A305" s="67"/>
      <c r="B305" s="70"/>
      <c r="C305" s="69"/>
      <c r="D305" s="70"/>
      <c r="E305" s="71"/>
      <c r="F305" s="70"/>
      <c r="G305" s="93"/>
      <c r="H305" s="132"/>
      <c r="I305" s="139"/>
      <c r="J305" s="67"/>
      <c r="K305" s="97"/>
      <c r="L305" s="140"/>
      <c r="M305" s="67"/>
      <c r="N305" s="97"/>
      <c r="O305" s="132"/>
      <c r="P305" s="140"/>
      <c r="Q305" s="67"/>
      <c r="R305" s="133"/>
      <c r="S305" s="132"/>
      <c r="T305" s="140"/>
      <c r="U305" s="67"/>
      <c r="V305" s="133"/>
      <c r="W305" s="132"/>
      <c r="X305" s="140"/>
      <c r="Y305" s="67"/>
      <c r="Z305" s="133"/>
      <c r="AA305" s="132"/>
      <c r="AB305" s="140"/>
      <c r="AC305" s="67"/>
      <c r="AD305" s="133"/>
      <c r="AE305" s="132"/>
      <c r="AF305" s="140"/>
      <c r="AG305" s="67"/>
      <c r="AH305" s="133"/>
      <c r="AI305" s="132"/>
      <c r="AJ305" s="140"/>
      <c r="AK305" s="67"/>
      <c r="AL305" s="133"/>
      <c r="AM305" s="132"/>
      <c r="AN305" s="140"/>
      <c r="AO305" s="73"/>
      <c r="AP305" s="133"/>
      <c r="AQ305" s="132"/>
      <c r="AR305" s="140"/>
      <c r="AS305" s="67"/>
      <c r="AT305" s="133"/>
      <c r="AU305" s="132"/>
      <c r="AV305" s="140"/>
      <c r="AW305" s="67"/>
      <c r="AX305" s="133"/>
      <c r="AY305" s="132"/>
      <c r="AZ305" s="140"/>
      <c r="BA305" s="67"/>
      <c r="BB305" s="133"/>
      <c r="BC305" s="132"/>
      <c r="BD305" s="140"/>
      <c r="BE305" s="67"/>
      <c r="BF305" s="133"/>
      <c r="BG305" s="132"/>
      <c r="BH305" s="140"/>
      <c r="BI305" s="67"/>
      <c r="BJ305" s="133"/>
      <c r="BK305" s="132"/>
      <c r="BL305" s="140"/>
    </row>
    <row r="306" spans="1:64" x14ac:dyDescent="0.2">
      <c r="A306" s="67"/>
      <c r="B306" s="70"/>
      <c r="C306" s="69"/>
      <c r="D306" s="70"/>
      <c r="E306" s="71"/>
      <c r="F306" s="70"/>
      <c r="G306" s="93"/>
      <c r="H306" s="132"/>
      <c r="I306" s="139"/>
      <c r="J306" s="67"/>
      <c r="K306" s="97"/>
      <c r="L306" s="140"/>
      <c r="M306" s="67"/>
      <c r="N306" s="97"/>
      <c r="O306" s="132"/>
      <c r="P306" s="140"/>
      <c r="Q306" s="67"/>
      <c r="R306" s="133"/>
      <c r="S306" s="132"/>
      <c r="T306" s="140"/>
      <c r="U306" s="67"/>
      <c r="V306" s="133"/>
      <c r="W306" s="132"/>
      <c r="X306" s="140"/>
      <c r="Y306" s="67"/>
      <c r="Z306" s="133"/>
      <c r="AA306" s="132"/>
      <c r="AB306" s="140"/>
      <c r="AC306" s="67"/>
      <c r="AD306" s="133"/>
      <c r="AE306" s="132"/>
      <c r="AF306" s="140"/>
      <c r="AG306" s="67"/>
      <c r="AH306" s="133"/>
      <c r="AI306" s="132"/>
      <c r="AJ306" s="140"/>
      <c r="AK306" s="67"/>
      <c r="AL306" s="133"/>
      <c r="AM306" s="132"/>
      <c r="AN306" s="140"/>
      <c r="AO306" s="73"/>
      <c r="AP306" s="133"/>
      <c r="AQ306" s="132"/>
      <c r="AR306" s="140"/>
      <c r="AS306" s="67"/>
      <c r="AT306" s="133"/>
      <c r="AU306" s="132"/>
      <c r="AV306" s="140"/>
      <c r="AW306" s="67"/>
      <c r="AX306" s="133"/>
      <c r="AY306" s="132"/>
      <c r="AZ306" s="140"/>
      <c r="BA306" s="67"/>
      <c r="BB306" s="133"/>
      <c r="BC306" s="132"/>
      <c r="BD306" s="140"/>
      <c r="BE306" s="67"/>
      <c r="BF306" s="133"/>
      <c r="BG306" s="132"/>
      <c r="BH306" s="140"/>
      <c r="BI306" s="67"/>
      <c r="BJ306" s="133"/>
      <c r="BK306" s="132"/>
      <c r="BL306" s="140"/>
    </row>
    <row r="307" spans="1:64" x14ac:dyDescent="0.2">
      <c r="A307" s="67"/>
      <c r="B307" s="871" t="s">
        <v>334</v>
      </c>
      <c r="C307" s="871"/>
      <c r="D307" s="871"/>
      <c r="E307" s="167"/>
      <c r="F307" s="70"/>
      <c r="G307" s="93"/>
      <c r="H307" s="132"/>
      <c r="I307" s="139"/>
      <c r="J307" s="67"/>
      <c r="K307" s="97"/>
      <c r="L307" s="140"/>
      <c r="M307" s="67"/>
      <c r="N307" s="97"/>
      <c r="O307" s="132"/>
      <c r="P307" s="140"/>
      <c r="Q307" s="67"/>
      <c r="R307" s="133"/>
      <c r="S307" s="132"/>
      <c r="T307" s="140"/>
      <c r="U307" s="67"/>
      <c r="V307" s="133"/>
      <c r="W307" s="132"/>
      <c r="X307" s="140"/>
      <c r="Y307" s="67"/>
      <c r="Z307" s="133"/>
      <c r="AA307" s="132"/>
      <c r="AB307" s="140"/>
      <c r="AC307" s="67"/>
      <c r="AD307" s="133"/>
      <c r="AE307" s="132"/>
      <c r="AF307" s="140"/>
      <c r="AG307" s="67"/>
      <c r="AH307" s="133"/>
      <c r="AI307" s="132"/>
      <c r="AJ307" s="140"/>
      <c r="AK307" s="67"/>
      <c r="AL307" s="133"/>
      <c r="AM307" s="132"/>
      <c r="AN307" s="140"/>
      <c r="AO307" s="73"/>
      <c r="AP307" s="133"/>
      <c r="AQ307" s="132"/>
      <c r="AR307" s="140"/>
      <c r="AS307" s="67"/>
      <c r="AT307" s="133"/>
      <c r="AU307" s="132"/>
      <c r="AV307" s="140"/>
      <c r="AW307" s="67"/>
      <c r="AX307" s="133"/>
      <c r="AY307" s="132"/>
      <c r="AZ307" s="140"/>
      <c r="BA307" s="67"/>
      <c r="BB307" s="133"/>
      <c r="BC307" s="132"/>
      <c r="BD307" s="140"/>
      <c r="BE307" s="67"/>
      <c r="BF307" s="133"/>
      <c r="BG307" s="132"/>
      <c r="BH307" s="140"/>
      <c r="BI307" s="67"/>
      <c r="BJ307" s="133"/>
      <c r="BK307" s="132"/>
      <c r="BL307" s="140"/>
    </row>
    <row r="308" spans="1:64" x14ac:dyDescent="0.2">
      <c r="A308" s="67"/>
      <c r="B308" s="168"/>
      <c r="C308" s="169">
        <v>4</v>
      </c>
      <c r="D308" s="168" t="s">
        <v>258</v>
      </c>
      <c r="E308" s="170"/>
      <c r="F308" s="70"/>
      <c r="G308" s="134">
        <v>-3544095.8</v>
      </c>
      <c r="H308" s="132"/>
      <c r="I308" s="160">
        <v>-1926662.2184807935</v>
      </c>
      <c r="J308" s="67"/>
      <c r="K308" s="137"/>
      <c r="L308" s="161">
        <v>-3741.6016202445608</v>
      </c>
      <c r="M308" s="67"/>
      <c r="N308" s="165">
        <v>-3544095.8</v>
      </c>
      <c r="O308" s="132"/>
      <c r="P308" s="161">
        <v>-1922920.616860549</v>
      </c>
      <c r="Q308" s="67"/>
      <c r="R308" s="165">
        <v>-3327929.5</v>
      </c>
      <c r="S308" s="132"/>
      <c r="T308" s="138">
        <v>-1753208.1346690757</v>
      </c>
      <c r="U308" s="67"/>
      <c r="V308" s="165">
        <v>0</v>
      </c>
      <c r="W308" s="132"/>
      <c r="X308" s="138">
        <v>0</v>
      </c>
      <c r="Y308" s="67"/>
      <c r="Z308" s="165">
        <v>0</v>
      </c>
      <c r="AA308" s="132"/>
      <c r="AB308" s="138">
        <v>0</v>
      </c>
      <c r="AC308" s="67"/>
      <c r="AD308" s="165">
        <v>0</v>
      </c>
      <c r="AE308" s="132"/>
      <c r="AF308" s="138">
        <v>0</v>
      </c>
      <c r="AG308" s="67"/>
      <c r="AH308" s="165">
        <v>0</v>
      </c>
      <c r="AI308" s="132"/>
      <c r="AJ308" s="138">
        <v>0</v>
      </c>
      <c r="AK308" s="67"/>
      <c r="AL308" s="165">
        <v>-3500000</v>
      </c>
      <c r="AM308" s="132"/>
      <c r="AN308" s="138">
        <v>-2747855.1821914734</v>
      </c>
      <c r="AO308" s="73"/>
      <c r="AP308" s="165">
        <v>3283833.7</v>
      </c>
      <c r="AQ308" s="132"/>
      <c r="AR308" s="138">
        <v>2578142.7000000002</v>
      </c>
      <c r="AS308" s="67"/>
      <c r="AT308" s="165">
        <v>0</v>
      </c>
      <c r="AU308" s="132"/>
      <c r="AV308" s="138">
        <v>0</v>
      </c>
      <c r="AW308" s="67"/>
      <c r="AX308" s="165">
        <v>0</v>
      </c>
      <c r="AY308" s="132"/>
      <c r="AZ308" s="138">
        <v>0</v>
      </c>
      <c r="BA308" s="67"/>
      <c r="BB308" s="165">
        <v>0</v>
      </c>
      <c r="BC308" s="132"/>
      <c r="BD308" s="138">
        <v>0</v>
      </c>
      <c r="BE308" s="67"/>
      <c r="BF308" s="165">
        <v>0</v>
      </c>
      <c r="BG308" s="132"/>
      <c r="BH308" s="138">
        <v>0</v>
      </c>
      <c r="BI308" s="67"/>
      <c r="BJ308" s="165">
        <v>0</v>
      </c>
      <c r="BK308" s="132"/>
      <c r="BL308" s="138">
        <v>0</v>
      </c>
    </row>
    <row r="309" spans="1:64" x14ac:dyDescent="0.2">
      <c r="A309" s="67"/>
      <c r="B309" s="168"/>
      <c r="C309" s="169">
        <v>4</v>
      </c>
      <c r="D309" s="168" t="s">
        <v>260</v>
      </c>
      <c r="E309" s="170"/>
      <c r="F309" s="70"/>
      <c r="G309" s="134">
        <v>-701608.79632957932</v>
      </c>
      <c r="H309" s="132"/>
      <c r="I309" s="160">
        <v>-381412.70335920004</v>
      </c>
      <c r="J309" s="67"/>
      <c r="K309" s="137"/>
      <c r="L309" s="161">
        <v>-740.70814031746704</v>
      </c>
      <c r="M309" s="67"/>
      <c r="N309" s="165">
        <v>-701608.79632957932</v>
      </c>
      <c r="O309" s="132"/>
      <c r="P309" s="161">
        <v>-380671.99521888257</v>
      </c>
      <c r="Q309" s="67"/>
      <c r="R309" s="165">
        <v>-658815.32061427331</v>
      </c>
      <c r="S309" s="132"/>
      <c r="T309" s="138">
        <v>-347074.77407365723</v>
      </c>
      <c r="U309" s="67"/>
      <c r="V309" s="165">
        <v>0</v>
      </c>
      <c r="W309" s="132"/>
      <c r="X309" s="138">
        <v>0</v>
      </c>
      <c r="Y309" s="67"/>
      <c r="Z309" s="165">
        <v>0</v>
      </c>
      <c r="AA309" s="132"/>
      <c r="AB309" s="138">
        <v>0</v>
      </c>
      <c r="AC309" s="67"/>
      <c r="AD309" s="165">
        <v>0</v>
      </c>
      <c r="AE309" s="132"/>
      <c r="AF309" s="138">
        <v>0</v>
      </c>
      <c r="AG309" s="67"/>
      <c r="AH309" s="165">
        <v>0</v>
      </c>
      <c r="AI309" s="132"/>
      <c r="AJ309" s="138">
        <v>0</v>
      </c>
      <c r="AK309" s="67"/>
      <c r="AL309" s="165">
        <v>-692879.348</v>
      </c>
      <c r="AM309" s="132"/>
      <c r="AN309" s="138">
        <v>-543980.60201007128</v>
      </c>
      <c r="AO309" s="73"/>
      <c r="AP309" s="165">
        <v>650085.87228469399</v>
      </c>
      <c r="AQ309" s="132"/>
      <c r="AR309" s="138">
        <v>510383.38086484594</v>
      </c>
      <c r="AS309" s="67"/>
      <c r="AT309" s="165">
        <v>0</v>
      </c>
      <c r="AU309" s="132"/>
      <c r="AV309" s="138">
        <v>0</v>
      </c>
      <c r="AW309" s="67"/>
      <c r="AX309" s="165">
        <v>0</v>
      </c>
      <c r="AY309" s="132"/>
      <c r="AZ309" s="138">
        <v>0</v>
      </c>
      <c r="BA309" s="67"/>
      <c r="BB309" s="165">
        <v>0</v>
      </c>
      <c r="BC309" s="132"/>
      <c r="BD309" s="138">
        <v>0</v>
      </c>
      <c r="BE309" s="67"/>
      <c r="BF309" s="165">
        <v>0</v>
      </c>
      <c r="BG309" s="132"/>
      <c r="BH309" s="138">
        <v>0</v>
      </c>
      <c r="BI309" s="67"/>
      <c r="BJ309" s="165">
        <v>0</v>
      </c>
      <c r="BK309" s="132"/>
      <c r="BL309" s="138">
        <v>0</v>
      </c>
    </row>
    <row r="310" spans="1:64" x14ac:dyDescent="0.2">
      <c r="A310" s="67"/>
      <c r="B310" s="168"/>
      <c r="C310" s="169">
        <v>4</v>
      </c>
      <c r="D310" s="168" t="s">
        <v>262</v>
      </c>
      <c r="E310" s="170"/>
      <c r="F310" s="70"/>
      <c r="G310" s="134">
        <v>245564</v>
      </c>
      <c r="H310" s="132"/>
      <c r="I310" s="160">
        <v>133494.94700990239</v>
      </c>
      <c r="J310" s="67"/>
      <c r="K310" s="137"/>
      <c r="L310" s="161">
        <v>259.19011164738913</v>
      </c>
      <c r="M310" s="67"/>
      <c r="N310" s="165">
        <v>245564</v>
      </c>
      <c r="O310" s="132"/>
      <c r="P310" s="161">
        <v>133235.756898255</v>
      </c>
      <c r="Q310" s="67"/>
      <c r="R310" s="165">
        <v>230586</v>
      </c>
      <c r="S310" s="132"/>
      <c r="T310" s="138">
        <v>121476.50692143674</v>
      </c>
      <c r="U310" s="67"/>
      <c r="V310" s="165">
        <v>0</v>
      </c>
      <c r="W310" s="132"/>
      <c r="X310" s="138">
        <v>0</v>
      </c>
      <c r="Y310" s="67"/>
      <c r="Z310" s="165">
        <v>0</v>
      </c>
      <c r="AA310" s="132"/>
      <c r="AB310" s="138">
        <v>0</v>
      </c>
      <c r="AC310" s="67"/>
      <c r="AD310" s="165">
        <v>0</v>
      </c>
      <c r="AE310" s="132"/>
      <c r="AF310" s="138">
        <v>0</v>
      </c>
      <c r="AG310" s="67"/>
      <c r="AH310" s="165">
        <v>0</v>
      </c>
      <c r="AI310" s="132"/>
      <c r="AJ310" s="138">
        <v>0</v>
      </c>
      <c r="AK310" s="67"/>
      <c r="AL310" s="165">
        <v>242508</v>
      </c>
      <c r="AM310" s="132"/>
      <c r="AN310" s="138">
        <v>190393.38986368282</v>
      </c>
      <c r="AO310" s="73"/>
      <c r="AP310" s="165">
        <v>-227530</v>
      </c>
      <c r="AQ310" s="132"/>
      <c r="AR310" s="138">
        <v>-178634.13988686455</v>
      </c>
      <c r="AS310" s="67"/>
      <c r="AT310" s="165">
        <v>0</v>
      </c>
      <c r="AU310" s="132"/>
      <c r="AV310" s="138">
        <v>0</v>
      </c>
      <c r="AW310" s="67"/>
      <c r="AX310" s="165">
        <v>0</v>
      </c>
      <c r="AY310" s="132"/>
      <c r="AZ310" s="138">
        <v>0</v>
      </c>
      <c r="BA310" s="67"/>
      <c r="BB310" s="165">
        <v>0</v>
      </c>
      <c r="BC310" s="132"/>
      <c r="BD310" s="138">
        <v>0</v>
      </c>
      <c r="BE310" s="67"/>
      <c r="BF310" s="165">
        <v>0</v>
      </c>
      <c r="BG310" s="132"/>
      <c r="BH310" s="138">
        <v>0</v>
      </c>
      <c r="BI310" s="67"/>
      <c r="BJ310" s="165">
        <v>0</v>
      </c>
      <c r="BK310" s="132"/>
      <c r="BL310" s="138">
        <v>0</v>
      </c>
    </row>
    <row r="311" spans="1:64" x14ac:dyDescent="0.2">
      <c r="A311" s="67"/>
      <c r="B311" s="70"/>
      <c r="C311" s="69"/>
      <c r="D311" s="70"/>
      <c r="E311" s="71"/>
      <c r="F311" s="70"/>
      <c r="G311" s="93"/>
      <c r="H311" s="132"/>
      <c r="I311" s="139"/>
      <c r="J311" s="67"/>
      <c r="K311" s="97"/>
      <c r="L311" s="140"/>
      <c r="M311" s="67"/>
      <c r="N311" s="97"/>
      <c r="O311" s="132"/>
      <c r="P311" s="140"/>
      <c r="Q311" s="67"/>
      <c r="R311" s="133"/>
      <c r="S311" s="132"/>
      <c r="T311" s="140"/>
      <c r="U311" s="67"/>
      <c r="V311" s="133"/>
      <c r="W311" s="132"/>
      <c r="X311" s="140"/>
      <c r="Y311" s="67"/>
      <c r="Z311" s="133"/>
      <c r="AA311" s="132"/>
      <c r="AB311" s="140"/>
      <c r="AC311" s="67"/>
      <c r="AD311" s="133"/>
      <c r="AE311" s="132"/>
      <c r="AF311" s="140"/>
      <c r="AG311" s="67"/>
      <c r="AH311" s="133"/>
      <c r="AI311" s="132"/>
      <c r="AJ311" s="140"/>
      <c r="AK311" s="67"/>
      <c r="AL311" s="133"/>
      <c r="AM311" s="132"/>
      <c r="AN311" s="140"/>
      <c r="AO311" s="73"/>
      <c r="AP311" s="133"/>
      <c r="AQ311" s="132"/>
      <c r="AR311" s="140"/>
      <c r="AS311" s="67"/>
      <c r="AT311" s="133"/>
      <c r="AU311" s="132"/>
      <c r="AV311" s="140"/>
      <c r="AW311" s="67"/>
      <c r="AX311" s="133"/>
      <c r="AY311" s="132"/>
      <c r="AZ311" s="140"/>
      <c r="BA311" s="67"/>
      <c r="BB311" s="133"/>
      <c r="BC311" s="132"/>
      <c r="BD311" s="140"/>
      <c r="BE311" s="67"/>
      <c r="BF311" s="133"/>
      <c r="BG311" s="132"/>
      <c r="BH311" s="140"/>
      <c r="BI311" s="67"/>
      <c r="BJ311" s="133"/>
      <c r="BK311" s="132"/>
      <c r="BL311" s="140"/>
    </row>
    <row r="312" spans="1:64" x14ac:dyDescent="0.2">
      <c r="A312" s="67"/>
      <c r="B312" s="70"/>
      <c r="C312" s="69"/>
      <c r="D312" s="70"/>
      <c r="E312" s="71"/>
      <c r="F312" s="70"/>
      <c r="G312" s="93"/>
      <c r="H312" s="132"/>
      <c r="I312" s="139"/>
      <c r="J312" s="67"/>
      <c r="K312" s="97"/>
      <c r="L312" s="140"/>
      <c r="M312" s="67"/>
      <c r="N312" s="97"/>
      <c r="O312" s="132"/>
      <c r="P312" s="140"/>
      <c r="Q312" s="67"/>
      <c r="R312" s="133"/>
      <c r="S312" s="132"/>
      <c r="T312" s="140"/>
      <c r="U312" s="67"/>
      <c r="V312" s="133"/>
      <c r="W312" s="132"/>
      <c r="X312" s="140"/>
      <c r="Y312" s="67"/>
      <c r="Z312" s="133"/>
      <c r="AA312" s="132"/>
      <c r="AB312" s="140"/>
      <c r="AC312" s="67"/>
      <c r="AD312" s="133"/>
      <c r="AE312" s="132"/>
      <c r="AF312" s="140"/>
      <c r="AG312" s="67"/>
      <c r="AH312" s="133"/>
      <c r="AI312" s="132"/>
      <c r="AJ312" s="140"/>
      <c r="AK312" s="67"/>
      <c r="AL312" s="133"/>
      <c r="AM312" s="132"/>
      <c r="AN312" s="140"/>
      <c r="AO312" s="73"/>
      <c r="AP312" s="133"/>
      <c r="AQ312" s="132"/>
      <c r="AR312" s="140"/>
      <c r="AS312" s="67"/>
      <c r="AT312" s="133"/>
      <c r="AU312" s="132"/>
      <c r="AV312" s="140"/>
      <c r="AW312" s="67"/>
      <c r="AX312" s="133"/>
      <c r="AY312" s="132"/>
      <c r="AZ312" s="140"/>
      <c r="BA312" s="67"/>
      <c r="BB312" s="133"/>
      <c r="BC312" s="132"/>
      <c r="BD312" s="140"/>
      <c r="BE312" s="67"/>
      <c r="BF312" s="133"/>
      <c r="BG312" s="132"/>
      <c r="BH312" s="140"/>
      <c r="BI312" s="67"/>
      <c r="BJ312" s="133"/>
      <c r="BK312" s="132"/>
      <c r="BL312" s="140"/>
    </row>
    <row r="313" spans="1:64" x14ac:dyDescent="0.2">
      <c r="A313" s="67"/>
      <c r="B313" s="168" t="s">
        <v>335</v>
      </c>
      <c r="C313" s="169"/>
      <c r="D313" s="168" t="s">
        <v>336</v>
      </c>
      <c r="E313" s="71"/>
      <c r="F313" s="70"/>
      <c r="G313" s="134">
        <v>0</v>
      </c>
      <c r="H313" s="132"/>
      <c r="I313" s="173">
        <v>0</v>
      </c>
      <c r="J313" s="67"/>
      <c r="K313" s="137"/>
      <c r="L313" s="174">
        <v>0</v>
      </c>
      <c r="M313" s="67"/>
      <c r="N313" s="137">
        <v>0</v>
      </c>
      <c r="O313" s="132"/>
      <c r="P313" s="174">
        <v>0</v>
      </c>
      <c r="Q313" s="67"/>
      <c r="R313" s="137">
        <v>0</v>
      </c>
      <c r="S313" s="132"/>
      <c r="T313" s="174">
        <v>0</v>
      </c>
      <c r="U313" s="67"/>
      <c r="V313" s="137">
        <v>0</v>
      </c>
      <c r="W313" s="132"/>
      <c r="X313" s="174">
        <v>0</v>
      </c>
      <c r="Y313" s="67"/>
      <c r="Z313" s="137">
        <v>0</v>
      </c>
      <c r="AA313" s="132"/>
      <c r="AB313" s="174">
        <v>0</v>
      </c>
      <c r="AC313" s="67"/>
      <c r="AD313" s="137">
        <v>0</v>
      </c>
      <c r="AE313" s="132"/>
      <c r="AF313" s="174">
        <v>0</v>
      </c>
      <c r="AG313" s="67"/>
      <c r="AH313" s="137">
        <v>0</v>
      </c>
      <c r="AI313" s="132"/>
      <c r="AJ313" s="174">
        <v>0</v>
      </c>
      <c r="AK313" s="67"/>
      <c r="AL313" s="137">
        <v>0</v>
      </c>
      <c r="AM313" s="132"/>
      <c r="AN313" s="174">
        <v>0</v>
      </c>
      <c r="AO313" s="73"/>
      <c r="AP313" s="137">
        <v>0</v>
      </c>
      <c r="AQ313" s="132"/>
      <c r="AR313" s="174">
        <v>0</v>
      </c>
      <c r="AS313" s="67"/>
      <c r="AT313" s="137">
        <v>0</v>
      </c>
      <c r="AU313" s="132"/>
      <c r="AV313" s="174">
        <v>0</v>
      </c>
      <c r="AW313" s="67"/>
      <c r="AX313" s="137">
        <v>0</v>
      </c>
      <c r="AY313" s="132"/>
      <c r="AZ313" s="174">
        <v>0</v>
      </c>
      <c r="BA313" s="67"/>
      <c r="BB313" s="137">
        <v>0</v>
      </c>
      <c r="BC313" s="132"/>
      <c r="BD313" s="174">
        <v>0</v>
      </c>
      <c r="BE313" s="67"/>
      <c r="BF313" s="137">
        <v>0</v>
      </c>
      <c r="BG313" s="132"/>
      <c r="BH313" s="174">
        <v>0</v>
      </c>
      <c r="BI313" s="67"/>
      <c r="BJ313" s="137">
        <v>0</v>
      </c>
      <c r="BK313" s="132"/>
      <c r="BL313" s="174">
        <v>0</v>
      </c>
    </row>
    <row r="314" spans="1:64" x14ac:dyDescent="0.2">
      <c r="A314" s="67"/>
      <c r="B314" s="168"/>
      <c r="C314" s="169"/>
      <c r="D314" s="168"/>
      <c r="E314" s="71"/>
      <c r="F314" s="70"/>
      <c r="G314" s="93"/>
      <c r="H314" s="132"/>
      <c r="I314" s="139"/>
      <c r="J314" s="67"/>
      <c r="K314" s="97"/>
      <c r="L314" s="140"/>
      <c r="M314" s="67"/>
      <c r="N314" s="97"/>
      <c r="O314" s="132"/>
      <c r="P314" s="140"/>
      <c r="Q314" s="67"/>
      <c r="R314" s="133"/>
      <c r="S314" s="132"/>
      <c r="T314" s="140"/>
      <c r="U314" s="67"/>
      <c r="V314" s="133"/>
      <c r="W314" s="132"/>
      <c r="X314" s="140"/>
      <c r="Y314" s="67"/>
      <c r="Z314" s="133"/>
      <c r="AA314" s="132"/>
      <c r="AB314" s="140"/>
      <c r="AC314" s="67"/>
      <c r="AD314" s="133"/>
      <c r="AE314" s="132"/>
      <c r="AF314" s="140"/>
      <c r="AG314" s="67"/>
      <c r="AH314" s="133"/>
      <c r="AI314" s="132"/>
      <c r="AJ314" s="140"/>
      <c r="AK314" s="67"/>
      <c r="AL314" s="133"/>
      <c r="AM314" s="132"/>
      <c r="AN314" s="140"/>
      <c r="AO314" s="73"/>
      <c r="AP314" s="133"/>
      <c r="AQ314" s="132"/>
      <c r="AR314" s="140"/>
      <c r="AS314" s="67"/>
      <c r="AT314" s="133"/>
      <c r="AU314" s="132"/>
      <c r="AV314" s="140"/>
      <c r="AW314" s="67"/>
      <c r="AX314" s="133"/>
      <c r="AY314" s="132"/>
      <c r="AZ314" s="140"/>
      <c r="BA314" s="67"/>
      <c r="BB314" s="133"/>
      <c r="BC314" s="132"/>
      <c r="BD314" s="140"/>
      <c r="BE314" s="67"/>
      <c r="BF314" s="133"/>
      <c r="BG314" s="132"/>
      <c r="BH314" s="140"/>
      <c r="BI314" s="67"/>
      <c r="BJ314" s="133"/>
      <c r="BK314" s="132"/>
      <c r="BL314" s="140"/>
    </row>
    <row r="315" spans="1:64" x14ac:dyDescent="0.2">
      <c r="A315" s="67"/>
      <c r="B315" s="168" t="s">
        <v>337</v>
      </c>
      <c r="C315" s="169"/>
      <c r="D315" s="168" t="s">
        <v>338</v>
      </c>
      <c r="E315" s="71"/>
      <c r="F315" s="70"/>
      <c r="G315" s="134">
        <v>0</v>
      </c>
      <c r="H315" s="132"/>
      <c r="I315" s="173">
        <v>0</v>
      </c>
      <c r="J315" s="67"/>
      <c r="K315" s="137"/>
      <c r="L315" s="174">
        <v>0</v>
      </c>
      <c r="M315" s="67"/>
      <c r="N315" s="137">
        <v>0</v>
      </c>
      <c r="O315" s="132"/>
      <c r="P315" s="174">
        <v>0</v>
      </c>
      <c r="Q315" s="67"/>
      <c r="R315" s="137">
        <v>0</v>
      </c>
      <c r="S315" s="132"/>
      <c r="T315" s="174">
        <v>0</v>
      </c>
      <c r="U315" s="67"/>
      <c r="V315" s="137">
        <v>0</v>
      </c>
      <c r="W315" s="132"/>
      <c r="X315" s="174">
        <v>0</v>
      </c>
      <c r="Y315" s="67"/>
      <c r="Z315" s="137">
        <v>0</v>
      </c>
      <c r="AA315" s="132"/>
      <c r="AB315" s="174">
        <v>0</v>
      </c>
      <c r="AC315" s="67"/>
      <c r="AD315" s="137">
        <v>0</v>
      </c>
      <c r="AE315" s="132"/>
      <c r="AF315" s="174">
        <v>0</v>
      </c>
      <c r="AG315" s="67"/>
      <c r="AH315" s="137">
        <v>0</v>
      </c>
      <c r="AI315" s="132"/>
      <c r="AJ315" s="174">
        <v>0</v>
      </c>
      <c r="AK315" s="67"/>
      <c r="AL315" s="137">
        <v>0</v>
      </c>
      <c r="AM315" s="132"/>
      <c r="AN315" s="174">
        <v>0</v>
      </c>
      <c r="AO315" s="73"/>
      <c r="AP315" s="137">
        <v>0</v>
      </c>
      <c r="AQ315" s="132"/>
      <c r="AR315" s="174">
        <v>0</v>
      </c>
      <c r="AS315" s="67"/>
      <c r="AT315" s="137">
        <v>0</v>
      </c>
      <c r="AU315" s="132"/>
      <c r="AV315" s="174">
        <v>0</v>
      </c>
      <c r="AW315" s="67"/>
      <c r="AX315" s="137">
        <v>0</v>
      </c>
      <c r="AY315" s="132"/>
      <c r="AZ315" s="174">
        <v>0</v>
      </c>
      <c r="BA315" s="67"/>
      <c r="BB315" s="137">
        <v>0</v>
      </c>
      <c r="BC315" s="132"/>
      <c r="BD315" s="174">
        <v>0</v>
      </c>
      <c r="BE315" s="67"/>
      <c r="BF315" s="137">
        <v>0</v>
      </c>
      <c r="BG315" s="132"/>
      <c r="BH315" s="174">
        <v>0</v>
      </c>
      <c r="BI315" s="67"/>
      <c r="BJ315" s="137">
        <v>0</v>
      </c>
      <c r="BK315" s="132"/>
      <c r="BL315" s="174">
        <v>0</v>
      </c>
    </row>
    <row r="316" spans="1:64" x14ac:dyDescent="0.2">
      <c r="A316" s="67"/>
      <c r="B316" s="168"/>
      <c r="C316" s="169"/>
      <c r="D316" s="168"/>
      <c r="E316" s="71"/>
      <c r="F316" s="70"/>
      <c r="G316" s="93"/>
      <c r="H316" s="132"/>
      <c r="I316" s="139"/>
      <c r="J316" s="67"/>
      <c r="K316" s="97"/>
      <c r="L316" s="140"/>
      <c r="M316" s="67"/>
      <c r="N316" s="97"/>
      <c r="O316" s="132"/>
      <c r="P316" s="140"/>
      <c r="Q316" s="67"/>
      <c r="R316" s="133"/>
      <c r="S316" s="132"/>
      <c r="T316" s="140"/>
      <c r="U316" s="67"/>
      <c r="V316" s="133"/>
      <c r="W316" s="132"/>
      <c r="X316" s="140"/>
      <c r="Y316" s="67"/>
      <c r="Z316" s="133"/>
      <c r="AA316" s="132"/>
      <c r="AB316" s="140"/>
      <c r="AC316" s="67"/>
      <c r="AD316" s="133"/>
      <c r="AE316" s="132"/>
      <c r="AF316" s="140"/>
      <c r="AG316" s="67"/>
      <c r="AH316" s="133"/>
      <c r="AI316" s="132"/>
      <c r="AJ316" s="140"/>
      <c r="AK316" s="67"/>
      <c r="AL316" s="133"/>
      <c r="AM316" s="132"/>
      <c r="AN316" s="140"/>
      <c r="AO316" s="73"/>
      <c r="AP316" s="133"/>
      <c r="AQ316" s="132"/>
      <c r="AR316" s="140"/>
      <c r="AS316" s="67"/>
      <c r="AT316" s="133"/>
      <c r="AU316" s="132"/>
      <c r="AV316" s="140"/>
      <c r="AW316" s="67"/>
      <c r="AX316" s="133"/>
      <c r="AY316" s="132"/>
      <c r="AZ316" s="140"/>
      <c r="BA316" s="67"/>
      <c r="BB316" s="133"/>
      <c r="BC316" s="132"/>
      <c r="BD316" s="140"/>
      <c r="BE316" s="67"/>
      <c r="BF316" s="133"/>
      <c r="BG316" s="132"/>
      <c r="BH316" s="140"/>
      <c r="BI316" s="67"/>
      <c r="BJ316" s="133"/>
      <c r="BK316" s="132"/>
      <c r="BL316" s="140"/>
    </row>
    <row r="317" spans="1:64" x14ac:dyDescent="0.2">
      <c r="A317" s="67"/>
      <c r="B317" s="168" t="s">
        <v>337</v>
      </c>
      <c r="C317" s="169"/>
      <c r="D317" s="168" t="s">
        <v>339</v>
      </c>
      <c r="E317" s="71"/>
      <c r="F317" s="70"/>
      <c r="G317" s="134">
        <v>0</v>
      </c>
      <c r="H317" s="132"/>
      <c r="I317" s="173">
        <v>0</v>
      </c>
      <c r="J317" s="67"/>
      <c r="K317" s="137"/>
      <c r="L317" s="174">
        <v>0</v>
      </c>
      <c r="M317" s="67"/>
      <c r="N317" s="137">
        <v>0</v>
      </c>
      <c r="O317" s="132"/>
      <c r="P317" s="174">
        <v>0</v>
      </c>
      <c r="Q317" s="67"/>
      <c r="R317" s="137">
        <v>0</v>
      </c>
      <c r="S317" s="132"/>
      <c r="T317" s="174">
        <v>0</v>
      </c>
      <c r="U317" s="67"/>
      <c r="V317" s="137">
        <v>0</v>
      </c>
      <c r="W317" s="132"/>
      <c r="X317" s="174">
        <v>0</v>
      </c>
      <c r="Y317" s="67"/>
      <c r="Z317" s="137">
        <v>0</v>
      </c>
      <c r="AA317" s="132"/>
      <c r="AB317" s="174">
        <v>0</v>
      </c>
      <c r="AC317" s="67"/>
      <c r="AD317" s="137">
        <v>0</v>
      </c>
      <c r="AE317" s="132"/>
      <c r="AF317" s="174">
        <v>0</v>
      </c>
      <c r="AG317" s="67"/>
      <c r="AH317" s="137">
        <v>0</v>
      </c>
      <c r="AI317" s="132"/>
      <c r="AJ317" s="174">
        <v>0</v>
      </c>
      <c r="AK317" s="67"/>
      <c r="AL317" s="137">
        <v>0</v>
      </c>
      <c r="AM317" s="132"/>
      <c r="AN317" s="174">
        <v>0</v>
      </c>
      <c r="AO317" s="73"/>
      <c r="AP317" s="137">
        <v>0</v>
      </c>
      <c r="AQ317" s="132"/>
      <c r="AR317" s="174">
        <v>0</v>
      </c>
      <c r="AS317" s="67"/>
      <c r="AT317" s="137">
        <v>0</v>
      </c>
      <c r="AU317" s="132"/>
      <c r="AV317" s="174">
        <v>0</v>
      </c>
      <c r="AW317" s="67"/>
      <c r="AX317" s="137">
        <v>0</v>
      </c>
      <c r="AY317" s="132"/>
      <c r="AZ317" s="174">
        <v>0</v>
      </c>
      <c r="BA317" s="67"/>
      <c r="BB317" s="137">
        <v>0</v>
      </c>
      <c r="BC317" s="132"/>
      <c r="BD317" s="174">
        <v>0</v>
      </c>
      <c r="BE317" s="67"/>
      <c r="BF317" s="137">
        <v>0</v>
      </c>
      <c r="BG317" s="132"/>
      <c r="BH317" s="174">
        <v>0</v>
      </c>
      <c r="BI317" s="67"/>
      <c r="BJ317" s="137">
        <v>0</v>
      </c>
      <c r="BK317" s="132"/>
      <c r="BL317" s="174">
        <v>0</v>
      </c>
    </row>
    <row r="318" spans="1:64" x14ac:dyDescent="0.2">
      <c r="A318" s="67"/>
      <c r="B318" s="168"/>
      <c r="C318" s="169"/>
      <c r="D318" s="168"/>
      <c r="E318" s="71"/>
      <c r="F318" s="70"/>
      <c r="G318" s="93"/>
      <c r="H318" s="132"/>
      <c r="I318" s="139"/>
      <c r="J318" s="67"/>
      <c r="K318" s="97"/>
      <c r="L318" s="140"/>
      <c r="M318" s="67"/>
      <c r="N318" s="97"/>
      <c r="O318" s="132"/>
      <c r="P318" s="140"/>
      <c r="Q318" s="67"/>
      <c r="R318" s="133"/>
      <c r="S318" s="132"/>
      <c r="T318" s="140"/>
      <c r="U318" s="67"/>
      <c r="V318" s="133"/>
      <c r="W318" s="132"/>
      <c r="X318" s="140"/>
      <c r="Y318" s="67"/>
      <c r="Z318" s="133"/>
      <c r="AA318" s="132"/>
      <c r="AB318" s="140"/>
      <c r="AC318" s="67"/>
      <c r="AD318" s="133"/>
      <c r="AE318" s="132"/>
      <c r="AF318" s="140"/>
      <c r="AG318" s="67"/>
      <c r="AH318" s="133"/>
      <c r="AI318" s="132"/>
      <c r="AJ318" s="140"/>
      <c r="AK318" s="67"/>
      <c r="AL318" s="133"/>
      <c r="AM318" s="132"/>
      <c r="AN318" s="140"/>
      <c r="AO318" s="73"/>
      <c r="AP318" s="133"/>
      <c r="AQ318" s="132"/>
      <c r="AR318" s="140"/>
      <c r="AS318" s="67"/>
      <c r="AT318" s="133"/>
      <c r="AU318" s="132"/>
      <c r="AV318" s="140"/>
      <c r="AW318" s="67"/>
      <c r="AX318" s="133"/>
      <c r="AY318" s="132"/>
      <c r="AZ318" s="140"/>
      <c r="BA318" s="67"/>
      <c r="BB318" s="133"/>
      <c r="BC318" s="132"/>
      <c r="BD318" s="140"/>
      <c r="BE318" s="67"/>
      <c r="BF318" s="133"/>
      <c r="BG318" s="132"/>
      <c r="BH318" s="140"/>
      <c r="BI318" s="67"/>
      <c r="BJ318" s="133"/>
      <c r="BK318" s="132"/>
      <c r="BL318" s="140"/>
    </row>
    <row r="319" spans="1:64" x14ac:dyDescent="0.2">
      <c r="A319" s="67"/>
      <c r="B319" s="168" t="s">
        <v>340</v>
      </c>
      <c r="C319" s="169"/>
      <c r="D319" s="168" t="s">
        <v>341</v>
      </c>
      <c r="E319" s="71"/>
      <c r="F319" s="70"/>
      <c r="G319" s="134">
        <v>0</v>
      </c>
      <c r="H319" s="132"/>
      <c r="I319" s="173">
        <v>0</v>
      </c>
      <c r="J319" s="67"/>
      <c r="K319" s="97"/>
      <c r="L319" s="174">
        <v>0</v>
      </c>
      <c r="M319" s="67"/>
      <c r="N319" s="137">
        <v>0</v>
      </c>
      <c r="O319" s="132"/>
      <c r="P319" s="174">
        <v>0</v>
      </c>
      <c r="Q319" s="67"/>
      <c r="R319" s="137">
        <v>0</v>
      </c>
      <c r="S319" s="132"/>
      <c r="T319" s="174">
        <v>0</v>
      </c>
      <c r="U319" s="67"/>
      <c r="V319" s="137">
        <v>0</v>
      </c>
      <c r="W319" s="132"/>
      <c r="X319" s="174">
        <v>0</v>
      </c>
      <c r="Y319" s="67"/>
      <c r="Z319" s="137">
        <v>0</v>
      </c>
      <c r="AA319" s="132"/>
      <c r="AB319" s="174">
        <v>0</v>
      </c>
      <c r="AC319" s="67"/>
      <c r="AD319" s="137">
        <v>0</v>
      </c>
      <c r="AE319" s="132"/>
      <c r="AF319" s="174">
        <v>0</v>
      </c>
      <c r="AG319" s="67"/>
      <c r="AH319" s="137">
        <v>0</v>
      </c>
      <c r="AI319" s="132"/>
      <c r="AJ319" s="174">
        <v>0</v>
      </c>
      <c r="AK319" s="67"/>
      <c r="AL319" s="137">
        <v>0</v>
      </c>
      <c r="AM319" s="132"/>
      <c r="AN319" s="174">
        <v>0</v>
      </c>
      <c r="AO319" s="73"/>
      <c r="AP319" s="137">
        <v>0</v>
      </c>
      <c r="AQ319" s="132"/>
      <c r="AR319" s="174">
        <v>0</v>
      </c>
      <c r="AS319" s="67"/>
      <c r="AT319" s="137">
        <v>0</v>
      </c>
      <c r="AU319" s="132"/>
      <c r="AV319" s="174">
        <v>0</v>
      </c>
      <c r="AW319" s="67"/>
      <c r="AX319" s="137">
        <v>0</v>
      </c>
      <c r="AY319" s="132"/>
      <c r="AZ319" s="174">
        <v>0</v>
      </c>
      <c r="BA319" s="67"/>
      <c r="BB319" s="137">
        <v>0</v>
      </c>
      <c r="BC319" s="132"/>
      <c r="BD319" s="174">
        <v>0</v>
      </c>
      <c r="BE319" s="67"/>
      <c r="BF319" s="137">
        <v>0</v>
      </c>
      <c r="BG319" s="132"/>
      <c r="BH319" s="174">
        <v>0</v>
      </c>
      <c r="BI319" s="67"/>
      <c r="BJ319" s="137">
        <v>0</v>
      </c>
      <c r="BK319" s="132"/>
      <c r="BL319" s="174">
        <v>0</v>
      </c>
    </row>
    <row r="320" spans="1:64" x14ac:dyDescent="0.2">
      <c r="A320" s="67"/>
      <c r="B320" s="168"/>
      <c r="C320" s="169"/>
      <c r="D320" s="168"/>
      <c r="E320" s="71"/>
      <c r="F320" s="70"/>
      <c r="G320" s="93"/>
      <c r="H320" s="132"/>
      <c r="I320" s="139"/>
      <c r="J320" s="67"/>
      <c r="K320" s="97"/>
      <c r="L320" s="140"/>
      <c r="M320" s="67"/>
      <c r="N320" s="97"/>
      <c r="O320" s="132"/>
      <c r="P320" s="140"/>
      <c r="Q320" s="67"/>
      <c r="R320" s="133"/>
      <c r="S320" s="132"/>
      <c r="T320" s="140"/>
      <c r="U320" s="67"/>
      <c r="V320" s="133"/>
      <c r="W320" s="132"/>
      <c r="X320" s="140"/>
      <c r="Y320" s="67"/>
      <c r="Z320" s="133"/>
      <c r="AA320" s="132"/>
      <c r="AB320" s="140"/>
      <c r="AC320" s="67"/>
      <c r="AD320" s="133"/>
      <c r="AE320" s="132"/>
      <c r="AF320" s="140"/>
      <c r="AG320" s="67"/>
      <c r="AH320" s="133"/>
      <c r="AI320" s="132"/>
      <c r="AJ320" s="140"/>
      <c r="AK320" s="67"/>
      <c r="AL320" s="133"/>
      <c r="AM320" s="132"/>
      <c r="AN320" s="140"/>
      <c r="AO320" s="73"/>
      <c r="AP320" s="133"/>
      <c r="AQ320" s="132"/>
      <c r="AR320" s="140"/>
      <c r="AS320" s="67"/>
      <c r="AT320" s="133"/>
      <c r="AU320" s="132"/>
      <c r="AV320" s="140"/>
      <c r="AW320" s="67"/>
      <c r="AX320" s="133"/>
      <c r="AY320" s="132"/>
      <c r="AZ320" s="140"/>
      <c r="BA320" s="67"/>
      <c r="BB320" s="133"/>
      <c r="BC320" s="132"/>
      <c r="BD320" s="140"/>
      <c r="BE320" s="67"/>
      <c r="BF320" s="133"/>
      <c r="BG320" s="132"/>
      <c r="BH320" s="140"/>
      <c r="BI320" s="67"/>
      <c r="BJ320" s="133"/>
      <c r="BK320" s="132"/>
      <c r="BL320" s="140"/>
    </row>
    <row r="321" spans="1:64" x14ac:dyDescent="0.2">
      <c r="A321" s="67"/>
      <c r="B321" s="168" t="s">
        <v>342</v>
      </c>
      <c r="C321" s="169"/>
      <c r="D321" s="168" t="s">
        <v>343</v>
      </c>
      <c r="E321" s="71"/>
      <c r="F321" s="70"/>
      <c r="G321" s="134">
        <v>7996017</v>
      </c>
      <c r="H321" s="132"/>
      <c r="I321" s="173">
        <v>4346841.8241488114</v>
      </c>
      <c r="J321" s="67"/>
      <c r="K321" s="137"/>
      <c r="L321" s="174">
        <v>-1931871.7107847752</v>
      </c>
      <c r="M321" s="67"/>
      <c r="N321" s="137">
        <v>7996017</v>
      </c>
      <c r="O321" s="132"/>
      <c r="P321" s="174">
        <v>6278713.5349335866</v>
      </c>
      <c r="Q321" s="67"/>
      <c r="R321" s="137">
        <v>-3983</v>
      </c>
      <c r="S321" s="132"/>
      <c r="T321" s="174">
        <v>-2098.3100754949674</v>
      </c>
      <c r="U321" s="67"/>
      <c r="V321" s="137">
        <v>0</v>
      </c>
      <c r="W321" s="132"/>
      <c r="X321" s="174">
        <v>0</v>
      </c>
      <c r="Y321" s="67"/>
      <c r="Z321" s="137">
        <v>0</v>
      </c>
      <c r="AA321" s="132"/>
      <c r="AB321" s="174">
        <v>0</v>
      </c>
      <c r="AC321" s="67"/>
      <c r="AD321" s="137">
        <v>0</v>
      </c>
      <c r="AE321" s="132"/>
      <c r="AF321" s="174">
        <v>0</v>
      </c>
      <c r="AG321" s="67"/>
      <c r="AH321" s="137">
        <v>0</v>
      </c>
      <c r="AI321" s="132"/>
      <c r="AJ321" s="174">
        <v>0</v>
      </c>
      <c r="AK321" s="67"/>
      <c r="AL321" s="137">
        <v>8000000</v>
      </c>
      <c r="AM321" s="132"/>
      <c r="AN321" s="174">
        <v>6280811.845009082</v>
      </c>
      <c r="AO321" s="73"/>
      <c r="AP321" s="137">
        <v>0</v>
      </c>
      <c r="AQ321" s="132"/>
      <c r="AR321" s="174">
        <v>0</v>
      </c>
      <c r="AS321" s="67"/>
      <c r="AT321" s="137">
        <v>0</v>
      </c>
      <c r="AU321" s="132"/>
      <c r="AV321" s="174">
        <v>0</v>
      </c>
      <c r="AW321" s="67"/>
      <c r="AX321" s="137">
        <v>0</v>
      </c>
      <c r="AY321" s="132"/>
      <c r="AZ321" s="174">
        <v>0</v>
      </c>
      <c r="BA321" s="67"/>
      <c r="BB321" s="137">
        <v>0</v>
      </c>
      <c r="BC321" s="132"/>
      <c r="BD321" s="174">
        <v>0</v>
      </c>
      <c r="BE321" s="67"/>
      <c r="BF321" s="137">
        <v>0</v>
      </c>
      <c r="BG321" s="132"/>
      <c r="BH321" s="174">
        <v>0</v>
      </c>
      <c r="BI321" s="67"/>
      <c r="BJ321" s="137">
        <v>0</v>
      </c>
      <c r="BK321" s="132"/>
      <c r="BL321" s="174">
        <v>0</v>
      </c>
    </row>
    <row r="322" spans="1:64" x14ac:dyDescent="0.2">
      <c r="A322" s="67"/>
      <c r="B322" s="168"/>
      <c r="C322" s="169"/>
      <c r="D322" s="168"/>
      <c r="E322" s="71"/>
      <c r="F322" s="70"/>
      <c r="G322" s="93"/>
      <c r="H322" s="132"/>
      <c r="I322" s="139"/>
      <c r="J322" s="67"/>
      <c r="K322" s="97"/>
      <c r="L322" s="140"/>
      <c r="M322" s="67"/>
      <c r="N322" s="97"/>
      <c r="O322" s="132"/>
      <c r="P322" s="140"/>
      <c r="Q322" s="67"/>
      <c r="R322" s="133"/>
      <c r="S322" s="132"/>
      <c r="T322" s="140"/>
      <c r="U322" s="67"/>
      <c r="V322" s="133"/>
      <c r="W322" s="132"/>
      <c r="X322" s="140"/>
      <c r="Y322" s="67"/>
      <c r="Z322" s="133"/>
      <c r="AA322" s="132"/>
      <c r="AB322" s="140"/>
      <c r="AC322" s="67"/>
      <c r="AD322" s="133"/>
      <c r="AE322" s="132"/>
      <c r="AF322" s="140"/>
      <c r="AG322" s="67"/>
      <c r="AH322" s="133"/>
      <c r="AI322" s="132"/>
      <c r="AJ322" s="140"/>
      <c r="AK322" s="67"/>
      <c r="AL322" s="133"/>
      <c r="AM322" s="132"/>
      <c r="AN322" s="140"/>
      <c r="AO322" s="73"/>
      <c r="AP322" s="133"/>
      <c r="AQ322" s="132"/>
      <c r="AR322" s="140"/>
      <c r="AS322" s="67"/>
      <c r="AT322" s="133"/>
      <c r="AU322" s="132"/>
      <c r="AV322" s="140"/>
      <c r="AW322" s="67"/>
      <c r="AX322" s="133"/>
      <c r="AY322" s="132"/>
      <c r="AZ322" s="140"/>
      <c r="BA322" s="67"/>
      <c r="BB322" s="133"/>
      <c r="BC322" s="132"/>
      <c r="BD322" s="140"/>
      <c r="BE322" s="67"/>
      <c r="BF322" s="133"/>
      <c r="BG322" s="132"/>
      <c r="BH322" s="140"/>
      <c r="BI322" s="67"/>
      <c r="BJ322" s="133"/>
      <c r="BK322" s="132"/>
      <c r="BL322" s="140"/>
    </row>
    <row r="323" spans="1:64" x14ac:dyDescent="0.2">
      <c r="A323" s="67"/>
      <c r="B323" s="168" t="s">
        <v>344</v>
      </c>
      <c r="C323" s="169"/>
      <c r="D323" s="168" t="s">
        <v>345</v>
      </c>
      <c r="E323" s="71"/>
      <c r="F323" s="70"/>
      <c r="G323" s="134">
        <v>0</v>
      </c>
      <c r="H323" s="132"/>
      <c r="I323" s="173">
        <v>0</v>
      </c>
      <c r="J323" s="67"/>
      <c r="K323" s="137"/>
      <c r="L323" s="174">
        <v>0</v>
      </c>
      <c r="M323" s="67"/>
      <c r="N323" s="137">
        <v>0</v>
      </c>
      <c r="O323" s="132"/>
      <c r="P323" s="174">
        <v>0</v>
      </c>
      <c r="Q323" s="67"/>
      <c r="R323" s="137">
        <v>0</v>
      </c>
      <c r="S323" s="132"/>
      <c r="T323" s="174">
        <v>0</v>
      </c>
      <c r="U323" s="67"/>
      <c r="V323" s="137">
        <v>0</v>
      </c>
      <c r="W323" s="132"/>
      <c r="X323" s="174">
        <v>0</v>
      </c>
      <c r="Y323" s="67"/>
      <c r="Z323" s="137">
        <v>0</v>
      </c>
      <c r="AA323" s="132"/>
      <c r="AB323" s="174">
        <v>0</v>
      </c>
      <c r="AC323" s="67"/>
      <c r="AD323" s="137">
        <v>0</v>
      </c>
      <c r="AE323" s="132"/>
      <c r="AF323" s="174">
        <v>0</v>
      </c>
      <c r="AG323" s="67"/>
      <c r="AH323" s="137">
        <v>0</v>
      </c>
      <c r="AI323" s="132"/>
      <c r="AJ323" s="174">
        <v>0</v>
      </c>
      <c r="AK323" s="67"/>
      <c r="AL323" s="137">
        <v>0</v>
      </c>
      <c r="AM323" s="132"/>
      <c r="AN323" s="174">
        <v>0</v>
      </c>
      <c r="AO323" s="73"/>
      <c r="AP323" s="137">
        <v>0</v>
      </c>
      <c r="AQ323" s="132"/>
      <c r="AR323" s="174">
        <v>0</v>
      </c>
      <c r="AS323" s="67"/>
      <c r="AT323" s="137">
        <v>0</v>
      </c>
      <c r="AU323" s="132"/>
      <c r="AV323" s="174">
        <v>0</v>
      </c>
      <c r="AW323" s="67"/>
      <c r="AX323" s="137">
        <v>0</v>
      </c>
      <c r="AY323" s="132"/>
      <c r="AZ323" s="174">
        <v>0</v>
      </c>
      <c r="BA323" s="67"/>
      <c r="BB323" s="137">
        <v>0</v>
      </c>
      <c r="BC323" s="132"/>
      <c r="BD323" s="174">
        <v>0</v>
      </c>
      <c r="BE323" s="67"/>
      <c r="BF323" s="137">
        <v>0</v>
      </c>
      <c r="BG323" s="132"/>
      <c r="BH323" s="174">
        <v>0</v>
      </c>
      <c r="BI323" s="67"/>
      <c r="BJ323" s="137">
        <v>0</v>
      </c>
      <c r="BK323" s="132"/>
      <c r="BL323" s="174">
        <v>0</v>
      </c>
    </row>
    <row r="324" spans="1:64" x14ac:dyDescent="0.2">
      <c r="A324" s="67"/>
      <c r="B324" s="168"/>
      <c r="C324" s="169"/>
      <c r="D324" s="168"/>
      <c r="E324" s="71"/>
      <c r="F324" s="70"/>
      <c r="G324" s="93"/>
      <c r="H324" s="132"/>
      <c r="I324" s="139"/>
      <c r="J324" s="67"/>
      <c r="K324" s="97"/>
      <c r="L324" s="140"/>
      <c r="M324" s="67"/>
      <c r="N324" s="97"/>
      <c r="O324" s="132"/>
      <c r="P324" s="140"/>
      <c r="Q324" s="67"/>
      <c r="R324" s="133"/>
      <c r="S324" s="132"/>
      <c r="T324" s="140"/>
      <c r="U324" s="67"/>
      <c r="V324" s="133"/>
      <c r="W324" s="132"/>
      <c r="X324" s="140"/>
      <c r="Y324" s="67"/>
      <c r="Z324" s="133"/>
      <c r="AA324" s="132"/>
      <c r="AB324" s="140"/>
      <c r="AC324" s="67"/>
      <c r="AD324" s="133"/>
      <c r="AE324" s="132"/>
      <c r="AF324" s="140"/>
      <c r="AG324" s="67"/>
      <c r="AH324" s="133"/>
      <c r="AI324" s="132"/>
      <c r="AJ324" s="140"/>
      <c r="AK324" s="67"/>
      <c r="AL324" s="133"/>
      <c r="AM324" s="132"/>
      <c r="AN324" s="140"/>
      <c r="AO324" s="73"/>
      <c r="AP324" s="133"/>
      <c r="AQ324" s="132"/>
      <c r="AR324" s="140"/>
      <c r="AS324" s="67"/>
      <c r="AT324" s="133"/>
      <c r="AU324" s="132"/>
      <c r="AV324" s="140"/>
      <c r="AW324" s="67"/>
      <c r="AX324" s="133"/>
      <c r="AY324" s="132"/>
      <c r="AZ324" s="140"/>
      <c r="BA324" s="67"/>
      <c r="BB324" s="133"/>
      <c r="BC324" s="132"/>
      <c r="BD324" s="140"/>
      <c r="BE324" s="67"/>
      <c r="BF324" s="133"/>
      <c r="BG324" s="132"/>
      <c r="BH324" s="140"/>
      <c r="BI324" s="67"/>
      <c r="BJ324" s="133"/>
      <c r="BK324" s="132"/>
      <c r="BL324" s="140"/>
    </row>
    <row r="325" spans="1:64" x14ac:dyDescent="0.2">
      <c r="A325" s="67"/>
      <c r="B325" s="168" t="s">
        <v>344</v>
      </c>
      <c r="C325" s="169"/>
      <c r="D325" s="168" t="s">
        <v>346</v>
      </c>
      <c r="E325" s="71"/>
      <c r="F325" s="70"/>
      <c r="G325" s="134">
        <v>0</v>
      </c>
      <c r="H325" s="132"/>
      <c r="I325" s="173">
        <v>0</v>
      </c>
      <c r="J325" s="67"/>
      <c r="K325" s="137"/>
      <c r="L325" s="174">
        <v>0</v>
      </c>
      <c r="M325" s="67"/>
      <c r="N325" s="137">
        <v>0</v>
      </c>
      <c r="O325" s="132"/>
      <c r="P325" s="174">
        <v>0</v>
      </c>
      <c r="Q325" s="67"/>
      <c r="R325" s="137">
        <v>0</v>
      </c>
      <c r="S325" s="132"/>
      <c r="T325" s="174">
        <v>0</v>
      </c>
      <c r="U325" s="67"/>
      <c r="V325" s="137">
        <v>0</v>
      </c>
      <c r="W325" s="132"/>
      <c r="X325" s="174">
        <v>0</v>
      </c>
      <c r="Y325" s="67"/>
      <c r="Z325" s="137">
        <v>0</v>
      </c>
      <c r="AA325" s="132"/>
      <c r="AB325" s="174">
        <v>0</v>
      </c>
      <c r="AC325" s="67"/>
      <c r="AD325" s="137">
        <v>0</v>
      </c>
      <c r="AE325" s="132"/>
      <c r="AF325" s="174">
        <v>0</v>
      </c>
      <c r="AG325" s="67"/>
      <c r="AH325" s="137">
        <v>0</v>
      </c>
      <c r="AI325" s="132"/>
      <c r="AJ325" s="174">
        <v>0</v>
      </c>
      <c r="AK325" s="67"/>
      <c r="AL325" s="137">
        <v>0</v>
      </c>
      <c r="AM325" s="132"/>
      <c r="AN325" s="174">
        <v>0</v>
      </c>
      <c r="AO325" s="73"/>
      <c r="AP325" s="137">
        <v>0</v>
      </c>
      <c r="AQ325" s="132"/>
      <c r="AR325" s="174">
        <v>0</v>
      </c>
      <c r="AS325" s="67"/>
      <c r="AT325" s="137">
        <v>0</v>
      </c>
      <c r="AU325" s="132"/>
      <c r="AV325" s="174">
        <v>0</v>
      </c>
      <c r="AW325" s="67"/>
      <c r="AX325" s="137">
        <v>0</v>
      </c>
      <c r="AY325" s="132"/>
      <c r="AZ325" s="174">
        <v>0</v>
      </c>
      <c r="BA325" s="67"/>
      <c r="BB325" s="137">
        <v>0</v>
      </c>
      <c r="BC325" s="132"/>
      <c r="BD325" s="174">
        <v>0</v>
      </c>
      <c r="BE325" s="67"/>
      <c r="BF325" s="137">
        <v>0</v>
      </c>
      <c r="BG325" s="132"/>
      <c r="BH325" s="174">
        <v>0</v>
      </c>
      <c r="BI325" s="67"/>
      <c r="BJ325" s="137">
        <v>0</v>
      </c>
      <c r="BK325" s="132"/>
      <c r="BL325" s="174">
        <v>0</v>
      </c>
    </row>
    <row r="326" spans="1:64" x14ac:dyDescent="0.2">
      <c r="A326" s="67"/>
      <c r="B326" s="70"/>
      <c r="C326" s="69"/>
      <c r="D326" s="70"/>
      <c r="E326" s="71"/>
      <c r="F326" s="70"/>
      <c r="G326" s="131"/>
      <c r="H326" s="132"/>
      <c r="I326" s="139"/>
      <c r="J326" s="67"/>
      <c r="K326" s="133"/>
      <c r="L326" s="140"/>
      <c r="M326" s="67"/>
      <c r="N326" s="133"/>
      <c r="O326" s="132"/>
      <c r="P326" s="140"/>
      <c r="Q326" s="67"/>
      <c r="R326" s="133"/>
      <c r="S326" s="132"/>
      <c r="T326" s="140"/>
      <c r="U326" s="67"/>
      <c r="V326" s="133"/>
      <c r="W326" s="132"/>
      <c r="X326" s="140"/>
      <c r="Y326" s="67"/>
      <c r="Z326" s="133"/>
      <c r="AA326" s="132"/>
      <c r="AB326" s="140"/>
      <c r="AC326" s="67"/>
      <c r="AD326" s="133"/>
      <c r="AE326" s="132"/>
      <c r="AF326" s="140"/>
      <c r="AG326" s="67"/>
      <c r="AH326" s="133"/>
      <c r="AI326" s="132"/>
      <c r="AJ326" s="140"/>
      <c r="AK326" s="67"/>
      <c r="AL326" s="133"/>
      <c r="AM326" s="132"/>
      <c r="AN326" s="140"/>
      <c r="AO326" s="73"/>
      <c r="AP326" s="133"/>
      <c r="AQ326" s="132"/>
      <c r="AR326" s="140"/>
      <c r="AS326" s="67"/>
      <c r="AT326" s="133"/>
      <c r="AU326" s="132"/>
      <c r="AV326" s="140"/>
      <c r="AW326" s="67"/>
      <c r="AX326" s="133"/>
      <c r="AY326" s="132"/>
      <c r="AZ326" s="140"/>
      <c r="BA326" s="67"/>
      <c r="BB326" s="133"/>
      <c r="BC326" s="132"/>
      <c r="BD326" s="140"/>
      <c r="BE326" s="67"/>
      <c r="BF326" s="133"/>
      <c r="BG326" s="132"/>
      <c r="BH326" s="140"/>
      <c r="BI326" s="67"/>
      <c r="BJ326" s="133"/>
      <c r="BK326" s="132"/>
      <c r="BL326" s="140"/>
    </row>
    <row r="327" spans="1:64" x14ac:dyDescent="0.2">
      <c r="A327" s="67"/>
      <c r="B327" s="70"/>
      <c r="C327" s="69"/>
      <c r="D327" s="70"/>
      <c r="E327" s="71"/>
      <c r="F327" s="70"/>
      <c r="G327" s="131"/>
      <c r="H327" s="132"/>
      <c r="I327" s="139"/>
      <c r="J327" s="67"/>
      <c r="K327" s="133"/>
      <c r="L327" s="140"/>
      <c r="M327" s="67"/>
      <c r="N327" s="133"/>
      <c r="O327" s="132"/>
      <c r="P327" s="140"/>
      <c r="Q327" s="67"/>
      <c r="R327" s="133"/>
      <c r="S327" s="132"/>
      <c r="T327" s="140"/>
      <c r="U327" s="67"/>
      <c r="V327" s="133"/>
      <c r="W327" s="132"/>
      <c r="X327" s="140"/>
      <c r="Y327" s="67"/>
      <c r="Z327" s="133"/>
      <c r="AA327" s="132"/>
      <c r="AB327" s="140"/>
      <c r="AC327" s="67"/>
      <c r="AD327" s="133"/>
      <c r="AE327" s="132"/>
      <c r="AF327" s="140"/>
      <c r="AG327" s="67"/>
      <c r="AH327" s="133"/>
      <c r="AI327" s="132"/>
      <c r="AJ327" s="140"/>
      <c r="AK327" s="67"/>
      <c r="AL327" s="133"/>
      <c r="AM327" s="132"/>
      <c r="AN327" s="140"/>
      <c r="AO327" s="73"/>
      <c r="AP327" s="133"/>
      <c r="AQ327" s="132"/>
      <c r="AR327" s="140"/>
      <c r="AS327" s="67"/>
      <c r="AT327" s="133"/>
      <c r="AU327" s="132"/>
      <c r="AV327" s="140"/>
      <c r="AW327" s="67"/>
      <c r="AX327" s="133"/>
      <c r="AY327" s="132"/>
      <c r="AZ327" s="140"/>
      <c r="BA327" s="67"/>
      <c r="BB327" s="133"/>
      <c r="BC327" s="132"/>
      <c r="BD327" s="140"/>
      <c r="BE327" s="67"/>
      <c r="BF327" s="133"/>
      <c r="BG327" s="132"/>
      <c r="BH327" s="140"/>
      <c r="BI327" s="67"/>
      <c r="BJ327" s="133"/>
      <c r="BK327" s="132"/>
      <c r="BL327" s="140"/>
    </row>
    <row r="328" spans="1:64" x14ac:dyDescent="0.2">
      <c r="A328" s="67"/>
      <c r="B328" s="142" t="s">
        <v>347</v>
      </c>
      <c r="C328" s="69"/>
      <c r="D328" s="70"/>
      <c r="E328" s="71"/>
      <c r="F328" s="70"/>
      <c r="G328" s="131"/>
      <c r="H328" s="132"/>
      <c r="I328" s="139"/>
      <c r="J328" s="67"/>
      <c r="K328" s="133"/>
      <c r="L328" s="140"/>
      <c r="M328" s="67"/>
      <c r="N328" s="133"/>
      <c r="O328" s="132"/>
      <c r="P328" s="140"/>
      <c r="Q328" s="67"/>
      <c r="R328" s="133"/>
      <c r="S328" s="132"/>
      <c r="T328" s="140"/>
      <c r="U328" s="67"/>
      <c r="V328" s="133"/>
      <c r="W328" s="132"/>
      <c r="X328" s="140"/>
      <c r="Y328" s="67"/>
      <c r="Z328" s="133"/>
      <c r="AA328" s="132"/>
      <c r="AB328" s="140"/>
      <c r="AC328" s="67"/>
      <c r="AD328" s="133"/>
      <c r="AE328" s="132"/>
      <c r="AF328" s="140"/>
      <c r="AG328" s="67"/>
      <c r="AH328" s="133"/>
      <c r="AI328" s="132"/>
      <c r="AJ328" s="140"/>
      <c r="AK328" s="67"/>
      <c r="AL328" s="133"/>
      <c r="AM328" s="132"/>
      <c r="AN328" s="140"/>
      <c r="AO328" s="73"/>
      <c r="AP328" s="133"/>
      <c r="AQ328" s="132"/>
      <c r="AR328" s="140"/>
      <c r="AS328" s="67"/>
      <c r="AT328" s="133"/>
      <c r="AU328" s="132"/>
      <c r="AV328" s="140"/>
      <c r="AW328" s="67"/>
      <c r="AX328" s="133"/>
      <c r="AY328" s="132"/>
      <c r="AZ328" s="140"/>
      <c r="BA328" s="67"/>
      <c r="BB328" s="133"/>
      <c r="BC328" s="132"/>
      <c r="BD328" s="140"/>
      <c r="BE328" s="67"/>
      <c r="BF328" s="133"/>
      <c r="BG328" s="132"/>
      <c r="BH328" s="140"/>
      <c r="BI328" s="67"/>
      <c r="BJ328" s="133"/>
      <c r="BK328" s="132"/>
      <c r="BL328" s="140"/>
    </row>
    <row r="329" spans="1:64" x14ac:dyDescent="0.2">
      <c r="A329" s="67"/>
      <c r="B329" s="70"/>
      <c r="C329" s="69"/>
      <c r="D329" s="70"/>
      <c r="E329" s="71"/>
      <c r="F329" s="70"/>
      <c r="G329" s="131"/>
      <c r="H329" s="132"/>
      <c r="I329" s="139"/>
      <c r="J329" s="67"/>
      <c r="K329" s="133"/>
      <c r="L329" s="140"/>
      <c r="M329" s="67"/>
      <c r="N329" s="133"/>
      <c r="O329" s="132"/>
      <c r="P329" s="140"/>
      <c r="Q329" s="67"/>
      <c r="R329" s="133"/>
      <c r="S329" s="132"/>
      <c r="T329" s="140"/>
      <c r="U329" s="67"/>
      <c r="V329" s="133"/>
      <c r="W329" s="132"/>
      <c r="X329" s="140"/>
      <c r="Y329" s="67"/>
      <c r="Z329" s="133"/>
      <c r="AA329" s="132"/>
      <c r="AB329" s="140"/>
      <c r="AC329" s="67"/>
      <c r="AD329" s="133"/>
      <c r="AE329" s="132"/>
      <c r="AF329" s="140"/>
      <c r="AG329" s="67"/>
      <c r="AH329" s="133"/>
      <c r="AI329" s="132"/>
      <c r="AJ329" s="140"/>
      <c r="AK329" s="67"/>
      <c r="AL329" s="133"/>
      <c r="AM329" s="132"/>
      <c r="AN329" s="140"/>
      <c r="AO329" s="73"/>
      <c r="AP329" s="133"/>
      <c r="AQ329" s="132"/>
      <c r="AR329" s="140"/>
      <c r="AS329" s="67"/>
      <c r="AT329" s="133"/>
      <c r="AU329" s="132"/>
      <c r="AV329" s="140"/>
      <c r="AW329" s="67"/>
      <c r="AX329" s="133"/>
      <c r="AY329" s="132"/>
      <c r="AZ329" s="140"/>
      <c r="BA329" s="67"/>
      <c r="BB329" s="133"/>
      <c r="BC329" s="132"/>
      <c r="BD329" s="140"/>
      <c r="BE329" s="67"/>
      <c r="BF329" s="133"/>
      <c r="BG329" s="132"/>
      <c r="BH329" s="140"/>
      <c r="BI329" s="67"/>
      <c r="BJ329" s="133"/>
      <c r="BK329" s="132"/>
      <c r="BL329" s="140"/>
    </row>
    <row r="330" spans="1:64" x14ac:dyDescent="0.2">
      <c r="A330" s="67"/>
      <c r="B330" s="70"/>
      <c r="C330" s="69"/>
      <c r="D330" s="70" t="s">
        <v>348</v>
      </c>
      <c r="E330" s="71"/>
      <c r="F330" s="70"/>
      <c r="G330" s="134">
        <v>-535330</v>
      </c>
      <c r="H330" s="132"/>
      <c r="I330" s="139">
        <v>-535330</v>
      </c>
      <c r="J330" s="67"/>
      <c r="K330" s="133"/>
      <c r="L330" s="140"/>
      <c r="M330" s="67"/>
      <c r="N330" s="137">
        <v>-535330</v>
      </c>
      <c r="O330" s="132"/>
      <c r="P330" s="140">
        <v>-535330</v>
      </c>
      <c r="Q330" s="67"/>
      <c r="R330" s="175">
        <v>-535330</v>
      </c>
      <c r="S330" s="132"/>
      <c r="T330" s="140">
        <v>-535330</v>
      </c>
      <c r="U330" s="67"/>
      <c r="V330" s="133"/>
      <c r="W330" s="132"/>
      <c r="X330" s="140"/>
      <c r="Y330" s="67"/>
      <c r="Z330" s="175">
        <v>0</v>
      </c>
      <c r="AA330" s="132"/>
      <c r="AB330" s="140"/>
      <c r="AC330" s="67"/>
      <c r="AD330" s="133"/>
      <c r="AE330" s="132"/>
      <c r="AF330" s="140">
        <v>0</v>
      </c>
      <c r="AG330" s="67"/>
      <c r="AH330" s="175">
        <v>0</v>
      </c>
      <c r="AI330" s="132"/>
      <c r="AJ330" s="140"/>
      <c r="AK330" s="67"/>
      <c r="AL330" s="175">
        <v>0</v>
      </c>
      <c r="AM330" s="132"/>
      <c r="AN330" s="140"/>
      <c r="AO330" s="73"/>
      <c r="AP330" s="175">
        <v>0</v>
      </c>
      <c r="AQ330" s="132"/>
      <c r="AR330" s="140"/>
      <c r="AS330" s="67"/>
      <c r="AT330" s="175">
        <v>0</v>
      </c>
      <c r="AU330" s="132"/>
      <c r="AV330" s="140"/>
      <c r="AW330" s="67"/>
      <c r="AX330" s="175">
        <v>0</v>
      </c>
      <c r="AY330" s="132"/>
      <c r="AZ330" s="140"/>
      <c r="BA330" s="67"/>
      <c r="BB330" s="175">
        <v>0</v>
      </c>
      <c r="BC330" s="132"/>
      <c r="BD330" s="140"/>
      <c r="BE330" s="67"/>
      <c r="BF330" s="175">
        <v>0</v>
      </c>
      <c r="BG330" s="132"/>
      <c r="BH330" s="140"/>
      <c r="BI330" s="67"/>
      <c r="BJ330" s="175">
        <v>0</v>
      </c>
      <c r="BK330" s="132"/>
      <c r="BL330" s="140"/>
    </row>
    <row r="331" spans="1:64" x14ac:dyDescent="0.2">
      <c r="A331" s="67"/>
      <c r="B331" s="70"/>
      <c r="C331" s="69"/>
      <c r="D331" s="70"/>
      <c r="E331" s="71"/>
      <c r="F331" s="70"/>
      <c r="G331" s="117"/>
      <c r="H331" s="132"/>
      <c r="I331" s="139"/>
      <c r="J331" s="67"/>
      <c r="K331" s="133"/>
      <c r="L331" s="140"/>
      <c r="M331" s="67"/>
      <c r="N331" s="120"/>
      <c r="O331" s="132"/>
      <c r="P331" s="140"/>
      <c r="Q331" s="67"/>
      <c r="R331" s="133"/>
      <c r="S331" s="132"/>
      <c r="T331" s="140"/>
      <c r="U331" s="67"/>
      <c r="V331" s="133"/>
      <c r="W331" s="132"/>
      <c r="X331" s="140"/>
      <c r="Y331" s="67"/>
      <c r="Z331" s="133"/>
      <c r="AA331" s="132"/>
      <c r="AB331" s="140"/>
      <c r="AC331" s="67"/>
      <c r="AD331" s="133"/>
      <c r="AE331" s="132"/>
      <c r="AF331" s="140"/>
      <c r="AG331" s="67"/>
      <c r="AH331" s="133"/>
      <c r="AI331" s="132"/>
      <c r="AJ331" s="140"/>
      <c r="AK331" s="67"/>
      <c r="AL331" s="133"/>
      <c r="AM331" s="132"/>
      <c r="AN331" s="140"/>
      <c r="AO331" s="73"/>
      <c r="AP331" s="133"/>
      <c r="AQ331" s="132"/>
      <c r="AR331" s="140"/>
      <c r="AS331" s="67"/>
      <c r="AT331" s="133"/>
      <c r="AU331" s="132"/>
      <c r="AV331" s="140"/>
      <c r="AW331" s="67"/>
      <c r="AX331" s="133"/>
      <c r="AY331" s="132"/>
      <c r="AZ331" s="140"/>
      <c r="BA331" s="67"/>
      <c r="BB331" s="133"/>
      <c r="BC331" s="132"/>
      <c r="BD331" s="140"/>
      <c r="BE331" s="67"/>
      <c r="BF331" s="133"/>
      <c r="BG331" s="132"/>
      <c r="BH331" s="140"/>
      <c r="BI331" s="67"/>
      <c r="BJ331" s="133"/>
      <c r="BK331" s="132"/>
      <c r="BL331" s="140"/>
    </row>
    <row r="332" spans="1:64" x14ac:dyDescent="0.2">
      <c r="A332" s="67"/>
      <c r="B332" s="70"/>
      <c r="C332" s="69"/>
      <c r="D332" s="70" t="s">
        <v>349</v>
      </c>
      <c r="E332" s="71"/>
      <c r="F332" s="70"/>
      <c r="G332" s="134">
        <v>91794</v>
      </c>
      <c r="H332" s="132"/>
      <c r="I332" s="139">
        <v>91794</v>
      </c>
      <c r="J332" s="67"/>
      <c r="K332" s="137"/>
      <c r="L332" s="140"/>
      <c r="M332" s="67"/>
      <c r="N332" s="137">
        <v>91794</v>
      </c>
      <c r="O332" s="132"/>
      <c r="P332" s="140">
        <v>91794</v>
      </c>
      <c r="Q332" s="67"/>
      <c r="R332" s="175">
        <v>91794</v>
      </c>
      <c r="S332" s="132"/>
      <c r="T332" s="140">
        <v>91794</v>
      </c>
      <c r="U332" s="67"/>
      <c r="V332" s="175"/>
      <c r="W332" s="132"/>
      <c r="X332" s="140"/>
      <c r="Y332" s="67"/>
      <c r="Z332" s="175">
        <v>0</v>
      </c>
      <c r="AA332" s="132"/>
      <c r="AB332" s="140"/>
      <c r="AC332" s="67"/>
      <c r="AD332" s="175"/>
      <c r="AE332" s="132"/>
      <c r="AF332" s="140">
        <v>0</v>
      </c>
      <c r="AG332" s="67"/>
      <c r="AH332" s="175">
        <v>0</v>
      </c>
      <c r="AI332" s="132"/>
      <c r="AJ332" s="140"/>
      <c r="AK332" s="67"/>
      <c r="AL332" s="175">
        <v>0</v>
      </c>
      <c r="AM332" s="132"/>
      <c r="AN332" s="140"/>
      <c r="AO332" s="73"/>
      <c r="AP332" s="175">
        <v>0</v>
      </c>
      <c r="AQ332" s="132"/>
      <c r="AR332" s="140"/>
      <c r="AS332" s="67"/>
      <c r="AT332" s="175">
        <v>0</v>
      </c>
      <c r="AU332" s="132"/>
      <c r="AV332" s="140"/>
      <c r="AW332" s="67"/>
      <c r="AX332" s="175">
        <v>0</v>
      </c>
      <c r="AY332" s="132"/>
      <c r="AZ332" s="140"/>
      <c r="BA332" s="67"/>
      <c r="BB332" s="175">
        <v>0</v>
      </c>
      <c r="BC332" s="132"/>
      <c r="BD332" s="140"/>
      <c r="BE332" s="67"/>
      <c r="BF332" s="175">
        <v>0</v>
      </c>
      <c r="BG332" s="132"/>
      <c r="BH332" s="140"/>
      <c r="BI332" s="67"/>
      <c r="BJ332" s="175">
        <v>0</v>
      </c>
      <c r="BK332" s="132"/>
      <c r="BL332" s="140"/>
    </row>
    <row r="333" spans="1:64" x14ac:dyDescent="0.2">
      <c r="A333" s="67"/>
      <c r="B333" s="70"/>
      <c r="C333" s="69"/>
      <c r="D333" s="70"/>
      <c r="E333" s="71"/>
      <c r="F333" s="70"/>
      <c r="G333" s="117"/>
      <c r="H333" s="132"/>
      <c r="I333" s="139"/>
      <c r="J333" s="67"/>
      <c r="K333" s="175"/>
      <c r="L333" s="140"/>
      <c r="M333" s="67"/>
      <c r="N333" s="120"/>
      <c r="O333" s="132"/>
      <c r="P333" s="140"/>
      <c r="Q333" s="67"/>
      <c r="R333" s="175"/>
      <c r="S333" s="132"/>
      <c r="T333" s="140"/>
      <c r="U333" s="67"/>
      <c r="V333" s="175"/>
      <c r="W333" s="132"/>
      <c r="X333" s="140"/>
      <c r="Y333" s="67"/>
      <c r="Z333" s="175"/>
      <c r="AA333" s="132"/>
      <c r="AB333" s="140"/>
      <c r="AC333" s="67"/>
      <c r="AD333" s="175"/>
      <c r="AE333" s="132"/>
      <c r="AF333" s="140"/>
      <c r="AG333" s="67"/>
      <c r="AH333" s="175"/>
      <c r="AI333" s="132"/>
      <c r="AJ333" s="140"/>
      <c r="AK333" s="67"/>
      <c r="AL333" s="175"/>
      <c r="AM333" s="132"/>
      <c r="AN333" s="140"/>
      <c r="AO333" s="73"/>
      <c r="AP333" s="175"/>
      <c r="AQ333" s="132"/>
      <c r="AR333" s="140"/>
      <c r="AS333" s="67"/>
      <c r="AT333" s="175"/>
      <c r="AU333" s="132"/>
      <c r="AV333" s="140"/>
      <c r="AW333" s="67"/>
      <c r="AX333" s="175"/>
      <c r="AY333" s="132"/>
      <c r="AZ333" s="140"/>
      <c r="BA333" s="67"/>
      <c r="BB333" s="175"/>
      <c r="BC333" s="132"/>
      <c r="BD333" s="140"/>
      <c r="BE333" s="67"/>
      <c r="BF333" s="175"/>
      <c r="BG333" s="132"/>
      <c r="BH333" s="140"/>
      <c r="BI333" s="67"/>
      <c r="BJ333" s="175"/>
      <c r="BK333" s="132"/>
      <c r="BL333" s="140"/>
    </row>
    <row r="334" spans="1:64" x14ac:dyDescent="0.2">
      <c r="A334" s="67"/>
      <c r="B334" s="70"/>
      <c r="C334" s="69"/>
      <c r="D334" s="70" t="s">
        <v>350</v>
      </c>
      <c r="E334" s="71"/>
      <c r="F334" s="70"/>
      <c r="G334" s="134">
        <v>-113866</v>
      </c>
      <c r="H334" s="132"/>
      <c r="I334" s="139">
        <v>-113866</v>
      </c>
      <c r="J334" s="67"/>
      <c r="K334" s="175"/>
      <c r="L334" s="140"/>
      <c r="M334" s="67"/>
      <c r="N334" s="137">
        <v>-113866</v>
      </c>
      <c r="O334" s="132"/>
      <c r="P334" s="140">
        <v>-113866</v>
      </c>
      <c r="Q334" s="67"/>
      <c r="R334" s="175">
        <v>-113866</v>
      </c>
      <c r="S334" s="132"/>
      <c r="T334" s="140">
        <v>-113866</v>
      </c>
      <c r="U334" s="67"/>
      <c r="V334" s="175"/>
      <c r="W334" s="132"/>
      <c r="X334" s="140"/>
      <c r="Y334" s="67"/>
      <c r="Z334" s="175">
        <v>0</v>
      </c>
      <c r="AA334" s="132"/>
      <c r="AB334" s="140"/>
      <c r="AC334" s="67"/>
      <c r="AD334" s="175"/>
      <c r="AE334" s="132"/>
      <c r="AF334" s="140">
        <v>0</v>
      </c>
      <c r="AG334" s="67"/>
      <c r="AH334" s="175">
        <v>0</v>
      </c>
      <c r="AI334" s="132"/>
      <c r="AJ334" s="140"/>
      <c r="AK334" s="67"/>
      <c r="AL334" s="175">
        <v>0</v>
      </c>
      <c r="AM334" s="132"/>
      <c r="AN334" s="140"/>
      <c r="AO334" s="73"/>
      <c r="AP334" s="175">
        <v>0</v>
      </c>
      <c r="AQ334" s="132"/>
      <c r="AR334" s="140"/>
      <c r="AS334" s="67"/>
      <c r="AT334" s="175">
        <v>0</v>
      </c>
      <c r="AU334" s="132"/>
      <c r="AV334" s="140"/>
      <c r="AW334" s="67"/>
      <c r="AX334" s="175">
        <v>0</v>
      </c>
      <c r="AY334" s="132"/>
      <c r="AZ334" s="140"/>
      <c r="BA334" s="67"/>
      <c r="BB334" s="175">
        <v>0</v>
      </c>
      <c r="BC334" s="132"/>
      <c r="BD334" s="140"/>
      <c r="BE334" s="67"/>
      <c r="BF334" s="175">
        <v>0</v>
      </c>
      <c r="BG334" s="132"/>
      <c r="BH334" s="140"/>
      <c r="BI334" s="67"/>
      <c r="BJ334" s="175">
        <v>0</v>
      </c>
      <c r="BK334" s="132"/>
      <c r="BL334" s="140"/>
    </row>
    <row r="335" spans="1:64" x14ac:dyDescent="0.2">
      <c r="A335" s="67"/>
      <c r="B335" s="70"/>
      <c r="C335" s="69"/>
      <c r="D335" s="70"/>
      <c r="E335" s="71"/>
      <c r="F335" s="70"/>
      <c r="G335" s="117"/>
      <c r="H335" s="132"/>
      <c r="I335" s="139"/>
      <c r="J335" s="67"/>
      <c r="K335" s="175"/>
      <c r="L335" s="140"/>
      <c r="M335" s="67"/>
      <c r="N335" s="120"/>
      <c r="O335" s="132"/>
      <c r="P335" s="140"/>
      <c r="Q335" s="67"/>
      <c r="R335" s="175"/>
      <c r="S335" s="132"/>
      <c r="T335" s="140"/>
      <c r="U335" s="67"/>
      <c r="V335" s="175"/>
      <c r="W335" s="132"/>
      <c r="X335" s="140"/>
      <c r="Y335" s="67"/>
      <c r="Z335" s="175"/>
      <c r="AA335" s="132"/>
      <c r="AB335" s="140"/>
      <c r="AC335" s="67"/>
      <c r="AD335" s="175"/>
      <c r="AE335" s="132"/>
      <c r="AF335" s="140"/>
      <c r="AG335" s="67"/>
      <c r="AH335" s="175"/>
      <c r="AI335" s="132"/>
      <c r="AJ335" s="140"/>
      <c r="AK335" s="67"/>
      <c r="AL335" s="175"/>
      <c r="AM335" s="132"/>
      <c r="AN335" s="140"/>
      <c r="AO335" s="73"/>
      <c r="AP335" s="175"/>
      <c r="AQ335" s="132"/>
      <c r="AR335" s="140"/>
      <c r="AS335" s="67"/>
      <c r="AT335" s="175"/>
      <c r="AU335" s="132"/>
      <c r="AV335" s="140"/>
      <c r="AW335" s="67"/>
      <c r="AX335" s="175"/>
      <c r="AY335" s="132"/>
      <c r="AZ335" s="140"/>
      <c r="BA335" s="67"/>
      <c r="BB335" s="175"/>
      <c r="BC335" s="132"/>
      <c r="BD335" s="140"/>
      <c r="BE335" s="67"/>
      <c r="BF335" s="175"/>
      <c r="BG335" s="132"/>
      <c r="BH335" s="140"/>
      <c r="BI335" s="67"/>
      <c r="BJ335" s="175"/>
      <c r="BK335" s="132"/>
      <c r="BL335" s="140"/>
    </row>
    <row r="336" spans="1:64" x14ac:dyDescent="0.2">
      <c r="A336" s="67"/>
      <c r="B336" s="70"/>
      <c r="C336" s="69"/>
      <c r="D336" s="70" t="s">
        <v>351</v>
      </c>
      <c r="E336" s="71"/>
      <c r="F336" s="70"/>
      <c r="G336" s="134">
        <v>19525</v>
      </c>
      <c r="H336" s="132"/>
      <c r="I336" s="139">
        <v>19525</v>
      </c>
      <c r="J336" s="67"/>
      <c r="K336" s="137"/>
      <c r="L336" s="140"/>
      <c r="M336" s="67"/>
      <c r="N336" s="137">
        <v>19525</v>
      </c>
      <c r="O336" s="132"/>
      <c r="P336" s="140">
        <v>19525</v>
      </c>
      <c r="Q336" s="67"/>
      <c r="R336" s="175">
        <v>19525</v>
      </c>
      <c r="S336" s="132"/>
      <c r="T336" s="140">
        <v>19525</v>
      </c>
      <c r="U336" s="67"/>
      <c r="V336" s="175"/>
      <c r="W336" s="132"/>
      <c r="X336" s="140"/>
      <c r="Y336" s="67"/>
      <c r="Z336" s="175">
        <v>0</v>
      </c>
      <c r="AA336" s="132"/>
      <c r="AB336" s="140"/>
      <c r="AC336" s="67"/>
      <c r="AD336" s="175"/>
      <c r="AE336" s="132"/>
      <c r="AF336" s="140">
        <v>0</v>
      </c>
      <c r="AG336" s="67"/>
      <c r="AH336" s="175">
        <v>0</v>
      </c>
      <c r="AI336" s="132"/>
      <c r="AJ336" s="140"/>
      <c r="AK336" s="67"/>
      <c r="AL336" s="175">
        <v>0</v>
      </c>
      <c r="AM336" s="132"/>
      <c r="AN336" s="140"/>
      <c r="AO336" s="73"/>
      <c r="AP336" s="175">
        <v>0</v>
      </c>
      <c r="AQ336" s="132"/>
      <c r="AR336" s="140"/>
      <c r="AS336" s="67"/>
      <c r="AT336" s="175">
        <v>0</v>
      </c>
      <c r="AU336" s="132"/>
      <c r="AV336" s="140"/>
      <c r="AW336" s="67"/>
      <c r="AX336" s="175">
        <v>0</v>
      </c>
      <c r="AY336" s="132"/>
      <c r="AZ336" s="140"/>
      <c r="BA336" s="67"/>
      <c r="BB336" s="175">
        <v>0</v>
      </c>
      <c r="BC336" s="132"/>
      <c r="BD336" s="140"/>
      <c r="BE336" s="67"/>
      <c r="BF336" s="175">
        <v>0</v>
      </c>
      <c r="BG336" s="132"/>
      <c r="BH336" s="140"/>
      <c r="BI336" s="67"/>
      <c r="BJ336" s="175">
        <v>0</v>
      </c>
      <c r="BK336" s="132"/>
      <c r="BL336" s="140"/>
    </row>
    <row r="337" spans="1:64" x14ac:dyDescent="0.2">
      <c r="A337" s="67"/>
      <c r="B337" s="70"/>
      <c r="C337" s="69"/>
      <c r="D337" s="70"/>
      <c r="E337" s="71"/>
      <c r="F337" s="70"/>
      <c r="G337" s="176"/>
      <c r="H337" s="132"/>
      <c r="I337" s="139"/>
      <c r="J337" s="67"/>
      <c r="K337" s="175"/>
      <c r="L337" s="140"/>
      <c r="M337" s="67"/>
      <c r="N337" s="175"/>
      <c r="O337" s="132"/>
      <c r="P337" s="140"/>
      <c r="Q337" s="67"/>
      <c r="R337" s="175"/>
      <c r="S337" s="132"/>
      <c r="T337" s="140"/>
      <c r="U337" s="67"/>
      <c r="V337" s="175"/>
      <c r="W337" s="132"/>
      <c r="X337" s="140"/>
      <c r="Y337" s="67"/>
      <c r="Z337" s="175"/>
      <c r="AA337" s="132"/>
      <c r="AB337" s="140"/>
      <c r="AC337" s="67"/>
      <c r="AD337" s="175"/>
      <c r="AE337" s="132"/>
      <c r="AF337" s="140"/>
      <c r="AG337" s="67"/>
      <c r="AH337" s="175"/>
      <c r="AI337" s="132"/>
      <c r="AJ337" s="140"/>
      <c r="AK337" s="67"/>
      <c r="AL337" s="175"/>
      <c r="AM337" s="132"/>
      <c r="AN337" s="140"/>
      <c r="AO337" s="73"/>
      <c r="AP337" s="175"/>
      <c r="AQ337" s="132"/>
      <c r="AR337" s="140"/>
      <c r="AS337" s="67"/>
      <c r="AT337" s="175"/>
      <c r="AU337" s="132"/>
      <c r="AV337" s="140"/>
      <c r="AW337" s="67"/>
      <c r="AX337" s="175"/>
      <c r="AY337" s="132"/>
      <c r="AZ337" s="140"/>
      <c r="BA337" s="67"/>
      <c r="BB337" s="175"/>
      <c r="BC337" s="132"/>
      <c r="BD337" s="140"/>
      <c r="BE337" s="67"/>
      <c r="BF337" s="175"/>
      <c r="BG337" s="132"/>
      <c r="BH337" s="140"/>
      <c r="BI337" s="67"/>
      <c r="BJ337" s="175"/>
      <c r="BK337" s="132"/>
      <c r="BL337" s="140"/>
    </row>
    <row r="338" spans="1:64" x14ac:dyDescent="0.2">
      <c r="A338" s="67"/>
      <c r="B338" s="70"/>
      <c r="C338" s="69"/>
      <c r="D338" s="70" t="s">
        <v>352</v>
      </c>
      <c r="E338" s="71"/>
      <c r="F338" s="70"/>
      <c r="G338" s="134">
        <v>0</v>
      </c>
      <c r="H338" s="132"/>
      <c r="I338" s="139">
        <v>0</v>
      </c>
      <c r="J338" s="67"/>
      <c r="K338" s="137"/>
      <c r="L338" s="140"/>
      <c r="M338" s="67"/>
      <c r="N338" s="137">
        <v>0</v>
      </c>
      <c r="O338" s="132"/>
      <c r="P338" s="140">
        <v>0</v>
      </c>
      <c r="Q338" s="67"/>
      <c r="R338" s="175">
        <v>0</v>
      </c>
      <c r="S338" s="132"/>
      <c r="T338" s="140"/>
      <c r="U338" s="67"/>
      <c r="V338" s="175"/>
      <c r="W338" s="132"/>
      <c r="X338" s="140"/>
      <c r="Y338" s="67"/>
      <c r="Z338" s="175">
        <v>0</v>
      </c>
      <c r="AA338" s="132"/>
      <c r="AB338" s="140"/>
      <c r="AC338" s="67"/>
      <c r="AD338" s="175"/>
      <c r="AE338" s="132"/>
      <c r="AF338" s="140"/>
      <c r="AG338" s="67"/>
      <c r="AH338" s="175">
        <v>0</v>
      </c>
      <c r="AI338" s="132"/>
      <c r="AJ338" s="140"/>
      <c r="AK338" s="67"/>
      <c r="AL338" s="175">
        <v>0</v>
      </c>
      <c r="AM338" s="132"/>
      <c r="AN338" s="140">
        <v>0</v>
      </c>
      <c r="AO338" s="73"/>
      <c r="AP338" s="175">
        <v>0</v>
      </c>
      <c r="AQ338" s="132"/>
      <c r="AR338" s="140"/>
      <c r="AS338" s="67"/>
      <c r="AT338" s="175">
        <v>0</v>
      </c>
      <c r="AU338" s="132"/>
      <c r="AV338" s="140"/>
      <c r="AW338" s="67"/>
      <c r="AX338" s="175">
        <v>0</v>
      </c>
      <c r="AY338" s="132"/>
      <c r="AZ338" s="140"/>
      <c r="BA338" s="67"/>
      <c r="BB338" s="175">
        <v>0</v>
      </c>
      <c r="BC338" s="132"/>
      <c r="BD338" s="140"/>
      <c r="BE338" s="67"/>
      <c r="BF338" s="175">
        <v>0</v>
      </c>
      <c r="BG338" s="132"/>
      <c r="BH338" s="140"/>
      <c r="BI338" s="67"/>
      <c r="BJ338" s="175">
        <v>0</v>
      </c>
      <c r="BK338" s="132"/>
      <c r="BL338" s="140"/>
    </row>
    <row r="339" spans="1:64" x14ac:dyDescent="0.2">
      <c r="A339" s="67"/>
      <c r="B339" s="70"/>
      <c r="C339" s="69"/>
      <c r="D339" s="70"/>
      <c r="E339" s="71"/>
      <c r="F339" s="70"/>
      <c r="G339" s="134"/>
      <c r="H339" s="132"/>
      <c r="I339" s="139"/>
      <c r="J339" s="67"/>
      <c r="K339" s="137"/>
      <c r="L339" s="140"/>
      <c r="M339" s="67"/>
      <c r="N339" s="137"/>
      <c r="O339" s="132"/>
      <c r="P339" s="140"/>
      <c r="Q339" s="67"/>
      <c r="R339" s="175"/>
      <c r="S339" s="132"/>
      <c r="T339" s="140"/>
      <c r="U339" s="67"/>
      <c r="V339" s="175"/>
      <c r="W339" s="132"/>
      <c r="X339" s="140"/>
      <c r="Y339" s="67"/>
      <c r="Z339" s="175"/>
      <c r="AA339" s="132"/>
      <c r="AB339" s="140"/>
      <c r="AC339" s="67"/>
      <c r="AD339" s="175"/>
      <c r="AE339" s="132"/>
      <c r="AF339" s="140"/>
      <c r="AG339" s="67"/>
      <c r="AH339" s="175"/>
      <c r="AI339" s="132"/>
      <c r="AJ339" s="140"/>
      <c r="AK339" s="67"/>
      <c r="AL339" s="175"/>
      <c r="AM339" s="132"/>
      <c r="AN339" s="140"/>
      <c r="AO339" s="73"/>
      <c r="AP339" s="175"/>
      <c r="AQ339" s="132"/>
      <c r="AR339" s="140"/>
      <c r="AS339" s="67"/>
      <c r="AT339" s="175"/>
      <c r="AU339" s="132"/>
      <c r="AV339" s="140"/>
      <c r="AW339" s="67"/>
      <c r="AX339" s="175"/>
      <c r="AY339" s="132"/>
      <c r="AZ339" s="140"/>
      <c r="BA339" s="67"/>
      <c r="BB339" s="175"/>
      <c r="BC339" s="132"/>
      <c r="BD339" s="140"/>
      <c r="BE339" s="67"/>
      <c r="BF339" s="175"/>
      <c r="BG339" s="132"/>
      <c r="BH339" s="140"/>
      <c r="BI339" s="67"/>
      <c r="BJ339" s="175"/>
      <c r="BK339" s="132"/>
      <c r="BL339" s="140"/>
    </row>
    <row r="340" spans="1:64" x14ac:dyDescent="0.2">
      <c r="A340" s="96"/>
      <c r="B340" s="866" t="s">
        <v>353</v>
      </c>
      <c r="C340" s="866"/>
      <c r="D340" s="867"/>
      <c r="E340" s="122"/>
      <c r="F340" s="123"/>
      <c r="G340" s="124"/>
      <c r="H340" s="125"/>
      <c r="I340" s="126"/>
      <c r="J340" s="127"/>
      <c r="K340" s="128"/>
      <c r="L340" s="129"/>
      <c r="M340" s="127"/>
      <c r="N340" s="128"/>
      <c r="O340" s="125"/>
      <c r="P340" s="129"/>
      <c r="Q340" s="127"/>
      <c r="R340" s="128"/>
      <c r="S340" s="125"/>
      <c r="T340" s="129"/>
      <c r="U340" s="127"/>
      <c r="V340" s="128"/>
      <c r="W340" s="125"/>
      <c r="X340" s="129"/>
      <c r="Y340" s="127"/>
      <c r="Z340" s="128"/>
      <c r="AA340" s="125"/>
      <c r="AB340" s="129"/>
      <c r="AC340" s="127"/>
      <c r="AD340" s="128"/>
      <c r="AE340" s="125"/>
      <c r="AF340" s="129"/>
      <c r="AG340" s="127"/>
      <c r="AH340" s="128"/>
      <c r="AI340" s="125"/>
      <c r="AJ340" s="129"/>
      <c r="AK340" s="127"/>
      <c r="AL340" s="128"/>
      <c r="AM340" s="125"/>
      <c r="AN340" s="129"/>
      <c r="AO340" s="73"/>
      <c r="AP340" s="128"/>
      <c r="AQ340" s="125"/>
      <c r="AR340" s="129"/>
      <c r="AS340" s="127"/>
      <c r="AT340" s="128"/>
      <c r="AU340" s="125"/>
      <c r="AV340" s="129"/>
      <c r="AW340" s="127"/>
      <c r="AX340" s="128"/>
      <c r="AY340" s="125"/>
      <c r="AZ340" s="129"/>
      <c r="BA340" s="127"/>
      <c r="BB340" s="128"/>
      <c r="BC340" s="125"/>
      <c r="BD340" s="129"/>
      <c r="BE340" s="127"/>
      <c r="BF340" s="128"/>
      <c r="BG340" s="125"/>
      <c r="BH340" s="129"/>
      <c r="BI340" s="127"/>
      <c r="BJ340" s="128"/>
      <c r="BK340" s="125"/>
      <c r="BL340" s="129"/>
    </row>
    <row r="341" spans="1:64" x14ac:dyDescent="0.2">
      <c r="A341" s="67"/>
      <c r="B341" s="70" t="s">
        <v>354</v>
      </c>
      <c r="C341" s="77"/>
      <c r="D341" s="70" t="s">
        <v>355</v>
      </c>
      <c r="E341" s="115"/>
      <c r="F341" s="116"/>
      <c r="G341" s="134">
        <v>8189672.1999999993</v>
      </c>
      <c r="H341" s="118"/>
      <c r="I341" s="173">
        <v>4452117.8037801581</v>
      </c>
      <c r="J341" s="67"/>
      <c r="K341" s="137"/>
      <c r="L341" s="174">
        <v>2235147.1158053065</v>
      </c>
      <c r="M341" s="67"/>
      <c r="N341" s="137">
        <v>8189672.1999999993</v>
      </c>
      <c r="O341" s="118"/>
      <c r="P341" s="174">
        <v>2216970.6879748516</v>
      </c>
      <c r="Q341" s="67"/>
      <c r="R341" s="137">
        <v>16310483.449999999</v>
      </c>
      <c r="S341" s="118"/>
      <c r="T341" s="174">
        <v>8592631.6242352277</v>
      </c>
      <c r="U341" s="67"/>
      <c r="V341" s="137">
        <v>0</v>
      </c>
      <c r="W341" s="118"/>
      <c r="X341" s="174">
        <v>0</v>
      </c>
      <c r="Y341" s="67"/>
      <c r="Z341" s="137">
        <v>0</v>
      </c>
      <c r="AA341" s="118"/>
      <c r="AB341" s="174">
        <v>0</v>
      </c>
      <c r="AC341" s="67"/>
      <c r="AD341" s="137">
        <v>0</v>
      </c>
      <c r="AE341" s="118"/>
      <c r="AF341" s="174">
        <v>0</v>
      </c>
      <c r="AG341" s="67"/>
      <c r="AH341" s="137">
        <v>0</v>
      </c>
      <c r="AI341" s="118"/>
      <c r="AJ341" s="174">
        <v>0</v>
      </c>
      <c r="AK341" s="67"/>
      <c r="AL341" s="137">
        <v>-8120811.25</v>
      </c>
      <c r="AM341" s="118"/>
      <c r="AN341" s="174">
        <v>-6375660.9362603761</v>
      </c>
      <c r="AO341" s="73"/>
      <c r="AP341" s="137">
        <v>0</v>
      </c>
      <c r="AQ341" s="118"/>
      <c r="AR341" s="174">
        <v>0</v>
      </c>
      <c r="AS341" s="67"/>
      <c r="AT341" s="137">
        <v>0</v>
      </c>
      <c r="AU341" s="118"/>
      <c r="AV341" s="174">
        <v>0</v>
      </c>
      <c r="AW341" s="67"/>
      <c r="AX341" s="137">
        <v>0</v>
      </c>
      <c r="AY341" s="118"/>
      <c r="AZ341" s="174">
        <v>0</v>
      </c>
      <c r="BA341" s="67"/>
      <c r="BB341" s="137">
        <v>0</v>
      </c>
      <c r="BC341" s="118"/>
      <c r="BD341" s="174">
        <v>0</v>
      </c>
      <c r="BE341" s="67"/>
      <c r="BF341" s="137">
        <v>0</v>
      </c>
      <c r="BG341" s="118"/>
      <c r="BH341" s="174">
        <v>0</v>
      </c>
      <c r="BI341" s="67"/>
      <c r="BJ341" s="137">
        <v>0</v>
      </c>
      <c r="BK341" s="118"/>
      <c r="BL341" s="174">
        <v>0</v>
      </c>
    </row>
    <row r="342" spans="1:64" x14ac:dyDescent="0.2">
      <c r="A342" s="67"/>
      <c r="B342" s="70"/>
      <c r="C342" s="77"/>
      <c r="D342" s="70"/>
      <c r="E342" s="115"/>
      <c r="F342" s="116"/>
      <c r="G342" s="117"/>
      <c r="H342" s="118"/>
      <c r="I342" s="119"/>
      <c r="J342" s="67"/>
      <c r="K342" s="120"/>
      <c r="L342" s="121"/>
      <c r="M342" s="67"/>
      <c r="N342" s="120"/>
      <c r="O342" s="118"/>
      <c r="P342" s="121"/>
      <c r="Q342" s="67"/>
      <c r="R342" s="120"/>
      <c r="S342" s="118"/>
      <c r="T342" s="121"/>
      <c r="U342" s="67"/>
      <c r="V342" s="120"/>
      <c r="W342" s="118"/>
      <c r="X342" s="121"/>
      <c r="Y342" s="67"/>
      <c r="Z342" s="120"/>
      <c r="AA342" s="118"/>
      <c r="AB342" s="121"/>
      <c r="AC342" s="67"/>
      <c r="AD342" s="120"/>
      <c r="AE342" s="118"/>
      <c r="AF342" s="121"/>
      <c r="AG342" s="67"/>
      <c r="AH342" s="120"/>
      <c r="AI342" s="118"/>
      <c r="AJ342" s="121"/>
      <c r="AK342" s="67"/>
      <c r="AL342" s="120"/>
      <c r="AM342" s="118"/>
      <c r="AN342" s="121"/>
      <c r="AO342" s="73"/>
      <c r="AP342" s="120"/>
      <c r="AQ342" s="118"/>
      <c r="AR342" s="121"/>
      <c r="AS342" s="67"/>
      <c r="AT342" s="120"/>
      <c r="AU342" s="118"/>
      <c r="AV342" s="121"/>
      <c r="AW342" s="67"/>
      <c r="AX342" s="120"/>
      <c r="AY342" s="118"/>
      <c r="AZ342" s="121"/>
      <c r="BA342" s="67"/>
      <c r="BB342" s="120"/>
      <c r="BC342" s="118"/>
      <c r="BD342" s="121"/>
      <c r="BE342" s="67"/>
      <c r="BF342" s="120"/>
      <c r="BG342" s="118"/>
      <c r="BH342" s="121"/>
      <c r="BI342" s="67"/>
      <c r="BJ342" s="120"/>
      <c r="BK342" s="118"/>
      <c r="BL342" s="121"/>
    </row>
    <row r="343" spans="1:64" x14ac:dyDescent="0.2">
      <c r="A343" s="67"/>
      <c r="B343" s="70" t="s">
        <v>356</v>
      </c>
      <c r="C343" s="77"/>
      <c r="D343" s="70" t="s">
        <v>357</v>
      </c>
      <c r="E343" s="115"/>
      <c r="F343" s="116"/>
      <c r="G343" s="134">
        <v>208566.70000000019</v>
      </c>
      <c r="H343" s="118"/>
      <c r="I343" s="173">
        <v>113382.25702680455</v>
      </c>
      <c r="J343" s="67"/>
      <c r="K343" s="137"/>
      <c r="L343" s="174">
        <v>-122774.44160051862</v>
      </c>
      <c r="M343" s="67"/>
      <c r="N343" s="137">
        <v>208566.70000000019</v>
      </c>
      <c r="O343" s="118"/>
      <c r="P343" s="174">
        <v>236156.69862732317</v>
      </c>
      <c r="Q343" s="67"/>
      <c r="R343" s="137">
        <v>-190465.1</v>
      </c>
      <c r="S343" s="118"/>
      <c r="T343" s="174">
        <v>-100340.15524985098</v>
      </c>
      <c r="U343" s="67"/>
      <c r="V343" s="137">
        <v>0</v>
      </c>
      <c r="W343" s="118"/>
      <c r="X343" s="174">
        <v>0</v>
      </c>
      <c r="Y343" s="67"/>
      <c r="Z343" s="137">
        <v>-436599.8</v>
      </c>
      <c r="AA343" s="118"/>
      <c r="AB343" s="174">
        <v>-226197.34150464454</v>
      </c>
      <c r="AC343" s="67"/>
      <c r="AD343" s="137">
        <v>0</v>
      </c>
      <c r="AE343" s="118"/>
      <c r="AF343" s="174">
        <v>0</v>
      </c>
      <c r="AG343" s="67"/>
      <c r="AH343" s="137">
        <v>3447054.45</v>
      </c>
      <c r="AI343" s="118"/>
      <c r="AJ343" s="174">
        <v>2763875.2285699942</v>
      </c>
      <c r="AK343" s="67"/>
      <c r="AL343" s="137">
        <v>0</v>
      </c>
      <c r="AM343" s="118"/>
      <c r="AN343" s="174">
        <v>0</v>
      </c>
      <c r="AO343" s="73"/>
      <c r="AP343" s="137">
        <v>0</v>
      </c>
      <c r="AQ343" s="118"/>
      <c r="AR343" s="174">
        <v>0</v>
      </c>
      <c r="AS343" s="67"/>
      <c r="AT343" s="137">
        <v>-46974.9</v>
      </c>
      <c r="AU343" s="118"/>
      <c r="AV343" s="174">
        <v>-39092.048071235295</v>
      </c>
      <c r="AW343" s="67"/>
      <c r="AX343" s="137">
        <v>-2570019.2000000002</v>
      </c>
      <c r="AY343" s="118"/>
      <c r="AZ343" s="174">
        <v>-2196888.5059394892</v>
      </c>
      <c r="BA343" s="67"/>
      <c r="BB343" s="137">
        <v>-5678.75</v>
      </c>
      <c r="BC343" s="118"/>
      <c r="BD343" s="174">
        <v>-3589.4078041645157</v>
      </c>
      <c r="BE343" s="67"/>
      <c r="BF343" s="137">
        <v>-10709</v>
      </c>
      <c r="BG343" s="118"/>
      <c r="BH343" s="174">
        <v>22371.204835895976</v>
      </c>
      <c r="BI343" s="67"/>
      <c r="BJ343" s="137">
        <v>21959</v>
      </c>
      <c r="BK343" s="118"/>
      <c r="BL343" s="174">
        <v>16017.723790817579</v>
      </c>
    </row>
    <row r="344" spans="1:64" x14ac:dyDescent="0.2">
      <c r="A344" s="67"/>
      <c r="B344" s="70"/>
      <c r="C344" s="77"/>
      <c r="D344" s="70"/>
      <c r="E344" s="115"/>
      <c r="F344" s="116"/>
      <c r="G344" s="117"/>
      <c r="H344" s="118"/>
      <c r="I344" s="119"/>
      <c r="J344" s="67"/>
      <c r="K344" s="120"/>
      <c r="L344" s="121"/>
      <c r="M344" s="67"/>
      <c r="N344" s="120"/>
      <c r="O344" s="118"/>
      <c r="P344" s="121"/>
      <c r="Q344" s="67"/>
      <c r="R344" s="120"/>
      <c r="S344" s="118"/>
      <c r="T344" s="121"/>
      <c r="U344" s="67"/>
      <c r="V344" s="120"/>
      <c r="W344" s="118"/>
      <c r="X344" s="121"/>
      <c r="Y344" s="67"/>
      <c r="Z344" s="120"/>
      <c r="AA344" s="118"/>
      <c r="AB344" s="121"/>
      <c r="AC344" s="67"/>
      <c r="AD344" s="120"/>
      <c r="AE344" s="118"/>
      <c r="AF344" s="121"/>
      <c r="AG344" s="67"/>
      <c r="AH344" s="120"/>
      <c r="AI344" s="118"/>
      <c r="AJ344" s="121"/>
      <c r="AK344" s="67"/>
      <c r="AL344" s="120"/>
      <c r="AM344" s="118"/>
      <c r="AN344" s="121"/>
      <c r="AO344" s="73"/>
      <c r="AP344" s="120"/>
      <c r="AQ344" s="118"/>
      <c r="AR344" s="121"/>
      <c r="AS344" s="67"/>
      <c r="AT344" s="120"/>
      <c r="AU344" s="118"/>
      <c r="AV344" s="121"/>
      <c r="AW344" s="67"/>
      <c r="AX344" s="120"/>
      <c r="AY344" s="118"/>
      <c r="AZ344" s="121"/>
      <c r="BA344" s="67"/>
      <c r="BB344" s="120"/>
      <c r="BC344" s="118"/>
      <c r="BD344" s="121"/>
      <c r="BE344" s="67"/>
      <c r="BF344" s="120"/>
      <c r="BG344" s="118"/>
      <c r="BH344" s="121"/>
      <c r="BI344" s="67"/>
      <c r="BJ344" s="120"/>
      <c r="BK344" s="118"/>
      <c r="BL344" s="121"/>
    </row>
    <row r="345" spans="1:64" x14ac:dyDescent="0.2">
      <c r="A345" s="67"/>
      <c r="B345" s="70" t="s">
        <v>358</v>
      </c>
      <c r="C345" s="77"/>
      <c r="D345" s="70" t="s">
        <v>359</v>
      </c>
      <c r="E345" s="115"/>
      <c r="F345" s="116"/>
      <c r="G345" s="134">
        <v>3208458</v>
      </c>
      <c r="H345" s="118"/>
      <c r="I345" s="173">
        <v>1744200.82216244</v>
      </c>
      <c r="J345" s="67"/>
      <c r="K345" s="137"/>
      <c r="L345" s="174">
        <v>42879.454004447442</v>
      </c>
      <c r="M345" s="67"/>
      <c r="N345" s="137">
        <v>3208458</v>
      </c>
      <c r="O345" s="118"/>
      <c r="P345" s="174">
        <v>1701321.3681579926</v>
      </c>
      <c r="Q345" s="67"/>
      <c r="R345" s="137">
        <v>3165665</v>
      </c>
      <c r="S345" s="118"/>
      <c r="T345" s="174">
        <v>1667724.5204975584</v>
      </c>
      <c r="U345" s="67"/>
      <c r="V345" s="137">
        <v>0</v>
      </c>
      <c r="W345" s="118"/>
      <c r="X345" s="174">
        <v>0</v>
      </c>
      <c r="Y345" s="67"/>
      <c r="Z345" s="137">
        <v>0</v>
      </c>
      <c r="AA345" s="118"/>
      <c r="AB345" s="174">
        <v>0</v>
      </c>
      <c r="AC345" s="67"/>
      <c r="AD345" s="137">
        <v>0</v>
      </c>
      <c r="AE345" s="118"/>
      <c r="AF345" s="174">
        <v>0</v>
      </c>
      <c r="AG345" s="67"/>
      <c r="AH345" s="137">
        <v>0</v>
      </c>
      <c r="AI345" s="118"/>
      <c r="AJ345" s="174">
        <v>0</v>
      </c>
      <c r="AK345" s="67"/>
      <c r="AL345" s="137">
        <v>42793</v>
      </c>
      <c r="AM345" s="118"/>
      <c r="AN345" s="174">
        <v>33596.847660434207</v>
      </c>
      <c r="AO345" s="73"/>
      <c r="AP345" s="137">
        <v>0</v>
      </c>
      <c r="AQ345" s="118"/>
      <c r="AR345" s="174">
        <v>0</v>
      </c>
      <c r="AS345" s="67"/>
      <c r="AT345" s="137">
        <v>0</v>
      </c>
      <c r="AU345" s="118"/>
      <c r="AV345" s="174">
        <v>0</v>
      </c>
      <c r="AW345" s="67"/>
      <c r="AX345" s="137">
        <v>0</v>
      </c>
      <c r="AY345" s="118"/>
      <c r="AZ345" s="121"/>
      <c r="BA345" s="67"/>
      <c r="BB345" s="137">
        <v>0</v>
      </c>
      <c r="BC345" s="118"/>
      <c r="BD345" s="174">
        <v>0</v>
      </c>
      <c r="BE345" s="67"/>
      <c r="BF345" s="137">
        <v>0</v>
      </c>
      <c r="BG345" s="118"/>
      <c r="BH345" s="174">
        <v>0</v>
      </c>
      <c r="BI345" s="67"/>
      <c r="BJ345" s="137">
        <v>0</v>
      </c>
      <c r="BK345" s="118"/>
      <c r="BL345" s="174">
        <v>0</v>
      </c>
    </row>
    <row r="346" spans="1:64" x14ac:dyDescent="0.2">
      <c r="A346" s="67"/>
      <c r="B346" s="70"/>
      <c r="C346" s="77"/>
      <c r="D346" s="70"/>
      <c r="E346" s="115"/>
      <c r="F346" s="116"/>
      <c r="G346" s="117"/>
      <c r="H346" s="118"/>
      <c r="I346" s="119"/>
      <c r="J346" s="67"/>
      <c r="K346" s="120"/>
      <c r="L346" s="121"/>
      <c r="M346" s="67"/>
      <c r="N346" s="120"/>
      <c r="O346" s="118"/>
      <c r="P346" s="121"/>
      <c r="Q346" s="67"/>
      <c r="R346" s="120"/>
      <c r="S346" s="118"/>
      <c r="T346" s="121"/>
      <c r="U346" s="67"/>
      <c r="V346" s="120"/>
      <c r="W346" s="118"/>
      <c r="X346" s="121"/>
      <c r="Y346" s="67"/>
      <c r="Z346" s="120"/>
      <c r="AA346" s="118"/>
      <c r="AB346" s="121"/>
      <c r="AC346" s="67"/>
      <c r="AD346" s="120"/>
      <c r="AE346" s="118"/>
      <c r="AF346" s="121"/>
      <c r="AG346" s="67"/>
      <c r="AH346" s="120"/>
      <c r="AI346" s="118"/>
      <c r="AJ346" s="121"/>
      <c r="AK346" s="67"/>
      <c r="AL346" s="120"/>
      <c r="AM346" s="118"/>
      <c r="AN346" s="121"/>
      <c r="AO346" s="73"/>
      <c r="AP346" s="120"/>
      <c r="AQ346" s="118"/>
      <c r="AR346" s="121"/>
      <c r="AS346" s="67"/>
      <c r="AT346" s="120"/>
      <c r="AU346" s="118"/>
      <c r="AV346" s="121"/>
      <c r="AW346" s="67"/>
      <c r="AX346" s="120"/>
      <c r="AY346" s="118"/>
      <c r="AZ346" s="121"/>
      <c r="BA346" s="67"/>
      <c r="BB346" s="120"/>
      <c r="BC346" s="118"/>
      <c r="BD346" s="121"/>
      <c r="BE346" s="67"/>
      <c r="BF346" s="120"/>
      <c r="BG346" s="118"/>
      <c r="BH346" s="121"/>
      <c r="BI346" s="67"/>
      <c r="BJ346" s="120"/>
      <c r="BK346" s="118"/>
      <c r="BL346" s="121"/>
    </row>
    <row r="347" spans="1:64" x14ac:dyDescent="0.2">
      <c r="A347" s="67"/>
      <c r="B347" s="70" t="s">
        <v>360</v>
      </c>
      <c r="C347" s="77"/>
      <c r="D347" s="70" t="s">
        <v>361</v>
      </c>
      <c r="E347" s="115"/>
      <c r="F347" s="116"/>
      <c r="G347" s="134">
        <v>-364833</v>
      </c>
      <c r="H347" s="118"/>
      <c r="I347" s="173">
        <v>-198332.66277819109</v>
      </c>
      <c r="J347" s="67"/>
      <c r="K347" s="137"/>
      <c r="L347" s="174">
        <v>111113.92463493801</v>
      </c>
      <c r="M347" s="67"/>
      <c r="N347" s="137">
        <v>-364833</v>
      </c>
      <c r="O347" s="118"/>
      <c r="P347" s="174">
        <v>-309446.58741312911</v>
      </c>
      <c r="Q347" s="67"/>
      <c r="R347" s="137">
        <v>0</v>
      </c>
      <c r="S347" s="118"/>
      <c r="T347" s="174">
        <v>0</v>
      </c>
      <c r="U347" s="67"/>
      <c r="V347" s="137">
        <v>0</v>
      </c>
      <c r="W347" s="118"/>
      <c r="X347" s="174">
        <v>0</v>
      </c>
      <c r="Y347" s="67"/>
      <c r="Z347" s="137">
        <v>-93606</v>
      </c>
      <c r="AA347" s="118"/>
      <c r="AB347" s="174">
        <v>-48496.193422176919</v>
      </c>
      <c r="AC347" s="67"/>
      <c r="AD347" s="137">
        <v>0</v>
      </c>
      <c r="AE347" s="118"/>
      <c r="AF347" s="174">
        <v>0</v>
      </c>
      <c r="AG347" s="67"/>
      <c r="AH347" s="137">
        <v>730924</v>
      </c>
      <c r="AI347" s="118"/>
      <c r="AJ347" s="174">
        <v>586060.58212027792</v>
      </c>
      <c r="AK347" s="67"/>
      <c r="AL347" s="137">
        <v>0</v>
      </c>
      <c r="AM347" s="118"/>
      <c r="AN347" s="174">
        <v>0</v>
      </c>
      <c r="AO347" s="73"/>
      <c r="AP347" s="137">
        <v>0</v>
      </c>
      <c r="AQ347" s="118"/>
      <c r="AR347" s="174">
        <v>0</v>
      </c>
      <c r="AS347" s="67"/>
      <c r="AT347" s="137">
        <v>-9992</v>
      </c>
      <c r="AU347" s="118"/>
      <c r="AV347" s="174">
        <v>-8315.243764814466</v>
      </c>
      <c r="AW347" s="67"/>
      <c r="AX347" s="137">
        <v>-992316</v>
      </c>
      <c r="AY347" s="118"/>
      <c r="AZ347" s="174">
        <v>-848245.65305187204</v>
      </c>
      <c r="BA347" s="67"/>
      <c r="BB347" s="137">
        <v>-1208</v>
      </c>
      <c r="BC347" s="118"/>
      <c r="BD347" s="174">
        <v>-763.54913095852692</v>
      </c>
      <c r="BE347" s="67"/>
      <c r="BF347" s="137">
        <v>-3306</v>
      </c>
      <c r="BG347" s="118"/>
      <c r="BH347" s="174">
        <v>6906.2660554180693</v>
      </c>
      <c r="BI347" s="67"/>
      <c r="BJ347" s="137">
        <v>4671</v>
      </c>
      <c r="BK347" s="118"/>
      <c r="BL347" s="174">
        <v>3407.2037809968083</v>
      </c>
    </row>
    <row r="348" spans="1:64" x14ac:dyDescent="0.2">
      <c r="A348" s="67"/>
      <c r="B348" s="70"/>
      <c r="C348" s="69"/>
      <c r="D348" s="70"/>
      <c r="E348" s="71"/>
      <c r="F348" s="70"/>
      <c r="G348" s="131"/>
      <c r="H348" s="132"/>
      <c r="I348" s="119"/>
      <c r="J348" s="67"/>
      <c r="K348" s="133"/>
      <c r="L348" s="121"/>
      <c r="M348" s="67"/>
      <c r="N348" s="133"/>
      <c r="O348" s="132"/>
      <c r="P348" s="121"/>
      <c r="Q348" s="67"/>
      <c r="R348" s="133"/>
      <c r="S348" s="132"/>
      <c r="T348" s="121"/>
      <c r="U348" s="67"/>
      <c r="V348" s="133"/>
      <c r="W348" s="132"/>
      <c r="X348" s="121"/>
      <c r="Y348" s="67"/>
      <c r="Z348" s="133"/>
      <c r="AA348" s="132"/>
      <c r="AB348" s="121"/>
      <c r="AC348" s="67"/>
      <c r="AD348" s="133"/>
      <c r="AE348" s="132"/>
      <c r="AF348" s="121"/>
      <c r="AG348" s="67"/>
      <c r="AH348" s="133"/>
      <c r="AI348" s="132"/>
      <c r="AJ348" s="121"/>
      <c r="AK348" s="67"/>
      <c r="AL348" s="133"/>
      <c r="AM348" s="132"/>
      <c r="AN348" s="121"/>
      <c r="AO348" s="73"/>
      <c r="AP348" s="133"/>
      <c r="AQ348" s="132"/>
      <c r="AR348" s="121"/>
      <c r="AS348" s="67"/>
      <c r="AT348" s="133"/>
      <c r="AU348" s="132"/>
      <c r="AV348" s="121"/>
      <c r="AW348" s="67"/>
      <c r="AX348" s="133"/>
      <c r="AY348" s="132"/>
      <c r="AZ348" s="121"/>
      <c r="BA348" s="67"/>
      <c r="BB348" s="133"/>
      <c r="BC348" s="132"/>
      <c r="BD348" s="121"/>
      <c r="BE348" s="67"/>
      <c r="BF348" s="133"/>
      <c r="BG348" s="132"/>
      <c r="BH348" s="121"/>
      <c r="BI348" s="67"/>
      <c r="BJ348" s="133"/>
      <c r="BK348" s="132"/>
      <c r="BL348" s="121"/>
    </row>
    <row r="349" spans="1:64" x14ac:dyDescent="0.2">
      <c r="A349" s="67"/>
      <c r="B349" s="70"/>
      <c r="C349" s="69"/>
      <c r="D349" s="70"/>
      <c r="E349" s="71"/>
      <c r="F349" s="70"/>
      <c r="G349" s="131"/>
      <c r="H349" s="132"/>
      <c r="I349" s="119"/>
      <c r="J349" s="67"/>
      <c r="K349" s="133"/>
      <c r="L349" s="121"/>
      <c r="M349" s="67"/>
      <c r="N349" s="133"/>
      <c r="O349" s="132"/>
      <c r="P349" s="121"/>
      <c r="Q349" s="67"/>
      <c r="R349" s="133"/>
      <c r="S349" s="132"/>
      <c r="T349" s="121"/>
      <c r="U349" s="67"/>
      <c r="V349" s="133"/>
      <c r="W349" s="132"/>
      <c r="X349" s="121"/>
      <c r="Y349" s="67"/>
      <c r="Z349" s="133"/>
      <c r="AA349" s="132"/>
      <c r="AB349" s="121"/>
      <c r="AC349" s="67"/>
      <c r="AD349" s="133"/>
      <c r="AE349" s="132"/>
      <c r="AF349" s="121"/>
      <c r="AG349" s="67"/>
      <c r="AH349" s="133"/>
      <c r="AI349" s="132"/>
      <c r="AJ349" s="121"/>
      <c r="AK349" s="67"/>
      <c r="AL349" s="133"/>
      <c r="AM349" s="132"/>
      <c r="AN349" s="121"/>
      <c r="AO349" s="73"/>
      <c r="AP349" s="133"/>
      <c r="AQ349" s="132"/>
      <c r="AR349" s="121"/>
      <c r="AS349" s="67"/>
      <c r="AT349" s="133"/>
      <c r="AU349" s="132"/>
      <c r="AV349" s="121"/>
      <c r="AW349" s="67"/>
      <c r="AX349" s="133"/>
      <c r="AY349" s="132"/>
      <c r="AZ349" s="121"/>
      <c r="BA349" s="67"/>
      <c r="BB349" s="133"/>
      <c r="BC349" s="132"/>
      <c r="BD349" s="121"/>
      <c r="BE349" s="67"/>
      <c r="BF349" s="133"/>
      <c r="BG349" s="132"/>
      <c r="BH349" s="121"/>
      <c r="BI349" s="67"/>
      <c r="BJ349" s="133"/>
      <c r="BK349" s="132"/>
      <c r="BL349" s="121"/>
    </row>
    <row r="350" spans="1:64" x14ac:dyDescent="0.2">
      <c r="A350" s="67"/>
      <c r="B350" s="177" t="s">
        <v>362</v>
      </c>
      <c r="C350" s="178"/>
      <c r="D350" s="177"/>
      <c r="E350" s="179"/>
      <c r="F350" s="177"/>
      <c r="G350" s="180">
        <v>41790775.616553828</v>
      </c>
      <c r="H350" s="181"/>
      <c r="I350" s="182">
        <v>22473074.271552093</v>
      </c>
      <c r="J350" s="67"/>
      <c r="K350" s="183">
        <v>0</v>
      </c>
      <c r="L350" s="184">
        <v>266416.55477030319</v>
      </c>
      <c r="M350" s="67"/>
      <c r="N350" s="180">
        <v>41790775.616553828</v>
      </c>
      <c r="O350" s="181"/>
      <c r="P350" s="182">
        <v>22206657.716781795</v>
      </c>
      <c r="Q350" s="67"/>
      <c r="R350" s="180">
        <v>40390790.870907173</v>
      </c>
      <c r="S350" s="181"/>
      <c r="T350" s="182">
        <v>21024020.105225123</v>
      </c>
      <c r="U350" s="67"/>
      <c r="V350" s="180">
        <v>0</v>
      </c>
      <c r="W350" s="181"/>
      <c r="X350" s="182">
        <v>0</v>
      </c>
      <c r="Y350" s="67"/>
      <c r="Z350" s="180">
        <v>-538601.39977271645</v>
      </c>
      <c r="AA350" s="181"/>
      <c r="AB350" s="182">
        <v>-279043.19873547519</v>
      </c>
      <c r="AC350" s="67"/>
      <c r="AD350" s="180">
        <v>0</v>
      </c>
      <c r="AE350" s="181"/>
      <c r="AF350" s="182">
        <v>0</v>
      </c>
      <c r="AG350" s="67"/>
      <c r="AH350" s="180">
        <v>4661701.3741490487</v>
      </c>
      <c r="AI350" s="181"/>
      <c r="AJ350" s="182">
        <v>3737788.6360342405</v>
      </c>
      <c r="AK350" s="67"/>
      <c r="AL350" s="180">
        <v>-4028389.5980000002</v>
      </c>
      <c r="AM350" s="181"/>
      <c r="AN350" s="182">
        <v>-3162694.6379287215</v>
      </c>
      <c r="AO350" s="73"/>
      <c r="AP350" s="180">
        <v>3706389.5722846943</v>
      </c>
      <c r="AQ350" s="181"/>
      <c r="AR350" s="182">
        <v>2909891.9409779818</v>
      </c>
      <c r="AS350" s="67"/>
      <c r="AT350" s="180">
        <v>-56498.205221392403</v>
      </c>
      <c r="AU350" s="181"/>
      <c r="AV350" s="182">
        <v>-47017.248667973501</v>
      </c>
      <c r="AW350" s="67"/>
      <c r="AX350" s="180">
        <v>-2319522.3988659792</v>
      </c>
      <c r="AY350" s="181"/>
      <c r="AZ350" s="182">
        <v>-1982760.3223111567</v>
      </c>
      <c r="BA350" s="67"/>
      <c r="BB350" s="180">
        <v>-6886.75</v>
      </c>
      <c r="BC350" s="181"/>
      <c r="BD350" s="182">
        <v>-4352.956935123043</v>
      </c>
      <c r="BE350" s="67"/>
      <c r="BF350" s="180">
        <v>-8553.2521156336006</v>
      </c>
      <c r="BG350" s="181"/>
      <c r="BH350" s="182">
        <v>17867.82660303482</v>
      </c>
      <c r="BI350" s="67"/>
      <c r="BJ350" s="180">
        <v>-9654.5968113799972</v>
      </c>
      <c r="BK350" s="181"/>
      <c r="BL350" s="182">
        <v>-7042.4274801399406</v>
      </c>
    </row>
    <row r="351" spans="1:64" x14ac:dyDescent="0.2">
      <c r="A351" s="67"/>
      <c r="B351" s="177" t="s">
        <v>363</v>
      </c>
      <c r="C351" s="178"/>
      <c r="D351" s="177"/>
      <c r="E351" s="179"/>
      <c r="F351" s="177"/>
      <c r="G351" s="180">
        <v>-537877</v>
      </c>
      <c r="H351" s="181"/>
      <c r="I351" s="182">
        <v>-537877</v>
      </c>
      <c r="J351" s="67"/>
      <c r="K351" s="183">
        <v>0</v>
      </c>
      <c r="L351" s="184">
        <v>0</v>
      </c>
      <c r="M351" s="67"/>
      <c r="N351" s="183">
        <v>-537877</v>
      </c>
      <c r="O351" s="181"/>
      <c r="P351" s="184">
        <v>-537877</v>
      </c>
      <c r="Q351" s="67"/>
      <c r="R351" s="183">
        <v>-537877</v>
      </c>
      <c r="S351" s="181"/>
      <c r="T351" s="184">
        <v>-537877</v>
      </c>
      <c r="U351" s="67"/>
      <c r="V351" s="183">
        <v>0</v>
      </c>
      <c r="W351" s="181"/>
      <c r="X351" s="184">
        <v>0</v>
      </c>
      <c r="Y351" s="67"/>
      <c r="Z351" s="183">
        <v>0</v>
      </c>
      <c r="AA351" s="181"/>
      <c r="AB351" s="184">
        <v>0</v>
      </c>
      <c r="AC351" s="67"/>
      <c r="AD351" s="183">
        <v>0</v>
      </c>
      <c r="AE351" s="181"/>
      <c r="AF351" s="184">
        <v>0</v>
      </c>
      <c r="AG351" s="67"/>
      <c r="AH351" s="183">
        <v>0</v>
      </c>
      <c r="AI351" s="181"/>
      <c r="AJ351" s="184">
        <v>0</v>
      </c>
      <c r="AK351" s="67"/>
      <c r="AL351" s="183">
        <v>0</v>
      </c>
      <c r="AM351" s="181"/>
      <c r="AN351" s="184">
        <v>0</v>
      </c>
      <c r="AO351" s="73"/>
      <c r="AP351" s="183">
        <v>0</v>
      </c>
      <c r="AQ351" s="181"/>
      <c r="AR351" s="184">
        <v>0</v>
      </c>
      <c r="AS351" s="67"/>
      <c r="AT351" s="183">
        <v>0</v>
      </c>
      <c r="AU351" s="181"/>
      <c r="AV351" s="184">
        <v>0</v>
      </c>
      <c r="AW351" s="67"/>
      <c r="AX351" s="183">
        <v>0</v>
      </c>
      <c r="AY351" s="181"/>
      <c r="AZ351" s="184">
        <v>0</v>
      </c>
      <c r="BA351" s="67"/>
      <c r="BB351" s="183">
        <v>0</v>
      </c>
      <c r="BC351" s="181"/>
      <c r="BD351" s="184">
        <v>0</v>
      </c>
      <c r="BE351" s="67"/>
      <c r="BF351" s="183">
        <v>0</v>
      </c>
      <c r="BG351" s="181"/>
      <c r="BH351" s="184">
        <v>0</v>
      </c>
      <c r="BI351" s="67"/>
      <c r="BJ351" s="183">
        <v>0</v>
      </c>
      <c r="BK351" s="181"/>
      <c r="BL351" s="184">
        <v>0</v>
      </c>
    </row>
    <row r="352" spans="1:64" ht="13.5" thickBot="1" x14ac:dyDescent="0.25">
      <c r="A352" s="67"/>
      <c r="B352" s="177" t="s">
        <v>364</v>
      </c>
      <c r="C352" s="178"/>
      <c r="D352" s="177"/>
      <c r="E352" s="179"/>
      <c r="F352" s="177"/>
      <c r="G352" s="185">
        <v>42328652.616553828</v>
      </c>
      <c r="H352" s="186"/>
      <c r="I352" s="187">
        <v>23010951.271552093</v>
      </c>
      <c r="J352" s="67"/>
      <c r="K352" s="188">
        <v>0</v>
      </c>
      <c r="L352" s="189">
        <v>266416.55477030319</v>
      </c>
      <c r="M352" s="67"/>
      <c r="N352" s="188">
        <v>42328652.616553828</v>
      </c>
      <c r="O352" s="186"/>
      <c r="P352" s="189">
        <v>22744534.716781795</v>
      </c>
      <c r="Q352" s="67"/>
      <c r="R352" s="188">
        <v>40928667.870907173</v>
      </c>
      <c r="S352" s="186"/>
      <c r="T352" s="189">
        <v>21561897.105225123</v>
      </c>
      <c r="U352" s="67"/>
      <c r="V352" s="188">
        <v>0</v>
      </c>
      <c r="W352" s="186"/>
      <c r="X352" s="189">
        <v>0</v>
      </c>
      <c r="Y352" s="67"/>
      <c r="Z352" s="188">
        <v>-538601.39977271645</v>
      </c>
      <c r="AA352" s="186"/>
      <c r="AB352" s="189">
        <v>-279043.19873547519</v>
      </c>
      <c r="AC352" s="67"/>
      <c r="AD352" s="188">
        <v>0</v>
      </c>
      <c r="AE352" s="186"/>
      <c r="AF352" s="189">
        <v>0</v>
      </c>
      <c r="AG352" s="67"/>
      <c r="AH352" s="188">
        <v>4661701.3741490487</v>
      </c>
      <c r="AI352" s="186"/>
      <c r="AJ352" s="189">
        <v>3737788.6360342405</v>
      </c>
      <c r="AK352" s="67"/>
      <c r="AL352" s="188">
        <v>-4028389.5980000002</v>
      </c>
      <c r="AM352" s="186"/>
      <c r="AN352" s="189">
        <v>-3162694.6379287215</v>
      </c>
      <c r="AO352" s="73"/>
      <c r="AP352" s="188">
        <v>3706389.5722846943</v>
      </c>
      <c r="AQ352" s="186"/>
      <c r="AR352" s="189">
        <v>2909891.9409779818</v>
      </c>
      <c r="AS352" s="67"/>
      <c r="AT352" s="188">
        <v>-56498.205221392403</v>
      </c>
      <c r="AU352" s="186"/>
      <c r="AV352" s="189">
        <v>-47017.248667973501</v>
      </c>
      <c r="AW352" s="67"/>
      <c r="AX352" s="188">
        <v>-2319522.3988659792</v>
      </c>
      <c r="AY352" s="186"/>
      <c r="AZ352" s="189">
        <v>-1982760.3223111567</v>
      </c>
      <c r="BA352" s="67"/>
      <c r="BB352" s="188">
        <v>-6886.75</v>
      </c>
      <c r="BC352" s="186"/>
      <c r="BD352" s="189">
        <v>-4352.956935123043</v>
      </c>
      <c r="BE352" s="67"/>
      <c r="BF352" s="188">
        <v>-8553.2521156336006</v>
      </c>
      <c r="BG352" s="186"/>
      <c r="BH352" s="189">
        <v>17867.82660303482</v>
      </c>
      <c r="BI352" s="67"/>
      <c r="BJ352" s="188">
        <v>-9654.5968113799972</v>
      </c>
      <c r="BK352" s="186"/>
      <c r="BL352" s="189">
        <v>-7042.4274801399406</v>
      </c>
    </row>
    <row r="353" spans="1:64" ht="13.5" thickTop="1" x14ac:dyDescent="0.2">
      <c r="A353" s="67"/>
      <c r="B353" s="70"/>
      <c r="C353" s="69"/>
      <c r="D353" s="70"/>
      <c r="E353" s="71"/>
      <c r="F353" s="190" t="s">
        <v>365</v>
      </c>
      <c r="G353" s="191">
        <v>0.40358861689939135</v>
      </c>
      <c r="H353" s="72"/>
      <c r="I353" s="191">
        <v>0.40358861689939129</v>
      </c>
      <c r="J353" s="67"/>
      <c r="K353" s="70"/>
      <c r="L353" s="70"/>
      <c r="M353" s="67"/>
      <c r="N353" s="191">
        <v>0.40358861689939135</v>
      </c>
      <c r="O353" s="72"/>
      <c r="P353" s="191">
        <v>0.39891594224157417</v>
      </c>
      <c r="Q353" s="67"/>
      <c r="R353" s="191">
        <v>0.41241230205688462</v>
      </c>
      <c r="S353" s="72"/>
      <c r="T353" s="191">
        <v>0.41241230205688456</v>
      </c>
      <c r="U353" s="67"/>
      <c r="V353" s="191" t="e">
        <v>#DIV/0!</v>
      </c>
      <c r="W353" s="72"/>
      <c r="X353" s="191" t="e">
        <v>#DIV/0!</v>
      </c>
      <c r="Y353" s="67"/>
      <c r="Z353" s="191">
        <v>0.33641225307724371</v>
      </c>
      <c r="AA353" s="72"/>
      <c r="AB353" s="191">
        <v>0.33641225307724371</v>
      </c>
      <c r="AC353" s="67"/>
      <c r="AD353" s="191">
        <v>0</v>
      </c>
      <c r="AE353" s="72"/>
      <c r="AF353" s="191">
        <v>0</v>
      </c>
      <c r="AG353" s="67"/>
      <c r="AH353" s="191">
        <v>0.39203680152399972</v>
      </c>
      <c r="AI353" s="72"/>
      <c r="AJ353" s="191">
        <v>0.39203680152399978</v>
      </c>
      <c r="AK353" s="67"/>
      <c r="AL353" s="191">
        <v>0.4293568091770299</v>
      </c>
      <c r="AM353" s="72"/>
      <c r="AN353" s="191">
        <v>0.42935680917702984</v>
      </c>
      <c r="AO353" s="73"/>
      <c r="AP353" s="191">
        <v>0.39503716351398765</v>
      </c>
      <c r="AQ353" s="72"/>
      <c r="AR353" s="191">
        <v>0.39503716351398765</v>
      </c>
      <c r="AS353" s="67"/>
      <c r="AT353" s="191">
        <v>0.39503985639245415</v>
      </c>
      <c r="AU353" s="72"/>
      <c r="AV353" s="191">
        <v>0.39503985639245415</v>
      </c>
      <c r="AW353" s="67"/>
      <c r="AX353" s="191">
        <v>0.39456691937745941</v>
      </c>
      <c r="AY353" s="72"/>
      <c r="AZ353" s="191">
        <v>0.39456691937745947</v>
      </c>
      <c r="BA353" s="67"/>
      <c r="BB353" s="191">
        <v>0.39504101416853094</v>
      </c>
      <c r="BC353" s="72"/>
      <c r="BD353" s="191">
        <v>0.39504101416853099</v>
      </c>
      <c r="BE353" s="67"/>
      <c r="BF353" s="191">
        <v>0.34700199260146863</v>
      </c>
      <c r="BG353" s="72"/>
      <c r="BH353" s="191">
        <v>0.34700199260146858</v>
      </c>
      <c r="BI353" s="67"/>
      <c r="BJ353" s="191">
        <v>0.39506493212947036</v>
      </c>
      <c r="BK353" s="72"/>
      <c r="BL353" s="191">
        <v>0.39506493212947047</v>
      </c>
    </row>
    <row r="354" spans="1:64" x14ac:dyDescent="0.2">
      <c r="A354" s="67"/>
      <c r="B354" s="70"/>
      <c r="C354" s="69"/>
      <c r="D354" s="70"/>
      <c r="E354" s="71"/>
      <c r="F354" s="190" t="s">
        <v>366</v>
      </c>
      <c r="G354" s="191">
        <v>0.39846015140207247</v>
      </c>
      <c r="H354" s="72"/>
      <c r="I354" s="191">
        <v>0.39415480288926097</v>
      </c>
      <c r="J354" s="67"/>
      <c r="K354" s="70"/>
      <c r="L354" s="192"/>
      <c r="M354" s="67"/>
      <c r="N354" s="191">
        <v>0.39846015140207247</v>
      </c>
      <c r="O354" s="72"/>
      <c r="P354" s="191">
        <v>0.38948212823144385</v>
      </c>
      <c r="Q354" s="67"/>
      <c r="R354" s="191">
        <v>0.40699245569166415</v>
      </c>
      <c r="S354" s="72"/>
      <c r="T354" s="191">
        <v>0.40212438116055049</v>
      </c>
      <c r="U354" s="67"/>
      <c r="V354" s="191" t="e">
        <v>#DIV/0!</v>
      </c>
      <c r="W354" s="72"/>
      <c r="X354" s="191" t="e">
        <v>#DIV/0!</v>
      </c>
      <c r="Y354" s="67"/>
      <c r="Z354" s="191">
        <v>0.33641225307724371</v>
      </c>
      <c r="AA354" s="72"/>
      <c r="AB354" s="191">
        <v>0.33641225307724371</v>
      </c>
      <c r="AC354" s="67"/>
      <c r="AD354" s="191">
        <v>0</v>
      </c>
      <c r="AE354" s="72"/>
      <c r="AF354" s="191">
        <v>0</v>
      </c>
      <c r="AG354" s="67"/>
      <c r="AH354" s="191">
        <v>0.39203680152399972</v>
      </c>
      <c r="AI354" s="72"/>
      <c r="AJ354" s="191">
        <v>0.39203680152399978</v>
      </c>
      <c r="AK354" s="67"/>
      <c r="AL354" s="191">
        <v>0.4293568091770299</v>
      </c>
      <c r="AM354" s="72"/>
      <c r="AN354" s="191">
        <v>0.42935680917702984</v>
      </c>
      <c r="AO354" s="73"/>
      <c r="AP354" s="191">
        <v>0.39503716351398765</v>
      </c>
      <c r="AQ354" s="72"/>
      <c r="AR354" s="191">
        <v>0.39503716351398765</v>
      </c>
      <c r="AS354" s="67"/>
      <c r="AT354" s="191">
        <v>0.39503985639245415</v>
      </c>
      <c r="AU354" s="72"/>
      <c r="AV354" s="191">
        <v>0.39503985639245415</v>
      </c>
      <c r="AW354" s="67"/>
      <c r="AX354" s="191">
        <v>0.39456691937745941</v>
      </c>
      <c r="AY354" s="72"/>
      <c r="AZ354" s="191">
        <v>0.39456691937745947</v>
      </c>
      <c r="BA354" s="67"/>
      <c r="BB354" s="191">
        <v>0.39504101416853094</v>
      </c>
      <c r="BC354" s="72"/>
      <c r="BD354" s="191">
        <v>0.39504101416853099</v>
      </c>
      <c r="BE354" s="67"/>
      <c r="BF354" s="191">
        <v>0.34700199260146863</v>
      </c>
      <c r="BG354" s="72"/>
      <c r="BH354" s="191">
        <v>0.34700199260146858</v>
      </c>
      <c r="BI354" s="67"/>
      <c r="BJ354" s="191">
        <v>0.39506493212947036</v>
      </c>
      <c r="BK354" s="72"/>
      <c r="BL354" s="191">
        <v>0.39506493212947047</v>
      </c>
    </row>
    <row r="355" spans="1:64" x14ac:dyDescent="0.2">
      <c r="A355" s="67"/>
      <c r="B355" s="70"/>
      <c r="C355" s="69"/>
      <c r="D355" s="70"/>
      <c r="E355" s="71"/>
      <c r="F355" s="70"/>
      <c r="G355" s="70"/>
      <c r="H355" s="72"/>
      <c r="I355" s="72"/>
      <c r="J355" s="67"/>
      <c r="K355" s="70"/>
      <c r="L355" s="72"/>
      <c r="M355" s="67"/>
      <c r="N355" s="70"/>
      <c r="O355" s="72"/>
      <c r="P355" s="72"/>
      <c r="Q355" s="67"/>
      <c r="R355" s="70"/>
      <c r="S355" s="72"/>
      <c r="T355" s="70"/>
      <c r="U355" s="67"/>
      <c r="V355" s="70"/>
      <c r="W355" s="72"/>
      <c r="X355" s="70"/>
      <c r="Y355" s="67"/>
      <c r="Z355" s="70"/>
      <c r="AA355" s="70"/>
      <c r="AB355" s="70"/>
      <c r="AC355" s="67"/>
      <c r="AD355" s="70"/>
      <c r="AE355" s="72"/>
      <c r="AF355" s="70"/>
      <c r="AG355" s="67"/>
      <c r="AH355" s="70"/>
      <c r="AI355" s="72"/>
      <c r="AJ355" s="70"/>
      <c r="AK355" s="67"/>
      <c r="AL355" s="70"/>
      <c r="AM355" s="72"/>
      <c r="AN355" s="70"/>
      <c r="AO355" s="73"/>
      <c r="AP355" s="70"/>
      <c r="AQ355" s="72"/>
      <c r="AR355" s="70"/>
      <c r="AS355" s="67"/>
      <c r="AT355" s="70"/>
      <c r="AU355" s="72"/>
      <c r="AV355" s="70"/>
      <c r="AW355" s="67"/>
      <c r="AX355" s="70"/>
      <c r="AY355" s="72"/>
      <c r="AZ355" s="70"/>
      <c r="BA355" s="67"/>
      <c r="BB355" s="70"/>
      <c r="BC355" s="72"/>
      <c r="BD355" s="70"/>
      <c r="BE355" s="67"/>
      <c r="BF355" s="70"/>
      <c r="BG355" s="72"/>
      <c r="BH355" s="70"/>
      <c r="BI355" s="67"/>
      <c r="BJ355" s="70"/>
      <c r="BK355" s="72"/>
      <c r="BL355" s="70"/>
    </row>
    <row r="356" spans="1:64" x14ac:dyDescent="0.2">
      <c r="A356" s="67"/>
      <c r="B356" s="70"/>
      <c r="C356" s="69"/>
      <c r="D356" s="70"/>
      <c r="E356" s="71"/>
      <c r="F356" s="190" t="s">
        <v>367</v>
      </c>
      <c r="G356" s="72">
        <v>41790778.082075059</v>
      </c>
      <c r="H356" s="72"/>
      <c r="I356" s="72">
        <v>22473075.630863857</v>
      </c>
      <c r="J356" s="67"/>
      <c r="K356" s="70"/>
      <c r="L356" s="72"/>
      <c r="M356" s="67"/>
      <c r="N356" s="70"/>
      <c r="O356" s="72"/>
      <c r="P356" s="72"/>
      <c r="Q356" s="67"/>
      <c r="R356" s="193">
        <v>40390789.80824028</v>
      </c>
      <c r="S356" s="72"/>
      <c r="T356" s="193">
        <v>21024019.685904276</v>
      </c>
      <c r="U356" s="67"/>
      <c r="V356" s="193"/>
      <c r="W356" s="72"/>
      <c r="X356" s="193"/>
      <c r="Y356" s="67"/>
      <c r="Z356" s="193">
        <v>-538601.89742472302</v>
      </c>
      <c r="AA356" s="72"/>
      <c r="AB356" s="193">
        <v>-279043.29592364305</v>
      </c>
      <c r="AC356" s="67"/>
      <c r="AD356" s="193">
        <v>0</v>
      </c>
      <c r="AE356" s="72"/>
      <c r="AF356" s="193">
        <v>0</v>
      </c>
      <c r="AG356" s="67"/>
      <c r="AH356" s="193">
        <v>4661702.2065461222</v>
      </c>
      <c r="AI356" s="72"/>
      <c r="AJ356" s="193">
        <v>3737789.1338132825</v>
      </c>
      <c r="AK356" s="67"/>
      <c r="AL356" s="193">
        <v>-4028389.5279724719</v>
      </c>
      <c r="AM356" s="72"/>
      <c r="AN356" s="193">
        <v>-2896275.9093705742</v>
      </c>
      <c r="AO356" s="73"/>
      <c r="AP356" s="193">
        <v>3706389.5279724719</v>
      </c>
      <c r="AQ356" s="72"/>
      <c r="AR356" s="193">
        <v>2909892.05974838</v>
      </c>
      <c r="AS356" s="67"/>
      <c r="AT356" s="193">
        <v>-56497.712369858047</v>
      </c>
      <c r="AU356" s="72"/>
      <c r="AV356" s="193">
        <v>-47017.021956119737</v>
      </c>
      <c r="AW356" s="67"/>
      <c r="AX356" s="193">
        <v>-2319521.3833961696</v>
      </c>
      <c r="AY356" s="72"/>
      <c r="AZ356" s="193">
        <v>-1982759.6527803009</v>
      </c>
      <c r="BA356" s="67"/>
      <c r="BB356" s="193">
        <v>-6886.6538056558729</v>
      </c>
      <c r="BC356" s="72"/>
      <c r="BD356" s="193">
        <v>-4352.8670061399198</v>
      </c>
      <c r="BE356" s="67"/>
      <c r="BF356" s="193">
        <v>-8552.1874622608102</v>
      </c>
      <c r="BG356" s="72"/>
      <c r="BH356" s="193">
        <v>17865.620377004248</v>
      </c>
      <c r="BI356" s="67"/>
      <c r="BJ356" s="193">
        <v>-9654.098252670643</v>
      </c>
      <c r="BK356" s="72"/>
      <c r="BL356" s="193">
        <v>-7042.1219423038647</v>
      </c>
    </row>
    <row r="357" spans="1:64" ht="13.5" thickBot="1" x14ac:dyDescent="0.25">
      <c r="A357" s="67"/>
      <c r="B357" s="70"/>
      <c r="C357" s="69"/>
      <c r="D357" s="70"/>
      <c r="E357" s="71"/>
      <c r="F357" s="190" t="s">
        <v>368</v>
      </c>
      <c r="G357" s="194">
        <v>-2.4655212312936783</v>
      </c>
      <c r="H357" s="72"/>
      <c r="I357" s="194">
        <v>-1.3593117631971836</v>
      </c>
      <c r="J357" s="67"/>
      <c r="K357" s="70"/>
      <c r="L357" s="70"/>
      <c r="M357" s="67"/>
      <c r="N357" s="70"/>
      <c r="O357" s="72"/>
      <c r="P357" s="70"/>
      <c r="Q357" s="67"/>
      <c r="R357" s="194">
        <v>1.0626668930053711</v>
      </c>
      <c r="S357" s="72"/>
      <c r="T357" s="194">
        <v>0.41932084783911705</v>
      </c>
      <c r="U357" s="67"/>
      <c r="V357" s="194">
        <v>0</v>
      </c>
      <c r="W357" s="72"/>
      <c r="X357" s="194">
        <v>0</v>
      </c>
      <c r="Y357" s="67"/>
      <c r="Z357" s="194">
        <v>0.49765200656838715</v>
      </c>
      <c r="AA357" s="72"/>
      <c r="AB357" s="194">
        <v>9.718816785607487E-2</v>
      </c>
      <c r="AC357" s="67"/>
      <c r="AD357" s="194">
        <v>0</v>
      </c>
      <c r="AE357" s="72"/>
      <c r="AF357" s="194">
        <v>0</v>
      </c>
      <c r="AG357" s="67"/>
      <c r="AH357" s="194">
        <v>-0.83239707350730896</v>
      </c>
      <c r="AI357" s="72"/>
      <c r="AJ357" s="194">
        <v>-0.49777904199436307</v>
      </c>
      <c r="AK357" s="67"/>
      <c r="AL357" s="194">
        <v>-7.0027528330683708E-2</v>
      </c>
      <c r="AM357" s="72"/>
      <c r="AN357" s="194">
        <v>-2.1737878443673253</v>
      </c>
      <c r="AO357" s="73"/>
      <c r="AP357" s="194">
        <v>4.4312222395092249E-2</v>
      </c>
      <c r="AQ357" s="72"/>
      <c r="AR357" s="194">
        <v>-0.11877039819955826</v>
      </c>
      <c r="AS357" s="67"/>
      <c r="AT357" s="194">
        <v>-0.49285153435630491</v>
      </c>
      <c r="AU357" s="72"/>
      <c r="AV357" s="194">
        <v>-0.22671185376384528</v>
      </c>
      <c r="AW357" s="67"/>
      <c r="AX357" s="194">
        <v>-1.0154698095284402</v>
      </c>
      <c r="AY357" s="72"/>
      <c r="AZ357" s="194">
        <v>-0.66953085572458804</v>
      </c>
      <c r="BA357" s="67"/>
      <c r="BB357" s="194">
        <v>-9.6194344127070508E-2</v>
      </c>
      <c r="BC357" s="72"/>
      <c r="BD357" s="194">
        <v>-8.9928983123172657E-2</v>
      </c>
      <c r="BE357" s="67"/>
      <c r="BF357" s="194">
        <v>-1.0646533727904171</v>
      </c>
      <c r="BG357" s="72"/>
      <c r="BH357" s="194">
        <v>2.2062260305719974</v>
      </c>
      <c r="BI357" s="67"/>
      <c r="BJ357" s="194">
        <v>-0.49855870935425628</v>
      </c>
      <c r="BK357" s="72"/>
      <c r="BL357" s="194">
        <v>-0.30553783607592777</v>
      </c>
    </row>
    <row r="358" spans="1:64" ht="13.5" thickTop="1" x14ac:dyDescent="0.2">
      <c r="A358" s="67"/>
      <c r="B358" s="70"/>
      <c r="C358" s="69"/>
      <c r="D358" s="70"/>
      <c r="E358" s="71"/>
      <c r="F358" s="70"/>
      <c r="G358" s="70"/>
      <c r="H358" s="72"/>
      <c r="I358" s="70"/>
      <c r="J358" s="67"/>
      <c r="K358" s="70"/>
      <c r="L358" s="70"/>
      <c r="M358" s="67"/>
      <c r="N358" s="70"/>
      <c r="O358" s="72"/>
      <c r="P358" s="70"/>
      <c r="Q358" s="67"/>
      <c r="R358" s="70"/>
      <c r="S358" s="72"/>
      <c r="T358" s="70"/>
      <c r="U358" s="67"/>
      <c r="V358" s="70"/>
      <c r="W358" s="72"/>
      <c r="X358" s="70"/>
      <c r="Y358" s="67"/>
      <c r="Z358" s="70"/>
      <c r="AA358" s="72"/>
      <c r="AB358" s="70"/>
      <c r="AC358" s="67"/>
      <c r="AD358" s="70"/>
      <c r="AE358" s="72"/>
      <c r="AF358" s="70"/>
      <c r="AG358" s="67"/>
      <c r="AH358" s="70"/>
      <c r="AI358" s="72"/>
      <c r="AJ358" s="70"/>
      <c r="AK358" s="67"/>
      <c r="AL358" s="70"/>
      <c r="AM358" s="72"/>
      <c r="AN358" s="70"/>
      <c r="AO358" s="73"/>
      <c r="AP358" s="70"/>
      <c r="AQ358" s="72"/>
      <c r="AR358" s="70"/>
      <c r="AS358" s="67"/>
      <c r="AT358" s="70"/>
      <c r="AU358" s="72"/>
      <c r="AV358" s="70"/>
      <c r="AW358" s="67"/>
      <c r="AX358" s="70"/>
      <c r="AY358" s="72"/>
      <c r="AZ358" s="70"/>
      <c r="BA358" s="67"/>
      <c r="BB358" s="70"/>
      <c r="BC358" s="72"/>
      <c r="BD358" s="70"/>
      <c r="BE358" s="67"/>
      <c r="BF358" s="70"/>
      <c r="BG358" s="72"/>
      <c r="BH358" s="70"/>
      <c r="BI358" s="67"/>
      <c r="BJ358" s="70"/>
      <c r="BK358" s="72"/>
      <c r="BL358" s="70"/>
    </row>
    <row r="359" spans="1:64" x14ac:dyDescent="0.2">
      <c r="A359" s="67"/>
      <c r="B359" s="70"/>
      <c r="C359" s="69"/>
      <c r="D359" s="70"/>
      <c r="E359" s="71"/>
      <c r="F359" s="70"/>
      <c r="G359" s="70"/>
      <c r="H359" s="72"/>
      <c r="I359" s="70"/>
      <c r="J359" s="67"/>
      <c r="K359" s="70"/>
      <c r="L359" s="70"/>
      <c r="M359" s="67"/>
      <c r="N359" s="70"/>
      <c r="O359" s="72"/>
      <c r="P359" s="70"/>
      <c r="Q359" s="67"/>
      <c r="R359" s="70"/>
      <c r="S359" s="72"/>
      <c r="T359" s="70"/>
      <c r="U359" s="67"/>
      <c r="V359" s="70"/>
      <c r="W359" s="72"/>
      <c r="X359" s="70"/>
      <c r="Y359" s="67"/>
      <c r="Z359" s="70"/>
      <c r="AA359" s="72"/>
      <c r="AB359" s="70"/>
      <c r="AC359" s="67"/>
      <c r="AD359" s="70"/>
      <c r="AE359" s="72"/>
      <c r="AF359" s="70"/>
      <c r="AG359" s="67"/>
      <c r="AH359" s="70"/>
      <c r="AI359" s="72"/>
      <c r="AJ359" s="70"/>
      <c r="AK359" s="67"/>
      <c r="AL359" s="70"/>
      <c r="AM359" s="72"/>
      <c r="AN359" s="70"/>
      <c r="AO359" s="73"/>
      <c r="AP359" s="70"/>
      <c r="AQ359" s="72"/>
      <c r="AR359" s="70"/>
      <c r="AS359" s="67"/>
      <c r="AT359" s="70"/>
      <c r="AU359" s="72"/>
      <c r="AV359" s="70"/>
      <c r="AW359" s="67"/>
      <c r="AX359" s="70"/>
      <c r="AY359" s="72"/>
      <c r="AZ359" s="70"/>
      <c r="BA359" s="67"/>
      <c r="BB359" s="70"/>
      <c r="BC359" s="72"/>
      <c r="BD359" s="70"/>
      <c r="BE359" s="67"/>
      <c r="BF359" s="70"/>
      <c r="BG359" s="72"/>
      <c r="BH359" s="70"/>
      <c r="BI359" s="67"/>
      <c r="BJ359" s="70"/>
      <c r="BK359" s="72"/>
      <c r="BL359" s="70"/>
    </row>
    <row r="360" spans="1:64" x14ac:dyDescent="0.2">
      <c r="A360" s="67"/>
      <c r="B360" s="70"/>
      <c r="C360" s="69"/>
      <c r="D360" s="70"/>
      <c r="E360" s="71"/>
      <c r="F360" s="190" t="s">
        <v>369</v>
      </c>
      <c r="G360" s="72">
        <v>34435486.700000003</v>
      </c>
      <c r="H360" s="72"/>
      <c r="I360" s="72">
        <v>18517603.609607607</v>
      </c>
      <c r="J360" s="67"/>
      <c r="K360" s="70"/>
      <c r="L360" s="70"/>
      <c r="M360" s="67"/>
      <c r="N360" s="70"/>
      <c r="O360" s="72"/>
      <c r="P360" s="70"/>
      <c r="Q360" s="67"/>
      <c r="R360" s="72">
        <v>33337530.899999999</v>
      </c>
      <c r="S360" s="72"/>
      <c r="T360" s="72">
        <v>17352887.057303421</v>
      </c>
      <c r="U360" s="67"/>
      <c r="V360" s="72">
        <v>0</v>
      </c>
      <c r="W360" s="72"/>
      <c r="X360" s="72">
        <v>0</v>
      </c>
      <c r="Y360" s="67"/>
      <c r="Z360" s="72">
        <v>-444133.25</v>
      </c>
      <c r="AA360" s="72"/>
      <c r="AB360" s="72">
        <v>-230100.335418884</v>
      </c>
      <c r="AC360" s="67"/>
      <c r="AD360" s="72">
        <v>0</v>
      </c>
      <c r="AE360" s="72"/>
      <c r="AF360" s="72">
        <v>0</v>
      </c>
      <c r="AG360" s="67"/>
      <c r="AH360" s="72">
        <v>3844058.0500000003</v>
      </c>
      <c r="AI360" s="72"/>
      <c r="AJ360" s="72">
        <v>3082195.8212989867</v>
      </c>
      <c r="AK360" s="67"/>
      <c r="AL360" s="72">
        <v>-3378303.25</v>
      </c>
      <c r="AM360" s="72"/>
      <c r="AN360" s="72">
        <v>-2418462.9782565716</v>
      </c>
      <c r="AO360" s="73"/>
      <c r="AP360" s="72">
        <v>3056303.7</v>
      </c>
      <c r="AQ360" s="72"/>
      <c r="AR360" s="72">
        <v>2399508.5601131357</v>
      </c>
      <c r="AS360" s="67"/>
      <c r="AT360" s="72">
        <v>-46588.450000000004</v>
      </c>
      <c r="AU360" s="72"/>
      <c r="AV360" s="72">
        <v>-38770.448196043886</v>
      </c>
      <c r="AW360" s="67"/>
      <c r="AX360" s="72">
        <v>-1912687.3000000003</v>
      </c>
      <c r="AY360" s="72"/>
      <c r="AZ360" s="72">
        <v>-1634991.9661403447</v>
      </c>
      <c r="BA360" s="67"/>
      <c r="BB360" s="72">
        <v>-5678.75</v>
      </c>
      <c r="BC360" s="72"/>
      <c r="BD360" s="72">
        <v>-3589.4078041645157</v>
      </c>
      <c r="BE360" s="67"/>
      <c r="BF360" s="72">
        <v>-7053.4500000000007</v>
      </c>
      <c r="BG360" s="72"/>
      <c r="BH360" s="72">
        <v>14734.725441194367</v>
      </c>
      <c r="BI360" s="67"/>
      <c r="BJ360" s="72">
        <v>-7961.5</v>
      </c>
      <c r="BK360" s="72"/>
      <c r="BL360" s="72">
        <v>-5807.4187331205485</v>
      </c>
    </row>
    <row r="361" spans="1:64" x14ac:dyDescent="0.2">
      <c r="A361" s="67"/>
      <c r="B361" s="70"/>
      <c r="C361" s="69"/>
      <c r="D361" s="70"/>
      <c r="E361" s="71"/>
      <c r="F361" s="190" t="s">
        <v>370</v>
      </c>
      <c r="G361" s="72">
        <v>34435488.645589963</v>
      </c>
      <c r="H361" s="72"/>
      <c r="I361" s="72">
        <v>18550172.391992822</v>
      </c>
      <c r="J361" s="67"/>
      <c r="K361" s="70"/>
      <c r="L361" s="70"/>
      <c r="M361" s="67"/>
      <c r="N361" s="70"/>
      <c r="O361" s="72"/>
      <c r="P361" s="70"/>
      <c r="Q361" s="67"/>
      <c r="R361" s="193">
        <v>33337530.200390127</v>
      </c>
      <c r="S361" s="72"/>
      <c r="T361" s="193">
        <v>17352886.823034592</v>
      </c>
      <c r="U361" s="67"/>
      <c r="V361" s="193"/>
      <c r="W361" s="72"/>
      <c r="X361" s="193"/>
      <c r="Y361" s="67"/>
      <c r="Z361" s="193">
        <v>-444133.2873572578</v>
      </c>
      <c r="AA361" s="72"/>
      <c r="AB361" s="193">
        <v>-230100.22230917399</v>
      </c>
      <c r="AC361" s="67"/>
      <c r="AD361" s="193">
        <v>0</v>
      </c>
      <c r="AE361" s="72"/>
      <c r="AF361" s="193">
        <v>0</v>
      </c>
      <c r="AG361" s="67"/>
      <c r="AH361" s="193">
        <v>3844058.3584525539</v>
      </c>
      <c r="AI361" s="72"/>
      <c r="AJ361" s="193">
        <v>3082195.9287299924</v>
      </c>
      <c r="AK361" s="67"/>
      <c r="AL361" s="193">
        <v>-3378303.6876694225</v>
      </c>
      <c r="AM361" s="72"/>
      <c r="AN361" s="193">
        <v>-2385892.5266807592</v>
      </c>
      <c r="AO361" s="73"/>
      <c r="AP361" s="193">
        <v>3056303.6876694225</v>
      </c>
      <c r="AQ361" s="72"/>
      <c r="AR361" s="193">
        <v>2399508.677058565</v>
      </c>
      <c r="AS361" s="67"/>
      <c r="AT361" s="193">
        <v>-46588.240485166294</v>
      </c>
      <c r="AU361" s="72"/>
      <c r="AV361" s="193">
        <v>-38770.425100550907</v>
      </c>
      <c r="AW361" s="67"/>
      <c r="AX361" s="193">
        <v>-1912686.6467216196</v>
      </c>
      <c r="AY361" s="72"/>
      <c r="AZ361" s="193">
        <v>-1634991.5713984787</v>
      </c>
      <c r="BA361" s="67"/>
      <c r="BB361" s="193">
        <v>-5678.7623813092732</v>
      </c>
      <c r="BC361" s="72"/>
      <c r="BD361" s="193">
        <v>-3589.3916120785038</v>
      </c>
      <c r="BE361" s="67"/>
      <c r="BF361" s="193">
        <v>-7052.1681224494459</v>
      </c>
      <c r="BG361" s="72"/>
      <c r="BH361" s="193">
        <v>14732.062301775855</v>
      </c>
      <c r="BI361" s="67"/>
      <c r="BJ361" s="193">
        <v>-7960.808184913305</v>
      </c>
      <c r="BK361" s="72"/>
      <c r="BL361" s="193">
        <v>-5806.9620310671544</v>
      </c>
    </row>
    <row r="362" spans="1:64" ht="13.5" thickBot="1" x14ac:dyDescent="0.25">
      <c r="A362" s="67"/>
      <c r="B362" s="67"/>
      <c r="C362" s="67"/>
      <c r="D362" s="67"/>
      <c r="E362" s="67"/>
      <c r="F362" s="190"/>
      <c r="G362" s="194">
        <v>-1.9455899596214294</v>
      </c>
      <c r="H362" s="72"/>
      <c r="I362" s="194">
        <v>-32568.782385215163</v>
      </c>
      <c r="J362" s="67"/>
      <c r="K362" s="70"/>
      <c r="L362" s="70"/>
      <c r="M362" s="67"/>
      <c r="N362" s="70"/>
      <c r="O362" s="72"/>
      <c r="P362" s="70"/>
      <c r="Q362" s="67"/>
      <c r="R362" s="194">
        <v>0.69960987195372581</v>
      </c>
      <c r="S362" s="72"/>
      <c r="T362" s="194">
        <v>0.23426882922649384</v>
      </c>
      <c r="U362" s="67"/>
      <c r="V362" s="194">
        <v>0</v>
      </c>
      <c r="W362" s="72"/>
      <c r="X362" s="194">
        <v>0</v>
      </c>
      <c r="Y362" s="67"/>
      <c r="Z362" s="194">
        <v>3.7357257795520127E-2</v>
      </c>
      <c r="AA362" s="72"/>
      <c r="AB362" s="194">
        <v>-0.11310971001512371</v>
      </c>
      <c r="AC362" s="67"/>
      <c r="AD362" s="194">
        <v>0</v>
      </c>
      <c r="AE362" s="72"/>
      <c r="AF362" s="194">
        <v>0</v>
      </c>
      <c r="AG362" s="67"/>
      <c r="AH362" s="194">
        <v>-0.30845255358144641</v>
      </c>
      <c r="AI362" s="72"/>
      <c r="AJ362" s="194">
        <v>-0.10743100568652153</v>
      </c>
      <c r="AK362" s="67"/>
      <c r="AL362" s="194">
        <v>0.43766942247748375</v>
      </c>
      <c r="AM362" s="72"/>
      <c r="AN362" s="194">
        <v>-32570.451575812418</v>
      </c>
      <c r="AO362" s="73"/>
      <c r="AP362" s="194">
        <v>1.2330577708780766E-2</v>
      </c>
      <c r="AQ362" s="72"/>
      <c r="AR362" s="194">
        <v>-0.11694542923942208</v>
      </c>
      <c r="AS362" s="67"/>
      <c r="AT362" s="194">
        <v>-0.2095148337102728</v>
      </c>
      <c r="AU362" s="72"/>
      <c r="AV362" s="194">
        <v>-2.3095492979336996E-2</v>
      </c>
      <c r="AW362" s="67"/>
      <c r="AX362" s="194">
        <v>-0.65327838063240051</v>
      </c>
      <c r="AY362" s="72"/>
      <c r="AZ362" s="194">
        <v>-0.39474186603911221</v>
      </c>
      <c r="BA362" s="67"/>
      <c r="BB362" s="194">
        <v>1.2381309273223451E-2</v>
      </c>
      <c r="BC362" s="72"/>
      <c r="BD362" s="194">
        <v>-1.6192086011869833E-2</v>
      </c>
      <c r="BE362" s="67"/>
      <c r="BF362" s="194">
        <v>-1.2818775505547819</v>
      </c>
      <c r="BG362" s="72"/>
      <c r="BH362" s="194">
        <v>2.6631394185114914</v>
      </c>
      <c r="BI362" s="67"/>
      <c r="BJ362" s="194">
        <v>-0.69181508669498726</v>
      </c>
      <c r="BK362" s="72"/>
      <c r="BL362" s="194">
        <v>-0.45670205339411041</v>
      </c>
    </row>
    <row r="363" spans="1:64" ht="13.5" thickTop="1" x14ac:dyDescent="0.2">
      <c r="A363" s="67"/>
      <c r="B363" s="67"/>
      <c r="C363" s="67"/>
      <c r="D363" s="67"/>
      <c r="E363" s="67"/>
      <c r="F363" s="190"/>
      <c r="G363" s="72"/>
      <c r="H363" s="72"/>
      <c r="I363" s="192"/>
      <c r="J363" s="67"/>
      <c r="K363" s="70"/>
      <c r="L363" s="70"/>
      <c r="M363" s="67"/>
      <c r="N363" s="70"/>
      <c r="O363" s="72"/>
      <c r="P363" s="70"/>
      <c r="Q363" s="67"/>
      <c r="R363" s="72"/>
      <c r="S363" s="72"/>
      <c r="T363" s="192"/>
      <c r="U363" s="67"/>
      <c r="V363" s="72"/>
      <c r="W363" s="72"/>
      <c r="X363" s="192"/>
      <c r="Y363" s="67"/>
      <c r="Z363" s="72"/>
      <c r="AA363" s="72"/>
      <c r="AB363" s="192"/>
      <c r="AC363" s="67"/>
      <c r="AD363" s="72"/>
      <c r="AE363" s="72"/>
      <c r="AF363" s="192"/>
      <c r="AG363" s="67"/>
      <c r="AH363" s="72"/>
      <c r="AI363" s="72"/>
      <c r="AJ363" s="192"/>
      <c r="AK363" s="67"/>
      <c r="AL363" s="72"/>
      <c r="AM363" s="72"/>
      <c r="AN363" s="192"/>
      <c r="AO363" s="73"/>
      <c r="AP363" s="72"/>
      <c r="AQ363" s="72"/>
      <c r="AR363" s="192"/>
      <c r="AS363" s="67"/>
      <c r="AT363" s="72"/>
      <c r="AU363" s="72"/>
      <c r="AV363" s="192"/>
      <c r="AW363" s="67"/>
      <c r="AX363" s="72"/>
      <c r="AY363" s="72"/>
      <c r="AZ363" s="192"/>
      <c r="BA363" s="67"/>
      <c r="BB363" s="72"/>
      <c r="BC363" s="72"/>
      <c r="BD363" s="192"/>
      <c r="BE363" s="67"/>
      <c r="BF363" s="72"/>
      <c r="BG363" s="72"/>
      <c r="BH363" s="192"/>
      <c r="BI363" s="67"/>
      <c r="BJ363" s="72"/>
      <c r="BK363" s="72"/>
      <c r="BL363" s="192"/>
    </row>
    <row r="364" spans="1:64" x14ac:dyDescent="0.2">
      <c r="A364" s="67"/>
      <c r="B364" s="67"/>
      <c r="C364" s="67"/>
      <c r="D364" s="67"/>
      <c r="E364" s="67"/>
      <c r="F364" s="190" t="s">
        <v>371</v>
      </c>
      <c r="G364" s="72">
        <v>7355288.9165538242</v>
      </c>
      <c r="H364" s="72"/>
      <c r="I364" s="72">
        <v>3955470.6619444881</v>
      </c>
      <c r="J364" s="67"/>
      <c r="K364" s="70"/>
      <c r="L364" s="70"/>
      <c r="M364" s="67"/>
      <c r="N364" s="70"/>
      <c r="O364" s="72"/>
      <c r="P364" s="70"/>
      <c r="Q364" s="67"/>
      <c r="R364" s="72">
        <v>7053259.9709071834</v>
      </c>
      <c r="S364" s="72"/>
      <c r="T364" s="72">
        <v>3671133.0479217051</v>
      </c>
      <c r="U364" s="67"/>
      <c r="V364" s="72">
        <v>0</v>
      </c>
      <c r="W364" s="72"/>
      <c r="X364" s="72">
        <v>0</v>
      </c>
      <c r="Y364" s="67"/>
      <c r="Z364" s="72">
        <v>-94468.149772716395</v>
      </c>
      <c r="AA364" s="72"/>
      <c r="AB364" s="72">
        <v>-48942.863316591167</v>
      </c>
      <c r="AC364" s="67"/>
      <c r="AD364" s="72">
        <v>0</v>
      </c>
      <c r="AE364" s="72"/>
      <c r="AF364" s="72">
        <v>0</v>
      </c>
      <c r="AG364" s="67"/>
      <c r="AH364" s="72">
        <v>817643.32414904924</v>
      </c>
      <c r="AI364" s="72"/>
      <c r="AJ364" s="72">
        <v>655592.81473525404</v>
      </c>
      <c r="AK364" s="67"/>
      <c r="AL364" s="72">
        <v>-650086.348</v>
      </c>
      <c r="AM364" s="72"/>
      <c r="AN364" s="72">
        <v>-477815.10490184702</v>
      </c>
      <c r="AO364" s="73"/>
      <c r="AP364" s="72">
        <v>650085.87228469399</v>
      </c>
      <c r="AQ364" s="72"/>
      <c r="AR364" s="72">
        <v>510383.38086484594</v>
      </c>
      <c r="AS364" s="67"/>
      <c r="AT364" s="72">
        <v>-9909.7552213923991</v>
      </c>
      <c r="AU364" s="72"/>
      <c r="AV364" s="72">
        <v>-8246.8004719296187</v>
      </c>
      <c r="AW364" s="67"/>
      <c r="AX364" s="72">
        <v>-406835.09886597923</v>
      </c>
      <c r="AY364" s="72"/>
      <c r="AZ364" s="72">
        <v>-347768.35617081192</v>
      </c>
      <c r="BA364" s="67"/>
      <c r="BB364" s="72">
        <v>-1208</v>
      </c>
      <c r="BC364" s="72"/>
      <c r="BD364" s="72">
        <v>-763.54913095852692</v>
      </c>
      <c r="BE364" s="67"/>
      <c r="BF364" s="72">
        <v>-1499.8021156335999</v>
      </c>
      <c r="BG364" s="72"/>
      <c r="BH364" s="72">
        <v>3133.1011618404532</v>
      </c>
      <c r="BI364" s="67"/>
      <c r="BJ364" s="72">
        <v>-1693.09681138</v>
      </c>
      <c r="BK364" s="72"/>
      <c r="BL364" s="72">
        <v>-1235.0087470193907</v>
      </c>
    </row>
    <row r="365" spans="1:64" x14ac:dyDescent="0.2">
      <c r="A365" s="67"/>
      <c r="B365" s="67"/>
      <c r="C365" s="67"/>
      <c r="D365" s="67"/>
      <c r="E365" s="67"/>
      <c r="F365" s="190" t="s">
        <v>372</v>
      </c>
      <c r="G365" s="72">
        <v>7355289.4364850959</v>
      </c>
      <c r="H365" s="72"/>
      <c r="I365" s="72">
        <v>3922903.2388710445</v>
      </c>
      <c r="J365" s="67"/>
      <c r="K365" s="70"/>
      <c r="L365" s="70"/>
      <c r="M365" s="67"/>
      <c r="N365" s="70"/>
      <c r="O365" s="72"/>
      <c r="P365" s="70"/>
      <c r="Q365" s="67"/>
      <c r="R365" s="193">
        <v>7053259.6078501502</v>
      </c>
      <c r="S365" s="72"/>
      <c r="T365" s="193">
        <v>3671132.8628696846</v>
      </c>
      <c r="U365" s="67"/>
      <c r="V365" s="193"/>
      <c r="W365" s="72"/>
      <c r="X365" s="193"/>
      <c r="Y365" s="67"/>
      <c r="Z365" s="193">
        <v>-94468.610067465212</v>
      </c>
      <c r="AA365" s="72"/>
      <c r="AB365" s="193">
        <v>-48943.073614469082</v>
      </c>
      <c r="AC365" s="67"/>
      <c r="AD365" s="193">
        <v>0</v>
      </c>
      <c r="AE365" s="72"/>
      <c r="AF365" s="193">
        <v>0</v>
      </c>
      <c r="AG365" s="67"/>
      <c r="AH365" s="193">
        <v>817643.848093568</v>
      </c>
      <c r="AI365" s="72"/>
      <c r="AJ365" s="193">
        <v>655593.20508328988</v>
      </c>
      <c r="AK365" s="67"/>
      <c r="AL365" s="193">
        <v>-650085.84030304931</v>
      </c>
      <c r="AM365" s="72"/>
      <c r="AN365" s="193">
        <v>-510383.3826898149</v>
      </c>
      <c r="AO365" s="73"/>
      <c r="AP365" s="193">
        <v>650085.84030304931</v>
      </c>
      <c r="AQ365" s="72"/>
      <c r="AR365" s="193">
        <v>510383.38268981496</v>
      </c>
      <c r="AS365" s="67"/>
      <c r="AT365" s="193">
        <v>-9909.4718846917549</v>
      </c>
      <c r="AU365" s="72"/>
      <c r="AV365" s="193">
        <v>-8246.5968555688287</v>
      </c>
      <c r="AW365" s="67"/>
      <c r="AX365" s="193">
        <v>-406834.73667455011</v>
      </c>
      <c r="AY365" s="72"/>
      <c r="AZ365" s="193">
        <v>-347768.08138182224</v>
      </c>
      <c r="BA365" s="67"/>
      <c r="BB365" s="193">
        <v>-1207.8914243465999</v>
      </c>
      <c r="BC365" s="72"/>
      <c r="BD365" s="193">
        <v>-763.47539406141607</v>
      </c>
      <c r="BE365" s="67"/>
      <c r="BF365" s="193">
        <v>-1500.0193398113649</v>
      </c>
      <c r="BG365" s="72"/>
      <c r="BH365" s="193">
        <v>3133.5580752283936</v>
      </c>
      <c r="BI365" s="67"/>
      <c r="BJ365" s="193">
        <v>-1693.2900677573389</v>
      </c>
      <c r="BK365" s="72"/>
      <c r="BL365" s="193">
        <v>-1235.1599112367103</v>
      </c>
    </row>
    <row r="366" spans="1:64" ht="13.5" thickBot="1" x14ac:dyDescent="0.25">
      <c r="A366" s="67"/>
      <c r="B366" s="67"/>
      <c r="C366" s="67"/>
      <c r="D366" s="67"/>
      <c r="E366" s="67"/>
      <c r="F366" s="67"/>
      <c r="G366" s="194">
        <v>-0.51993127167224884</v>
      </c>
      <c r="H366" s="72"/>
      <c r="I366" s="194">
        <v>32567.423073443584</v>
      </c>
      <c r="J366" s="67"/>
      <c r="K366" s="70"/>
      <c r="L366" s="70"/>
      <c r="M366" s="67"/>
      <c r="N366" s="70"/>
      <c r="O366" s="72"/>
      <c r="P366" s="70"/>
      <c r="Q366" s="67"/>
      <c r="R366" s="194">
        <v>0.36305703315883875</v>
      </c>
      <c r="S366" s="72"/>
      <c r="T366" s="194">
        <v>0.18505202047526836</v>
      </c>
      <c r="U366" s="67"/>
      <c r="V366" s="194">
        <v>0</v>
      </c>
      <c r="W366" s="72"/>
      <c r="X366" s="194">
        <v>0</v>
      </c>
      <c r="Y366" s="67"/>
      <c r="Z366" s="194">
        <v>0.46029474881652277</v>
      </c>
      <c r="AA366" s="72"/>
      <c r="AB366" s="194">
        <v>0.21029787791485433</v>
      </c>
      <c r="AC366" s="67"/>
      <c r="AD366" s="194">
        <v>0</v>
      </c>
      <c r="AE366" s="72"/>
      <c r="AF366" s="194">
        <v>0</v>
      </c>
      <c r="AG366" s="67"/>
      <c r="AH366" s="194">
        <v>-0.52394451876170933</v>
      </c>
      <c r="AI366" s="72"/>
      <c r="AJ366" s="194">
        <v>-0.39034803584218025</v>
      </c>
      <c r="AK366" s="67"/>
      <c r="AL366" s="194">
        <v>-0.50769695069175214</v>
      </c>
      <c r="AM366" s="72"/>
      <c r="AN366" s="194">
        <v>32568.277787967876</v>
      </c>
      <c r="AO366" s="73"/>
      <c r="AP366" s="194">
        <v>3.1981644686311483E-2</v>
      </c>
      <c r="AQ366" s="72"/>
      <c r="AR366" s="194">
        <v>-1.8249690183438361E-3</v>
      </c>
      <c r="AS366" s="67"/>
      <c r="AT366" s="194">
        <v>-0.28333670064421312</v>
      </c>
      <c r="AU366" s="72"/>
      <c r="AV366" s="194">
        <v>-0.20361636078996526</v>
      </c>
      <c r="AW366" s="67"/>
      <c r="AX366" s="194">
        <v>-0.36219142912887037</v>
      </c>
      <c r="AY366" s="72"/>
      <c r="AZ366" s="194">
        <v>-0.27478898968547583</v>
      </c>
      <c r="BA366" s="67"/>
      <c r="BB366" s="194">
        <v>-0.10857565340006659</v>
      </c>
      <c r="BC366" s="72"/>
      <c r="BD366" s="194">
        <v>-7.3736897110848076E-2</v>
      </c>
      <c r="BE366" s="67"/>
      <c r="BF366" s="194">
        <v>0.21722417776504699</v>
      </c>
      <c r="BG366" s="72"/>
      <c r="BH366" s="194">
        <v>-0.45691338794040348</v>
      </c>
      <c r="BI366" s="67"/>
      <c r="BJ366" s="194">
        <v>0.19325637733891199</v>
      </c>
      <c r="BK366" s="72"/>
      <c r="BL366" s="194">
        <v>0.15116421731954688</v>
      </c>
    </row>
    <row r="367" spans="1:64" ht="13.5" thickTop="1" x14ac:dyDescent="0.2">
      <c r="A367" s="67"/>
      <c r="B367" s="67"/>
      <c r="C367" s="67"/>
      <c r="D367" s="67"/>
      <c r="E367" s="67"/>
      <c r="F367" s="190"/>
      <c r="G367" s="132"/>
      <c r="H367" s="72"/>
      <c r="I367" s="70"/>
      <c r="J367" s="67"/>
      <c r="K367" s="70"/>
      <c r="L367" s="70"/>
      <c r="M367" s="67"/>
      <c r="N367" s="70"/>
      <c r="O367" s="72"/>
      <c r="P367" s="70"/>
      <c r="Q367" s="67"/>
      <c r="R367" s="70"/>
      <c r="S367" s="72"/>
      <c r="T367" s="70"/>
      <c r="U367" s="67"/>
      <c r="V367" s="70"/>
      <c r="W367" s="72"/>
      <c r="X367" s="70"/>
      <c r="Y367" s="67"/>
      <c r="Z367" s="70"/>
      <c r="AA367" s="70"/>
      <c r="AB367" s="70"/>
      <c r="AC367" s="67"/>
      <c r="AD367" s="70"/>
      <c r="AE367" s="72"/>
      <c r="AF367" s="70"/>
      <c r="AG367" s="67"/>
      <c r="AH367" s="70"/>
      <c r="AI367" s="72"/>
      <c r="AJ367" s="70"/>
      <c r="AK367" s="67"/>
      <c r="AL367" s="70"/>
      <c r="AM367" s="72"/>
      <c r="AN367" s="70"/>
      <c r="AO367" s="73"/>
      <c r="AP367" s="70"/>
      <c r="AQ367" s="72"/>
      <c r="AR367" s="70"/>
      <c r="AS367" s="67"/>
      <c r="AT367" s="70"/>
      <c r="AU367" s="72"/>
      <c r="AV367" s="70"/>
      <c r="AW367" s="67"/>
      <c r="AX367" s="70"/>
      <c r="AY367" s="72"/>
      <c r="AZ367" s="70"/>
      <c r="BA367" s="67"/>
      <c r="BB367" s="70"/>
      <c r="BC367" s="72"/>
      <c r="BD367" s="70"/>
      <c r="BE367" s="67"/>
      <c r="BF367" s="70"/>
      <c r="BG367" s="72"/>
      <c r="BH367" s="70"/>
      <c r="BI367" s="67"/>
      <c r="BJ367" s="70"/>
      <c r="BK367" s="72"/>
      <c r="BL367" s="70"/>
    </row>
    <row r="368" spans="1:64" x14ac:dyDescent="0.2">
      <c r="A368" s="67"/>
      <c r="B368" s="67"/>
      <c r="C368" s="67"/>
      <c r="D368" s="67"/>
      <c r="E368" s="67"/>
      <c r="F368" s="190" t="s">
        <v>373</v>
      </c>
      <c r="G368" s="72">
        <v>7862908.8999999994</v>
      </c>
      <c r="H368" s="72"/>
      <c r="I368" s="72">
        <v>4030170.0608069617</v>
      </c>
      <c r="J368" s="67"/>
      <c r="K368" s="70"/>
      <c r="L368" s="72">
        <v>2112372.6742047877</v>
      </c>
      <c r="M368" s="67"/>
      <c r="N368" s="70"/>
      <c r="O368" s="72"/>
      <c r="P368" s="70"/>
      <c r="Q368" s="67"/>
      <c r="R368" s="72">
        <v>15584688.35</v>
      </c>
      <c r="S368" s="72"/>
      <c r="T368" s="72">
        <v>7956961.4689853769</v>
      </c>
      <c r="U368" s="67"/>
      <c r="V368" s="72">
        <v>0</v>
      </c>
      <c r="W368" s="72"/>
      <c r="X368" s="72">
        <v>0</v>
      </c>
      <c r="Y368" s="67"/>
      <c r="Z368" s="72">
        <v>-436599.8</v>
      </c>
      <c r="AA368" s="72"/>
      <c r="AB368" s="72">
        <v>-226197.34150464454</v>
      </c>
      <c r="AC368" s="67"/>
      <c r="AD368" s="72">
        <v>0</v>
      </c>
      <c r="AE368" s="72"/>
      <c r="AF368" s="72">
        <v>0</v>
      </c>
      <c r="AG368" s="67"/>
      <c r="AH368" s="72">
        <v>3447054.45</v>
      </c>
      <c r="AI368" s="72"/>
      <c r="AJ368" s="72">
        <v>2763875.2285699942</v>
      </c>
      <c r="AK368" s="67"/>
      <c r="AL368" s="72">
        <v>-8120811.25</v>
      </c>
      <c r="AM368" s="72"/>
      <c r="AN368" s="72">
        <v>-6375660.9362603761</v>
      </c>
      <c r="AO368" s="73"/>
      <c r="AP368" s="72">
        <v>0</v>
      </c>
      <c r="AQ368" s="72"/>
      <c r="AR368" s="72">
        <v>0</v>
      </c>
      <c r="AS368" s="67"/>
      <c r="AT368" s="72">
        <v>-46974.9</v>
      </c>
      <c r="AU368" s="72"/>
      <c r="AV368" s="72">
        <v>-39092.048071235295</v>
      </c>
      <c r="AW368" s="67"/>
      <c r="AX368" s="72">
        <v>-2570019.2000000002</v>
      </c>
      <c r="AY368" s="72"/>
      <c r="AZ368" s="72">
        <v>-2196888.5059394892</v>
      </c>
      <c r="BA368" s="67"/>
      <c r="BB368" s="72">
        <v>-5678.75</v>
      </c>
      <c r="BC368" s="72"/>
      <c r="BD368" s="72">
        <v>-3589.4078041645157</v>
      </c>
      <c r="BE368" s="67"/>
      <c r="BF368" s="72">
        <v>-10709</v>
      </c>
      <c r="BG368" s="72"/>
      <c r="BH368" s="72">
        <v>22371.204835895976</v>
      </c>
      <c r="BI368" s="67"/>
      <c r="BJ368" s="72">
        <v>21959</v>
      </c>
      <c r="BK368" s="72"/>
      <c r="BL368" s="72">
        <v>16017.723790817579</v>
      </c>
    </row>
    <row r="369" spans="1:64" x14ac:dyDescent="0.2">
      <c r="A369" s="67"/>
      <c r="B369" s="70"/>
      <c r="C369" s="69"/>
      <c r="D369" s="70"/>
      <c r="E369" s="71"/>
      <c r="F369" s="190" t="s">
        <v>374</v>
      </c>
      <c r="G369" s="72">
        <v>2729759</v>
      </c>
      <c r="H369" s="72"/>
      <c r="I369" s="72">
        <v>1432002.1593842492</v>
      </c>
      <c r="J369" s="67"/>
      <c r="K369" s="70"/>
      <c r="L369" s="72">
        <v>153993.37863938545</v>
      </c>
      <c r="M369" s="67"/>
      <c r="N369" s="70"/>
      <c r="O369" s="72"/>
      <c r="P369" s="70"/>
      <c r="Q369" s="67"/>
      <c r="R369" s="72">
        <v>3051799</v>
      </c>
      <c r="S369" s="72"/>
      <c r="T369" s="72">
        <v>1553858.5204975584</v>
      </c>
      <c r="U369" s="67"/>
      <c r="V369" s="72">
        <v>0</v>
      </c>
      <c r="W369" s="72"/>
      <c r="X369" s="72">
        <v>0</v>
      </c>
      <c r="Y369" s="67"/>
      <c r="Z369" s="72">
        <v>-93606</v>
      </c>
      <c r="AA369" s="72"/>
      <c r="AB369" s="72">
        <v>-48496.193422176919</v>
      </c>
      <c r="AC369" s="67"/>
      <c r="AD369" s="72">
        <v>0</v>
      </c>
      <c r="AE369" s="72"/>
      <c r="AF369" s="72">
        <v>0</v>
      </c>
      <c r="AG369" s="67"/>
      <c r="AH369" s="72">
        <v>730924</v>
      </c>
      <c r="AI369" s="72"/>
      <c r="AJ369" s="72">
        <v>586060.58212027792</v>
      </c>
      <c r="AK369" s="67"/>
      <c r="AL369" s="72">
        <v>42793</v>
      </c>
      <c r="AM369" s="72"/>
      <c r="AN369" s="72">
        <v>33596.847660434207</v>
      </c>
      <c r="AO369" s="73"/>
      <c r="AP369" s="72">
        <v>0</v>
      </c>
      <c r="AQ369" s="72"/>
      <c r="AR369" s="72">
        <v>0</v>
      </c>
      <c r="AS369" s="67"/>
      <c r="AT369" s="72">
        <v>-9992</v>
      </c>
      <c r="AU369" s="72"/>
      <c r="AV369" s="72">
        <v>-8315.243764814466</v>
      </c>
      <c r="AW369" s="67"/>
      <c r="AX369" s="72">
        <v>-992316</v>
      </c>
      <c r="AY369" s="72"/>
      <c r="AZ369" s="72">
        <v>-848245.65305187204</v>
      </c>
      <c r="BA369" s="67"/>
      <c r="BB369" s="72">
        <v>-1208</v>
      </c>
      <c r="BC369" s="72"/>
      <c r="BD369" s="72">
        <v>-763.54913095852692</v>
      </c>
      <c r="BE369" s="67"/>
      <c r="BF369" s="72">
        <v>-3306</v>
      </c>
      <c r="BG369" s="72"/>
      <c r="BH369" s="72">
        <v>6906.2660554180693</v>
      </c>
      <c r="BI369" s="67"/>
      <c r="BJ369" s="72">
        <v>4671</v>
      </c>
      <c r="BK369" s="72"/>
      <c r="BL369" s="72">
        <v>3407.2037809968083</v>
      </c>
    </row>
    <row r="370" spans="1:64" x14ac:dyDescent="0.2">
      <c r="A370" s="67"/>
      <c r="B370" s="70"/>
      <c r="C370" s="69"/>
      <c r="D370" s="70"/>
      <c r="E370" s="71"/>
      <c r="F370" s="190" t="s">
        <v>375</v>
      </c>
      <c r="G370" s="72">
        <v>26572577.799999997</v>
      </c>
      <c r="H370" s="72"/>
      <c r="I370" s="72">
        <v>14487433.548800647</v>
      </c>
      <c r="J370" s="67"/>
      <c r="K370" s="70"/>
      <c r="L370" s="72">
        <v>-1878524.7688822746</v>
      </c>
      <c r="M370" s="67"/>
      <c r="N370" s="70"/>
      <c r="O370" s="72"/>
      <c r="P370" s="70"/>
      <c r="Q370" s="67"/>
      <c r="R370" s="72">
        <v>17752842.549999997</v>
      </c>
      <c r="S370" s="72"/>
      <c r="T370" s="72">
        <v>9395925.5883180462</v>
      </c>
      <c r="U370" s="67"/>
      <c r="V370" s="72">
        <v>0</v>
      </c>
      <c r="W370" s="72"/>
      <c r="X370" s="72">
        <v>0</v>
      </c>
      <c r="Y370" s="67"/>
      <c r="Z370" s="72">
        <v>-7533.45</v>
      </c>
      <c r="AA370" s="72"/>
      <c r="AB370" s="72">
        <v>-3902.9939142394578</v>
      </c>
      <c r="AC370" s="67"/>
      <c r="AD370" s="72">
        <v>0</v>
      </c>
      <c r="AE370" s="72"/>
      <c r="AF370" s="72">
        <v>0</v>
      </c>
      <c r="AG370" s="67"/>
      <c r="AH370" s="72">
        <v>397003.6</v>
      </c>
      <c r="AI370" s="72"/>
      <c r="AJ370" s="72">
        <v>318320.59272899223</v>
      </c>
      <c r="AK370" s="67"/>
      <c r="AL370" s="72">
        <v>4742508</v>
      </c>
      <c r="AM370" s="72"/>
      <c r="AN370" s="72">
        <v>3723350.0526812915</v>
      </c>
      <c r="AO370" s="73"/>
      <c r="AP370" s="72">
        <v>3056303.7</v>
      </c>
      <c r="AQ370" s="72"/>
      <c r="AR370" s="72">
        <v>2399508.5601131357</v>
      </c>
      <c r="AS370" s="67"/>
      <c r="AT370" s="72">
        <v>386.45</v>
      </c>
      <c r="AU370" s="72"/>
      <c r="AV370" s="72">
        <v>321.5998751914081</v>
      </c>
      <c r="AW370" s="67"/>
      <c r="AX370" s="72">
        <v>657331.9</v>
      </c>
      <c r="AY370" s="72"/>
      <c r="AZ370" s="72">
        <v>561896.53979914449</v>
      </c>
      <c r="BA370" s="67"/>
      <c r="BB370" s="72">
        <v>0</v>
      </c>
      <c r="BC370" s="72"/>
      <c r="BD370" s="72">
        <v>0</v>
      </c>
      <c r="BE370" s="67"/>
      <c r="BF370" s="72">
        <v>3655.5499999999997</v>
      </c>
      <c r="BG370" s="72"/>
      <c r="BH370" s="72">
        <v>-7636.4793947016096</v>
      </c>
      <c r="BI370" s="67"/>
      <c r="BJ370" s="72">
        <v>-29920.5</v>
      </c>
      <c r="BK370" s="72"/>
      <c r="BL370" s="72">
        <v>-21825.142523938128</v>
      </c>
    </row>
    <row r="371" spans="1:64" x14ac:dyDescent="0.2">
      <c r="A371" s="67"/>
      <c r="B371" s="70"/>
      <c r="C371" s="69"/>
      <c r="D371" s="70"/>
      <c r="E371" s="71"/>
      <c r="F371" s="190" t="s">
        <v>376</v>
      </c>
      <c r="G371" s="72">
        <v>4625529.9165538261</v>
      </c>
      <c r="H371" s="72"/>
      <c r="I371" s="72">
        <v>2523468.5025602393</v>
      </c>
      <c r="J371" s="67"/>
      <c r="K371" s="70"/>
      <c r="L371" s="72">
        <v>-121424.72919159538</v>
      </c>
      <c r="M371" s="67"/>
      <c r="N371" s="70"/>
      <c r="O371" s="72"/>
      <c r="P371" s="70"/>
      <c r="Q371" s="67"/>
      <c r="R371" s="72">
        <v>4001460.9709071838</v>
      </c>
      <c r="S371" s="72"/>
      <c r="T371" s="72">
        <v>2117274.5274241469</v>
      </c>
      <c r="U371" s="67"/>
      <c r="V371" s="72">
        <v>0</v>
      </c>
      <c r="W371" s="72"/>
      <c r="X371" s="72">
        <v>0</v>
      </c>
      <c r="Y371" s="67"/>
      <c r="Z371" s="72">
        <v>-862.14977271639998</v>
      </c>
      <c r="AA371" s="72"/>
      <c r="AB371" s="72">
        <v>-446.66989441425125</v>
      </c>
      <c r="AC371" s="67"/>
      <c r="AD371" s="72">
        <v>0</v>
      </c>
      <c r="AE371" s="72"/>
      <c r="AF371" s="72">
        <v>0</v>
      </c>
      <c r="AG371" s="67"/>
      <c r="AH371" s="72">
        <v>86719.324149049193</v>
      </c>
      <c r="AI371" s="72"/>
      <c r="AJ371" s="72">
        <v>69532.232614976165</v>
      </c>
      <c r="AK371" s="67"/>
      <c r="AL371" s="72">
        <v>-692879.348</v>
      </c>
      <c r="AM371" s="72"/>
      <c r="AN371" s="72">
        <v>-543980.60201007128</v>
      </c>
      <c r="AO371" s="73"/>
      <c r="AP371" s="72">
        <v>650085.87228469399</v>
      </c>
      <c r="AQ371" s="72"/>
      <c r="AR371" s="72">
        <v>510383.38086484594</v>
      </c>
      <c r="AS371" s="67"/>
      <c r="AT371" s="72">
        <v>82.244778607599997</v>
      </c>
      <c r="AU371" s="72"/>
      <c r="AV371" s="72">
        <v>68.443292884847082</v>
      </c>
      <c r="AW371" s="67"/>
      <c r="AX371" s="72">
        <v>585480.90113402077</v>
      </c>
      <c r="AY371" s="72"/>
      <c r="AZ371" s="72">
        <v>500477.29688106012</v>
      </c>
      <c r="BA371" s="67"/>
      <c r="BB371" s="72">
        <v>0</v>
      </c>
      <c r="BC371" s="72"/>
      <c r="BD371" s="72">
        <v>0</v>
      </c>
      <c r="BE371" s="67"/>
      <c r="BF371" s="72">
        <v>1806.1978843664001</v>
      </c>
      <c r="BG371" s="72"/>
      <c r="BH371" s="72">
        <v>-3773.1648935776161</v>
      </c>
      <c r="BI371" s="67"/>
      <c r="BJ371" s="72">
        <v>-6364.09681138</v>
      </c>
      <c r="BK371" s="72"/>
      <c r="BL371" s="72">
        <v>-4642.212528016199</v>
      </c>
    </row>
    <row r="372" spans="1:64" ht="13.5" thickBot="1" x14ac:dyDescent="0.25">
      <c r="A372" s="67"/>
      <c r="B372" s="70"/>
      <c r="C372" s="69"/>
      <c r="D372" s="70"/>
      <c r="E372" s="71"/>
      <c r="F372" s="70"/>
      <c r="G372" s="194">
        <v>41790775.616553821</v>
      </c>
      <c r="H372" s="72"/>
      <c r="I372" s="194">
        <v>22473074.271552097</v>
      </c>
      <c r="J372" s="67"/>
      <c r="K372" s="70"/>
      <c r="L372" s="194">
        <v>266416.55477030325</v>
      </c>
      <c r="M372" s="67"/>
      <c r="N372" s="70"/>
      <c r="O372" s="72"/>
      <c r="P372" s="70"/>
      <c r="Q372" s="67"/>
      <c r="R372" s="194">
        <v>40390790.87090718</v>
      </c>
      <c r="S372" s="72"/>
      <c r="T372" s="194">
        <v>21024020.105225127</v>
      </c>
      <c r="U372" s="67"/>
      <c r="V372" s="194">
        <v>0</v>
      </c>
      <c r="W372" s="72"/>
      <c r="X372" s="194">
        <v>0</v>
      </c>
      <c r="Y372" s="67"/>
      <c r="Z372" s="194">
        <v>-538601.39977271645</v>
      </c>
      <c r="AA372" s="70"/>
      <c r="AB372" s="194">
        <v>-279043.19873547519</v>
      </c>
      <c r="AC372" s="67"/>
      <c r="AD372" s="194">
        <v>0</v>
      </c>
      <c r="AE372" s="72"/>
      <c r="AF372" s="194">
        <v>0</v>
      </c>
      <c r="AG372" s="67"/>
      <c r="AH372" s="194">
        <v>4661701.3741490487</v>
      </c>
      <c r="AI372" s="72"/>
      <c r="AJ372" s="194">
        <v>3737788.6360342409</v>
      </c>
      <c r="AK372" s="67"/>
      <c r="AL372" s="194">
        <v>-4028389.5980000002</v>
      </c>
      <c r="AM372" s="72"/>
      <c r="AN372" s="194">
        <v>-3162694.6379287215</v>
      </c>
      <c r="AO372" s="73"/>
      <c r="AP372" s="194">
        <v>3706389.5722846943</v>
      </c>
      <c r="AQ372" s="72"/>
      <c r="AR372" s="194">
        <v>2909891.9409779818</v>
      </c>
      <c r="AS372" s="67"/>
      <c r="AT372" s="194">
        <v>-56498.205221392403</v>
      </c>
      <c r="AU372" s="72"/>
      <c r="AV372" s="194">
        <v>-47017.248667973501</v>
      </c>
      <c r="AW372" s="67"/>
      <c r="AX372" s="194">
        <v>-2319522.3988659796</v>
      </c>
      <c r="AY372" s="72"/>
      <c r="AZ372" s="194">
        <v>-1982760.3223111564</v>
      </c>
      <c r="BA372" s="67"/>
      <c r="BB372" s="194">
        <v>-6886.75</v>
      </c>
      <c r="BC372" s="72"/>
      <c r="BD372" s="194">
        <v>-4352.956935123043</v>
      </c>
      <c r="BE372" s="67"/>
      <c r="BF372" s="194">
        <v>-8553.2521156336006</v>
      </c>
      <c r="BG372" s="72"/>
      <c r="BH372" s="194">
        <v>17867.826603034817</v>
      </c>
      <c r="BI372" s="67"/>
      <c r="BJ372" s="194">
        <v>-9654.5968113800009</v>
      </c>
      <c r="BK372" s="72"/>
      <c r="BL372" s="194">
        <v>-7042.4274801399397</v>
      </c>
    </row>
    <row r="373" spans="1:64" ht="13.5" thickTop="1" x14ac:dyDescent="0.2">
      <c r="A373" s="67"/>
      <c r="B373" s="67"/>
      <c r="C373" s="67"/>
      <c r="D373" s="67"/>
      <c r="E373" s="67"/>
      <c r="F373" s="195"/>
      <c r="G373" s="72">
        <v>0</v>
      </c>
      <c r="H373" s="72"/>
      <c r="I373" s="72">
        <v>0</v>
      </c>
      <c r="J373" s="67"/>
      <c r="K373" s="70"/>
      <c r="L373" s="72">
        <v>0</v>
      </c>
      <c r="M373" s="67"/>
      <c r="N373" s="70"/>
      <c r="O373" s="72"/>
      <c r="P373" s="70"/>
      <c r="Q373" s="67"/>
      <c r="R373" s="72">
        <v>0</v>
      </c>
      <c r="S373" s="72"/>
      <c r="T373" s="72">
        <v>0</v>
      </c>
      <c r="U373" s="67"/>
      <c r="V373" s="72">
        <v>0</v>
      </c>
      <c r="W373" s="72"/>
      <c r="X373" s="72">
        <v>0</v>
      </c>
      <c r="Y373" s="67"/>
      <c r="Z373" s="72">
        <v>0</v>
      </c>
      <c r="AA373" s="70"/>
      <c r="AB373" s="72">
        <v>0</v>
      </c>
      <c r="AC373" s="67"/>
      <c r="AD373" s="72">
        <v>0</v>
      </c>
      <c r="AE373" s="72"/>
      <c r="AF373" s="72">
        <v>0</v>
      </c>
      <c r="AG373" s="67"/>
      <c r="AH373" s="72">
        <v>0</v>
      </c>
      <c r="AI373" s="72"/>
      <c r="AJ373" s="72">
        <v>0</v>
      </c>
      <c r="AK373" s="67"/>
      <c r="AL373" s="72">
        <v>0</v>
      </c>
      <c r="AM373" s="72"/>
      <c r="AN373" s="72">
        <v>0</v>
      </c>
      <c r="AO373" s="73"/>
      <c r="AP373" s="72">
        <v>0</v>
      </c>
      <c r="AQ373" s="72"/>
      <c r="AR373" s="72">
        <v>0</v>
      </c>
      <c r="AS373" s="67"/>
      <c r="AT373" s="72">
        <v>0</v>
      </c>
      <c r="AU373" s="72"/>
      <c r="AV373" s="72">
        <v>0</v>
      </c>
      <c r="AW373" s="67"/>
      <c r="AX373" s="72">
        <v>0</v>
      </c>
      <c r="AY373" s="72"/>
      <c r="AZ373" s="72">
        <v>0</v>
      </c>
      <c r="BA373" s="67"/>
      <c r="BB373" s="72">
        <v>0</v>
      </c>
      <c r="BC373" s="72"/>
      <c r="BD373" s="72">
        <v>0</v>
      </c>
      <c r="BE373" s="67"/>
      <c r="BF373" s="72">
        <v>0</v>
      </c>
      <c r="BG373" s="72"/>
      <c r="BH373" s="72">
        <v>0</v>
      </c>
      <c r="BI373" s="67"/>
      <c r="BJ373" s="72">
        <v>0</v>
      </c>
      <c r="BK373" s="72"/>
      <c r="BL373" s="72">
        <v>0</v>
      </c>
    </row>
  </sheetData>
  <mergeCells count="24">
    <mergeCell ref="Z8:AB8"/>
    <mergeCell ref="B340:D340"/>
    <mergeCell ref="BB8:BD8"/>
    <mergeCell ref="B125:D125"/>
    <mergeCell ref="B289:D289"/>
    <mergeCell ref="B295:D295"/>
    <mergeCell ref="B301:D301"/>
    <mergeCell ref="B307:D307"/>
    <mergeCell ref="BF8:BH8"/>
    <mergeCell ref="BJ8:BL8"/>
    <mergeCell ref="B14:D14"/>
    <mergeCell ref="B21:D21"/>
    <mergeCell ref="B83:D83"/>
    <mergeCell ref="AD8:AF8"/>
    <mergeCell ref="AH8:AJ8"/>
    <mergeCell ref="AL8:AN8"/>
    <mergeCell ref="AP8:AR8"/>
    <mergeCell ref="AT8:AV8"/>
    <mergeCell ref="AX8:AZ8"/>
    <mergeCell ref="G8:I8"/>
    <mergeCell ref="K8:L8"/>
    <mergeCell ref="N8:P8"/>
    <mergeCell ref="R8:T8"/>
    <mergeCell ref="V8:X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?mso-contentType ?>
<SharedContentType xmlns="Microsoft.SharePoint.Taxonomy.ContentTypeSync" SourceId="2325b277-f75f-4fe5-be9c-96af4b44a052" ContentTypeId="0x010100DFED22610ED1124DA9823594D8F3943D" PreviousValue="false"/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ketNumber xmlns="dc463f71-b30c-4ab2-9473-d307f9d35888">181053</DocketNumber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2019-04-15T07:00:00+00:00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elegatedOrder xmlns="dc463f71-b30c-4ab2-9473-d307f9d35888">false</DelegatedOrder>
  </documentManagement>
</p:properties>
</file>

<file path=customXml/item4.xml><?xml version="1.0" encoding="utf-8"?>
<?mso-contentType ?>
<p:Policy xmlns:p="office.server.policy" local="true" id="8dee4386-3ae7-489e-8639-87c5c99f4953">
  <p:Name>NWN Standard Content Retention Policy</p:Name>
  <p:Description>NWN Content Retention Policy: Content will be moved to the recycle bin 5 years from the date last modified.</p:Description>
  <p:Statement/>
  <p:PolicyItems>
    <p:PolicyItem featureId="Microsoft.Office.RecordsManagement.PolicyFeatures.Expiration" UniqueId="b3fe7451-9de3-4375-a8c9-afcbf8541cf8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5</number>
                  <property>Modified</property>
                  <propertyId>28cf69c5-fa48-462a-b5cd-27b6f9d2bd5f</propertyId>
                  <period>years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  <p:PolicyItem featureId="Microsoft.Office.RecordsManagement.PolicyFeatures.PolicyAudit" UniqueId="597374ab-f52d-4607-bda7-7170db20f1e3">
      <p:Name>Auditing</p:Name>
      <p:Description>Audits user actions on documents and list items to the Audit Log.</p:Description>
      <p:CustomData>
        <Audit/>
      </p:CustomData>
    </p:PolicyItem>
  </p:PolicyItems>
</p:Policy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Policy Auditing</Name>
    <Synchronization>Synchronous</Synchronization>
    <Type>10001</Type>
    <SequenceNumber>1100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Version=15.0.0.0, Culture=neutral, PublicKeyToken=71e9bce111e9429c</Assembly>
    <Class>Microsoft.Office.RecordsManagement.Internal.AuditHandler</Class>
    <Data/>
    <Filter/>
  </Receiver>
</spe:Receivers>
</file>

<file path=customXml/item6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8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18219F-F51B-476F-A1A4-CE886B8A6863}"/>
</file>

<file path=customXml/itemProps2.xml><?xml version="1.0" encoding="utf-8"?>
<ds:datastoreItem xmlns:ds="http://schemas.openxmlformats.org/officeDocument/2006/customXml" ds:itemID="{C31EDF32-468F-40BE-996B-1000F6DA02BE}"/>
</file>

<file path=customXml/itemProps3.xml><?xml version="1.0" encoding="utf-8"?>
<ds:datastoreItem xmlns:ds="http://schemas.openxmlformats.org/officeDocument/2006/customXml" ds:itemID="{0C64E62A-E66A-49BE-BF8D-3E6C0BC44EE7}"/>
</file>

<file path=customXml/itemProps4.xml><?xml version="1.0" encoding="utf-8"?>
<ds:datastoreItem xmlns:ds="http://schemas.openxmlformats.org/officeDocument/2006/customXml" ds:itemID="{71440206-9DA6-4B23-84FD-E2024B8E7EE9}"/>
</file>

<file path=customXml/itemProps5.xml><?xml version="1.0" encoding="utf-8"?>
<ds:datastoreItem xmlns:ds="http://schemas.openxmlformats.org/officeDocument/2006/customXml" ds:itemID="{9FA18583-A38B-459E-A736-E1DB0451F5B6}"/>
</file>

<file path=customXml/itemProps6.xml><?xml version="1.0" encoding="utf-8"?>
<ds:datastoreItem xmlns:ds="http://schemas.openxmlformats.org/officeDocument/2006/customXml" ds:itemID="{B6B59B32-E140-4DD4-A4C9-9E2F12D7FAD2}"/>
</file>

<file path=customXml/itemProps7.xml><?xml version="1.0" encoding="utf-8"?>
<ds:datastoreItem xmlns:ds="http://schemas.openxmlformats.org/officeDocument/2006/customXml" ds:itemID="{515F0044-8B59-42EA-839C-CBE96D2DAA3F}"/>
</file>

<file path=customXml/itemProps8.xml><?xml version="1.0" encoding="utf-8"?>
<ds:datastoreItem xmlns:ds="http://schemas.openxmlformats.org/officeDocument/2006/customXml" ds:itemID="{A20338F5-33E3-431F-B37B-DDEA3BA0C9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Summary</vt:lpstr>
      <vt:lpstr>93018 Summary</vt:lpstr>
      <vt:lpstr>93017 Summary</vt:lpstr>
      <vt:lpstr>Internal Workproduct&gt;&gt;&gt;&gt;&gt;</vt:lpstr>
      <vt:lpstr>2018FYEAR</vt:lpstr>
      <vt:lpstr>2018Activity</vt:lpstr>
      <vt:lpstr>123117</vt:lpstr>
      <vt:lpstr>2017FYEAR</vt:lpstr>
      <vt:lpstr>2017Activity</vt:lpstr>
      <vt:lpstr>123116</vt:lpstr>
      <vt:lpstr>'123116'!Print_Titles</vt:lpstr>
      <vt:lpstr>'2018FYEAR'!Print_Titles</vt:lpstr>
      <vt:lpstr>'2018Activity'!YTD</vt:lpstr>
      <vt:lpstr>YTD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Washington 2018 rate case Other Deferred Tax Balances</dc:title>
  <dc:creator>David Heaps</dc:creator>
  <cp:keywords>rate case washington deferred taxes</cp:keywords>
  <cp:lastModifiedBy>McVay, Kevin</cp:lastModifiedBy>
  <cp:lastPrinted>2018-11-12T21:09:23Z</cp:lastPrinted>
  <dcterms:created xsi:type="dcterms:W3CDTF">2018-11-11T21:28:40Z</dcterms:created>
  <dcterms:modified xsi:type="dcterms:W3CDTF">2019-03-11T20:29:36Z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nwnYear">
    <vt:lpwstr>5;#2018|59dc279c-1777-4485-87ae-c98d22641a36</vt:lpwstr>
  </property>
  <property fmtid="{D5CDD505-2E9C-101B-9397-08002B2CF9AE}" pid="4" name="Country">
    <vt:lpwstr>4;#USA|186b0e04-beb1-4b8f-a381-44a7838a586f</vt:lpwstr>
  </property>
  <property fmtid="{D5CDD505-2E9C-101B-9397-08002B2CF9AE}" pid="5" name="nwnStateCountyCity">
    <vt:lpwstr>26;#WA|3a06710e-faab-4713-9609-8cc82db6153d</vt:lpwstr>
  </property>
  <property fmtid="{D5CDD505-2E9C-101B-9397-08002B2CF9AE}" pid="6" name="nwnEntity">
    <vt:lpwstr>1;#NWN|189a21d5-4508-41eb-a617-0aabe068765e</vt:lpwstr>
  </property>
  <property fmtid="{D5CDD505-2E9C-101B-9397-08002B2CF9AE}" pid="7" name="nwnMonth">
    <vt:lpwstr/>
  </property>
  <property fmtid="{D5CDD505-2E9C-101B-9397-08002B2CF9AE}" pid="8" name="nwnRecordsStatus">
    <vt:lpwstr/>
  </property>
  <property fmtid="{D5CDD505-2E9C-101B-9397-08002B2CF9AE}" pid="9" name="_dlc_policyId">
    <vt:lpwstr/>
  </property>
  <property fmtid="{D5CDD505-2E9C-101B-9397-08002B2CF9AE}" pid="10" name="ItemRetentionFormula">
    <vt:lpwstr>&lt;formula id="Microsoft.Office.RecordsManagement.PolicyFeatures.Expiration.Formula.BuiltIn"&gt;&lt;number&gt;5&lt;/number&gt;&lt;property&gt;Modified&lt;/property&gt;&lt;propertyId&gt;28cf69c5-fa48-462a-b5cd-27b6f9d2bd5f&lt;/propertyId&gt;&lt;period&gt;years&lt;/period&gt;&lt;/formula&gt;</vt:lpwstr>
  </property>
  <property fmtid="{D5CDD505-2E9C-101B-9397-08002B2CF9AE}" pid="11" name="_dlc_DocIdItemGuid">
    <vt:lpwstr>c1baf4f9-79f9-4e2a-bc7a-41d613e069e5</vt:lpwstr>
  </property>
  <property fmtid="{D5CDD505-2E9C-101B-9397-08002B2CF9AE}" pid="12" name="_docset_NoMedatataSyncRequired">
    <vt:lpwstr>False</vt:lpwstr>
  </property>
  <property fmtid="{D5CDD505-2E9C-101B-9397-08002B2CF9AE}" pid="13" name="IsEFSEC">
    <vt:bool>false</vt:bool>
  </property>
</Properties>
</file>